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"/>
    </mc:Choice>
  </mc:AlternateContent>
  <xr:revisionPtr revIDLastSave="0" documentId="13_ncr:1_{EF929C64-1DBC-4FED-B818-4A789F7AF570}" xr6:coauthVersionLast="47" xr6:coauthVersionMax="47" xr10:uidLastSave="{00000000-0000-0000-0000-000000000000}"/>
  <bookViews>
    <workbookView xWindow="-120" yWindow="-120" windowWidth="29040" windowHeight="15720" firstSheet="1" activeTab="7" xr2:uid="{00000000-000D-0000-FFFF-FFFF00000000}"/>
  </bookViews>
  <sheets>
    <sheet name="кс-2 (2)" sheetId="5" state="hidden" r:id="rId1"/>
    <sheet name="кс-3 №1" sheetId="7" r:id="rId2"/>
    <sheet name="кс-2 №1" sheetId="8" r:id="rId3"/>
    <sheet name="кс-3 №2" sheetId="4" r:id="rId4"/>
    <sheet name="кс-2№2" sheetId="3" r:id="rId5"/>
    <sheet name="кс-3 №3" sheetId="6" r:id="rId6"/>
    <sheet name="кс-2№3" sheetId="9" r:id="rId7"/>
    <sheet name="вдц+кс-6" sheetId="1" r:id="rId8"/>
  </sheets>
  <externalReferences>
    <externalReference r:id="rId9"/>
    <externalReference r:id="rId10"/>
    <externalReference r:id="rId11"/>
    <externalReference r:id="rId12"/>
  </externalReferences>
  <definedNames>
    <definedName name="_xlnm._FilterDatabase" localSheetId="7" hidden="1">'вдц+кс-6'!$A$8:$AV$786</definedName>
    <definedName name="_xlnm._FilterDatabase" localSheetId="0" hidden="1">'кс-2 (2)'!$A$3:$M$781</definedName>
    <definedName name="_xlnm._FilterDatabase" localSheetId="2" hidden="1">'кс-2 №1'!$A$1:$J$23</definedName>
    <definedName name="_xlnm._FilterDatabase" localSheetId="4" hidden="1">'кс-2№2'!$A$1:$J$23</definedName>
    <definedName name="_xlnm._FilterDatabase" localSheetId="6" hidden="1">'кс-2№3'!$A$1:$J$23</definedName>
    <definedName name="_xlnm.Print_Titles" localSheetId="1">'кс-3 №1'!$30:$30</definedName>
    <definedName name="_xlnm.Print_Titles" localSheetId="3">'кс-3 №2'!$30:$30</definedName>
    <definedName name="_xlnm.Print_Titles" localSheetId="5">'кс-3 №3'!$30:$30</definedName>
    <definedName name="_xlnm.Print_Area" localSheetId="7">'вдц+кс-6'!$A$1:$BJ$790</definedName>
    <definedName name="_xlnm.Print_Area" localSheetId="0">'кс-2 (2)'!$A$1:$J$792</definedName>
    <definedName name="_xlnm.Print_Area" localSheetId="2">'кс-2 №1'!$A$1:$J$813</definedName>
    <definedName name="_xlnm.Print_Area" localSheetId="4">'кс-2№2'!$A$1:$J$814</definedName>
    <definedName name="_xlnm.Print_Area" localSheetId="6">'кс-2№3'!$A$1:$J$813</definedName>
    <definedName name="_xlnm.Print_Area" localSheetId="1">'кс-3 №1'!$A$1:$L$51</definedName>
    <definedName name="_xlnm.Print_Area" localSheetId="3">'кс-3 №2'!$A$1:$L$51</definedName>
    <definedName name="_xlnm.Print_Area" localSheetId="5">'кс-3 №3'!$A$1:$L$51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1" i="1" l="1"/>
  <c r="N31" i="6"/>
  <c r="P31" i="6"/>
  <c r="I802" i="9"/>
  <c r="G802" i="9"/>
  <c r="J802" i="9" s="1"/>
  <c r="I801" i="9"/>
  <c r="G801" i="9"/>
  <c r="J801" i="9" s="1"/>
  <c r="I799" i="9"/>
  <c r="G799" i="9"/>
  <c r="J799" i="9" s="1"/>
  <c r="J798" i="9"/>
  <c r="I798" i="9"/>
  <c r="G798" i="9"/>
  <c r="J797" i="9"/>
  <c r="I797" i="9"/>
  <c r="G797" i="9"/>
  <c r="I796" i="9"/>
  <c r="G796" i="9"/>
  <c r="J796" i="9" s="1"/>
  <c r="I795" i="9"/>
  <c r="G795" i="9"/>
  <c r="J795" i="9" s="1"/>
  <c r="I794" i="9"/>
  <c r="G794" i="9"/>
  <c r="J794" i="9" s="1"/>
  <c r="I793" i="9"/>
  <c r="G793" i="9"/>
  <c r="J793" i="9" s="1"/>
  <c r="I792" i="9"/>
  <c r="G792" i="9"/>
  <c r="J792" i="9" s="1"/>
  <c r="I791" i="9"/>
  <c r="G791" i="9"/>
  <c r="J791" i="9" s="1"/>
  <c r="I790" i="9"/>
  <c r="G790" i="9"/>
  <c r="J790" i="9" s="1"/>
  <c r="I789" i="9"/>
  <c r="J789" i="9" s="1"/>
  <c r="G789" i="9"/>
  <c r="I788" i="9"/>
  <c r="G788" i="9"/>
  <c r="J788" i="9" s="1"/>
  <c r="I787" i="9"/>
  <c r="G787" i="9"/>
  <c r="J787" i="9" s="1"/>
  <c r="I786" i="9"/>
  <c r="G786" i="9"/>
  <c r="J786" i="9" s="1"/>
  <c r="I785" i="9"/>
  <c r="G785" i="9"/>
  <c r="J785" i="9" s="1"/>
  <c r="I784" i="9"/>
  <c r="G784" i="9"/>
  <c r="J784" i="9" s="1"/>
  <c r="I783" i="9"/>
  <c r="G783" i="9"/>
  <c r="J783" i="9" s="1"/>
  <c r="I782" i="9"/>
  <c r="G782" i="9"/>
  <c r="J782" i="9" s="1"/>
  <c r="I781" i="9"/>
  <c r="I804" i="9" s="1"/>
  <c r="G781" i="9"/>
  <c r="J781" i="9" s="1"/>
  <c r="I775" i="9"/>
  <c r="G775" i="9"/>
  <c r="J775" i="9" s="1"/>
  <c r="J774" i="9"/>
  <c r="I774" i="9"/>
  <c r="G774" i="9"/>
  <c r="I773" i="9"/>
  <c r="G773" i="9"/>
  <c r="J772" i="9"/>
  <c r="I772" i="9"/>
  <c r="G772" i="9"/>
  <c r="I771" i="9"/>
  <c r="G771" i="9"/>
  <c r="J771" i="9" s="1"/>
  <c r="I770" i="9"/>
  <c r="G770" i="9"/>
  <c r="J770" i="9" s="1"/>
  <c r="I769" i="9"/>
  <c r="G769" i="9"/>
  <c r="J769" i="9" s="1"/>
  <c r="J768" i="9"/>
  <c r="I768" i="9"/>
  <c r="G768" i="9"/>
  <c r="I767" i="9"/>
  <c r="G767" i="9"/>
  <c r="J767" i="9" s="1"/>
  <c r="I766" i="9"/>
  <c r="G766" i="9"/>
  <c r="J766" i="9" s="1"/>
  <c r="J765" i="9"/>
  <c r="I765" i="9"/>
  <c r="G765" i="9"/>
  <c r="J764" i="9"/>
  <c r="I764" i="9"/>
  <c r="G764" i="9"/>
  <c r="I763" i="9"/>
  <c r="G763" i="9"/>
  <c r="J763" i="9" s="1"/>
  <c r="I762" i="9"/>
  <c r="G762" i="9"/>
  <c r="J762" i="9" s="1"/>
  <c r="I761" i="9"/>
  <c r="J761" i="9" s="1"/>
  <c r="G761" i="9"/>
  <c r="J760" i="9"/>
  <c r="I760" i="9"/>
  <c r="G760" i="9"/>
  <c r="I759" i="9"/>
  <c r="G759" i="9"/>
  <c r="J759" i="9" s="1"/>
  <c r="I758" i="9"/>
  <c r="G758" i="9"/>
  <c r="J758" i="9" s="1"/>
  <c r="I757" i="9"/>
  <c r="G757" i="9"/>
  <c r="J757" i="9" s="1"/>
  <c r="J756" i="9"/>
  <c r="I756" i="9"/>
  <c r="G756" i="9"/>
  <c r="I755" i="9"/>
  <c r="G755" i="9"/>
  <c r="J755" i="9" s="1"/>
  <c r="I754" i="9"/>
  <c r="J754" i="9" s="1"/>
  <c r="I753" i="9"/>
  <c r="J753" i="9" s="1"/>
  <c r="I752" i="9"/>
  <c r="J752" i="9" s="1"/>
  <c r="J751" i="9"/>
  <c r="I751" i="9"/>
  <c r="I750" i="9"/>
  <c r="J750" i="9" s="1"/>
  <c r="I749" i="9"/>
  <c r="J749" i="9" s="1"/>
  <c r="I748" i="9"/>
  <c r="J748" i="9" s="1"/>
  <c r="I747" i="9"/>
  <c r="J747" i="9" s="1"/>
  <c r="I746" i="9"/>
  <c r="J746" i="9" s="1"/>
  <c r="J745" i="9"/>
  <c r="I745" i="9"/>
  <c r="I744" i="9"/>
  <c r="G744" i="9"/>
  <c r="J744" i="9" s="1"/>
  <c r="I743" i="9"/>
  <c r="G743" i="9"/>
  <c r="I742" i="9"/>
  <c r="G742" i="9"/>
  <c r="J742" i="9" s="1"/>
  <c r="I741" i="9"/>
  <c r="J741" i="9" s="1"/>
  <c r="G741" i="9"/>
  <c r="I740" i="9"/>
  <c r="G740" i="9"/>
  <c r="J740" i="9" s="1"/>
  <c r="I739" i="9"/>
  <c r="G739" i="9"/>
  <c r="J738" i="9"/>
  <c r="I738" i="9"/>
  <c r="I737" i="9"/>
  <c r="G737" i="9"/>
  <c r="J737" i="9" s="1"/>
  <c r="I736" i="9"/>
  <c r="G736" i="9"/>
  <c r="J736" i="9" s="1"/>
  <c r="I735" i="9"/>
  <c r="G735" i="9"/>
  <c r="J735" i="9" s="1"/>
  <c r="I734" i="9"/>
  <c r="J734" i="9" s="1"/>
  <c r="I733" i="9"/>
  <c r="J733" i="9" s="1"/>
  <c r="J732" i="9"/>
  <c r="I732" i="9"/>
  <c r="I731" i="9"/>
  <c r="G731" i="9"/>
  <c r="J731" i="9" s="1"/>
  <c r="I726" i="9"/>
  <c r="G726" i="9"/>
  <c r="J726" i="9" s="1"/>
  <c r="I725" i="9"/>
  <c r="J725" i="9" s="1"/>
  <c r="G725" i="9"/>
  <c r="I724" i="9"/>
  <c r="G724" i="9"/>
  <c r="J724" i="9" s="1"/>
  <c r="I723" i="9"/>
  <c r="G723" i="9"/>
  <c r="J723" i="9" s="1"/>
  <c r="I722" i="9"/>
  <c r="G722" i="9"/>
  <c r="J722" i="9" s="1"/>
  <c r="I721" i="9"/>
  <c r="G721" i="9"/>
  <c r="J721" i="9" s="1"/>
  <c r="I720" i="9"/>
  <c r="G720" i="9"/>
  <c r="J720" i="9" s="1"/>
  <c r="I719" i="9"/>
  <c r="G719" i="9"/>
  <c r="J719" i="9" s="1"/>
  <c r="I718" i="9"/>
  <c r="G718" i="9"/>
  <c r="J718" i="9" s="1"/>
  <c r="I717" i="9"/>
  <c r="G717" i="9"/>
  <c r="J717" i="9" s="1"/>
  <c r="I716" i="9"/>
  <c r="G716" i="9"/>
  <c r="J716" i="9" s="1"/>
  <c r="I715" i="9"/>
  <c r="G715" i="9"/>
  <c r="J715" i="9" s="1"/>
  <c r="J714" i="9"/>
  <c r="I714" i="9"/>
  <c r="G714" i="9"/>
  <c r="I713" i="9"/>
  <c r="G713" i="9"/>
  <c r="J713" i="9" s="1"/>
  <c r="I712" i="9"/>
  <c r="G712" i="9"/>
  <c r="J712" i="9" s="1"/>
  <c r="I711" i="9"/>
  <c r="G711" i="9"/>
  <c r="J711" i="9" s="1"/>
  <c r="J710" i="9"/>
  <c r="I710" i="9"/>
  <c r="G710" i="9"/>
  <c r="I704" i="9"/>
  <c r="G704" i="9"/>
  <c r="J704" i="9" s="1"/>
  <c r="I703" i="9"/>
  <c r="G703" i="9"/>
  <c r="J703" i="9" s="1"/>
  <c r="I701" i="9"/>
  <c r="G701" i="9"/>
  <c r="J701" i="9" s="1"/>
  <c r="I700" i="9"/>
  <c r="G700" i="9"/>
  <c r="J700" i="9" s="1"/>
  <c r="I699" i="9"/>
  <c r="G699" i="9"/>
  <c r="J699" i="9" s="1"/>
  <c r="I698" i="9"/>
  <c r="G698" i="9"/>
  <c r="J698" i="9" s="1"/>
  <c r="I697" i="9"/>
  <c r="G697" i="9"/>
  <c r="J697" i="9" s="1"/>
  <c r="I695" i="9"/>
  <c r="J695" i="9" s="1"/>
  <c r="G695" i="9"/>
  <c r="I694" i="9"/>
  <c r="G694" i="9"/>
  <c r="J694" i="9" s="1"/>
  <c r="I693" i="9"/>
  <c r="G693" i="9"/>
  <c r="J693" i="9" s="1"/>
  <c r="I692" i="9"/>
  <c r="F692" i="9"/>
  <c r="G692" i="9" s="1"/>
  <c r="J692" i="9" s="1"/>
  <c r="I691" i="9"/>
  <c r="F691" i="9"/>
  <c r="G691" i="9" s="1"/>
  <c r="J691" i="9" s="1"/>
  <c r="I690" i="9"/>
  <c r="F690" i="9"/>
  <c r="G690" i="9" s="1"/>
  <c r="J690" i="9" s="1"/>
  <c r="I689" i="9"/>
  <c r="F689" i="9"/>
  <c r="G689" i="9" s="1"/>
  <c r="J689" i="9" s="1"/>
  <c r="I688" i="9"/>
  <c r="G688" i="9"/>
  <c r="I687" i="9"/>
  <c r="G687" i="9"/>
  <c r="I686" i="9"/>
  <c r="G686" i="9"/>
  <c r="J686" i="9" s="1"/>
  <c r="I685" i="9"/>
  <c r="G685" i="9"/>
  <c r="J685" i="9" s="1"/>
  <c r="I684" i="9"/>
  <c r="G684" i="9"/>
  <c r="I683" i="9"/>
  <c r="J683" i="9" s="1"/>
  <c r="G683" i="9"/>
  <c r="I682" i="9"/>
  <c r="G682" i="9"/>
  <c r="J682" i="9" s="1"/>
  <c r="I681" i="9"/>
  <c r="G681" i="9"/>
  <c r="J681" i="9" s="1"/>
  <c r="I680" i="9"/>
  <c r="G680" i="9"/>
  <c r="J680" i="9" s="1"/>
  <c r="F680" i="9"/>
  <c r="J679" i="9"/>
  <c r="I679" i="9"/>
  <c r="G679" i="9"/>
  <c r="F679" i="9"/>
  <c r="I678" i="9"/>
  <c r="F678" i="9"/>
  <c r="G678" i="9" s="1"/>
  <c r="J678" i="9" s="1"/>
  <c r="I677" i="9"/>
  <c r="G677" i="9"/>
  <c r="I676" i="9"/>
  <c r="G676" i="9"/>
  <c r="J675" i="9"/>
  <c r="I675" i="9"/>
  <c r="G675" i="9"/>
  <c r="I674" i="9"/>
  <c r="G674" i="9"/>
  <c r="J674" i="9" s="1"/>
  <c r="I673" i="9"/>
  <c r="G673" i="9"/>
  <c r="J673" i="9" s="1"/>
  <c r="I672" i="9"/>
  <c r="G672" i="9"/>
  <c r="J671" i="9"/>
  <c r="I671" i="9"/>
  <c r="G671" i="9"/>
  <c r="I670" i="9"/>
  <c r="G670" i="9"/>
  <c r="J670" i="9" s="1"/>
  <c r="I669" i="9"/>
  <c r="G669" i="9"/>
  <c r="J669" i="9" s="1"/>
  <c r="I668" i="9"/>
  <c r="F668" i="9"/>
  <c r="G668" i="9" s="1"/>
  <c r="J668" i="9" s="1"/>
  <c r="J667" i="9"/>
  <c r="I667" i="9"/>
  <c r="G667" i="9"/>
  <c r="F667" i="9"/>
  <c r="I666" i="9"/>
  <c r="F666" i="9"/>
  <c r="G666" i="9" s="1"/>
  <c r="J666" i="9" s="1"/>
  <c r="I665" i="9"/>
  <c r="G665" i="9"/>
  <c r="I664" i="9"/>
  <c r="G664" i="9"/>
  <c r="J663" i="9"/>
  <c r="I663" i="9"/>
  <c r="G663" i="9"/>
  <c r="I662" i="9"/>
  <c r="G662" i="9"/>
  <c r="J662" i="9" s="1"/>
  <c r="I661" i="9"/>
  <c r="G661" i="9"/>
  <c r="J661" i="9" s="1"/>
  <c r="I660" i="9"/>
  <c r="G660" i="9"/>
  <c r="J660" i="9" s="1"/>
  <c r="I659" i="9"/>
  <c r="G659" i="9"/>
  <c r="I658" i="9"/>
  <c r="G658" i="9"/>
  <c r="J658" i="9" s="1"/>
  <c r="I657" i="9"/>
  <c r="G657" i="9"/>
  <c r="I656" i="9"/>
  <c r="G656" i="9"/>
  <c r="J656" i="9" s="1"/>
  <c r="I655" i="9"/>
  <c r="J655" i="9" s="1"/>
  <c r="G655" i="9"/>
  <c r="I654" i="9"/>
  <c r="F654" i="9"/>
  <c r="G654" i="9" s="1"/>
  <c r="J654" i="9" s="1"/>
  <c r="I653" i="9"/>
  <c r="G653" i="9"/>
  <c r="J653" i="9" s="1"/>
  <c r="F653" i="9"/>
  <c r="I652" i="9"/>
  <c r="G652" i="9"/>
  <c r="J652" i="9" s="1"/>
  <c r="F652" i="9"/>
  <c r="I651" i="9"/>
  <c r="G651" i="9"/>
  <c r="I650" i="9"/>
  <c r="G650" i="9"/>
  <c r="I649" i="9"/>
  <c r="G649" i="9"/>
  <c r="J649" i="9" s="1"/>
  <c r="I648" i="9"/>
  <c r="G648" i="9"/>
  <c r="J648" i="9" s="1"/>
  <c r="J647" i="9"/>
  <c r="I647" i="9"/>
  <c r="G647" i="9"/>
  <c r="I646" i="9"/>
  <c r="G646" i="9"/>
  <c r="I645" i="9"/>
  <c r="G645" i="9"/>
  <c r="J644" i="9"/>
  <c r="I644" i="9"/>
  <c r="G644" i="9"/>
  <c r="I643" i="9"/>
  <c r="J643" i="9" s="1"/>
  <c r="G643" i="9"/>
  <c r="I642" i="9"/>
  <c r="F642" i="9"/>
  <c r="G642" i="9" s="1"/>
  <c r="J642" i="9" s="1"/>
  <c r="I641" i="9"/>
  <c r="G641" i="9"/>
  <c r="J641" i="9" s="1"/>
  <c r="F641" i="9"/>
  <c r="J640" i="9"/>
  <c r="I640" i="9"/>
  <c r="G640" i="9"/>
  <c r="F640" i="9"/>
  <c r="I639" i="9"/>
  <c r="F639" i="9"/>
  <c r="G639" i="9" s="1"/>
  <c r="J639" i="9" s="1"/>
  <c r="I638" i="9"/>
  <c r="G638" i="9"/>
  <c r="I637" i="9"/>
  <c r="G637" i="9"/>
  <c r="J636" i="9"/>
  <c r="I636" i="9"/>
  <c r="G636" i="9"/>
  <c r="J635" i="9"/>
  <c r="I635" i="9"/>
  <c r="G635" i="9"/>
  <c r="I634" i="9"/>
  <c r="G634" i="9"/>
  <c r="J634" i="9" s="1"/>
  <c r="I633" i="9"/>
  <c r="G633" i="9"/>
  <c r="I630" i="9"/>
  <c r="G630" i="9"/>
  <c r="J630" i="9" s="1"/>
  <c r="J629" i="9"/>
  <c r="I629" i="9"/>
  <c r="G629" i="9"/>
  <c r="I628" i="9"/>
  <c r="G628" i="9"/>
  <c r="J628" i="9" s="1"/>
  <c r="I627" i="9"/>
  <c r="G627" i="9"/>
  <c r="J627" i="9" s="1"/>
  <c r="I626" i="9"/>
  <c r="G626" i="9"/>
  <c r="J626" i="9" s="1"/>
  <c r="J625" i="9"/>
  <c r="I625" i="9"/>
  <c r="G625" i="9"/>
  <c r="I624" i="9"/>
  <c r="G624" i="9"/>
  <c r="J624" i="9" s="1"/>
  <c r="I623" i="9"/>
  <c r="G623" i="9"/>
  <c r="J623" i="9" s="1"/>
  <c r="I622" i="9"/>
  <c r="G622" i="9"/>
  <c r="J622" i="9" s="1"/>
  <c r="J621" i="9"/>
  <c r="I621" i="9"/>
  <c r="G621" i="9"/>
  <c r="I620" i="9"/>
  <c r="G620" i="9"/>
  <c r="J620" i="9" s="1"/>
  <c r="I619" i="9"/>
  <c r="G619" i="9"/>
  <c r="J619" i="9" s="1"/>
  <c r="I618" i="9"/>
  <c r="G618" i="9"/>
  <c r="J618" i="9" s="1"/>
  <c r="J617" i="9"/>
  <c r="I617" i="9"/>
  <c r="G617" i="9"/>
  <c r="I616" i="9"/>
  <c r="G616" i="9"/>
  <c r="J616" i="9" s="1"/>
  <c r="J615" i="9"/>
  <c r="I615" i="9"/>
  <c r="G615" i="9"/>
  <c r="I614" i="9"/>
  <c r="G614" i="9"/>
  <c r="J614" i="9" s="1"/>
  <c r="J613" i="9"/>
  <c r="I613" i="9"/>
  <c r="G613" i="9"/>
  <c r="I612" i="9"/>
  <c r="G612" i="9"/>
  <c r="J612" i="9" s="1"/>
  <c r="J611" i="9"/>
  <c r="I611" i="9"/>
  <c r="G611" i="9"/>
  <c r="I609" i="9"/>
  <c r="G609" i="9"/>
  <c r="J609" i="9" s="1"/>
  <c r="J608" i="9"/>
  <c r="I608" i="9"/>
  <c r="G608" i="9"/>
  <c r="I607" i="9"/>
  <c r="G607" i="9"/>
  <c r="J607" i="9" s="1"/>
  <c r="I606" i="9"/>
  <c r="G606" i="9"/>
  <c r="J606" i="9" s="1"/>
  <c r="I605" i="9"/>
  <c r="G605" i="9"/>
  <c r="J605" i="9" s="1"/>
  <c r="J604" i="9"/>
  <c r="I604" i="9"/>
  <c r="G604" i="9"/>
  <c r="I603" i="9"/>
  <c r="G603" i="9"/>
  <c r="J603" i="9" s="1"/>
  <c r="J602" i="9"/>
  <c r="I602" i="9"/>
  <c r="G602" i="9"/>
  <c r="J601" i="9"/>
  <c r="I601" i="9"/>
  <c r="G601" i="9"/>
  <c r="J600" i="9"/>
  <c r="I600" i="9"/>
  <c r="G600" i="9"/>
  <c r="I599" i="9"/>
  <c r="G599" i="9"/>
  <c r="J599" i="9" s="1"/>
  <c r="I598" i="9"/>
  <c r="J598" i="9" s="1"/>
  <c r="G598" i="9"/>
  <c r="J597" i="9"/>
  <c r="I597" i="9"/>
  <c r="G597" i="9"/>
  <c r="J596" i="9"/>
  <c r="I596" i="9"/>
  <c r="G596" i="9"/>
  <c r="I595" i="9"/>
  <c r="G595" i="9"/>
  <c r="J595" i="9" s="1"/>
  <c r="I594" i="9"/>
  <c r="G594" i="9"/>
  <c r="J594" i="9" s="1"/>
  <c r="I593" i="9"/>
  <c r="G593" i="9"/>
  <c r="J593" i="9" s="1"/>
  <c r="J592" i="9"/>
  <c r="I592" i="9"/>
  <c r="G592" i="9"/>
  <c r="I591" i="9"/>
  <c r="G591" i="9"/>
  <c r="I590" i="9"/>
  <c r="G590" i="9"/>
  <c r="J590" i="9" s="1"/>
  <c r="I589" i="9"/>
  <c r="J589" i="9" s="1"/>
  <c r="G589" i="9"/>
  <c r="J588" i="9"/>
  <c r="I588" i="9"/>
  <c r="G588" i="9"/>
  <c r="I587" i="9"/>
  <c r="G587" i="9"/>
  <c r="J587" i="9" s="1"/>
  <c r="I586" i="9"/>
  <c r="G586" i="9"/>
  <c r="J586" i="9" s="1"/>
  <c r="I585" i="9"/>
  <c r="G585" i="9"/>
  <c r="J585" i="9" s="1"/>
  <c r="J584" i="9"/>
  <c r="I584" i="9"/>
  <c r="G584" i="9"/>
  <c r="I583" i="9"/>
  <c r="G583" i="9"/>
  <c r="J583" i="9" s="1"/>
  <c r="I582" i="9"/>
  <c r="G582" i="9"/>
  <c r="J582" i="9" s="1"/>
  <c r="I581" i="9"/>
  <c r="G581" i="9"/>
  <c r="J581" i="9" s="1"/>
  <c r="I580" i="9"/>
  <c r="J580" i="9" s="1"/>
  <c r="G580" i="9"/>
  <c r="I579" i="9"/>
  <c r="G579" i="9"/>
  <c r="J579" i="9" s="1"/>
  <c r="I578" i="9"/>
  <c r="G578" i="9"/>
  <c r="I577" i="9"/>
  <c r="G577" i="9"/>
  <c r="J577" i="9" s="1"/>
  <c r="I576" i="9"/>
  <c r="J576" i="9" s="1"/>
  <c r="G576" i="9"/>
  <c r="I575" i="9"/>
  <c r="G575" i="9"/>
  <c r="J575" i="9" s="1"/>
  <c r="I574" i="9"/>
  <c r="G574" i="9"/>
  <c r="J574" i="9" s="1"/>
  <c r="J573" i="9"/>
  <c r="I573" i="9"/>
  <c r="G573" i="9"/>
  <c r="I572" i="9"/>
  <c r="J572" i="9" s="1"/>
  <c r="G572" i="9"/>
  <c r="I571" i="9"/>
  <c r="G571" i="9"/>
  <c r="J571" i="9" s="1"/>
  <c r="I570" i="9"/>
  <c r="G570" i="9"/>
  <c r="J570" i="9" s="1"/>
  <c r="I569" i="9"/>
  <c r="G569" i="9"/>
  <c r="J569" i="9" s="1"/>
  <c r="J568" i="9"/>
  <c r="I568" i="9"/>
  <c r="G568" i="9"/>
  <c r="I567" i="9"/>
  <c r="G567" i="9"/>
  <c r="J567" i="9" s="1"/>
  <c r="I566" i="9"/>
  <c r="G566" i="9"/>
  <c r="J566" i="9" s="1"/>
  <c r="I565" i="9"/>
  <c r="J565" i="9" s="1"/>
  <c r="G565" i="9"/>
  <c r="J564" i="9"/>
  <c r="I564" i="9"/>
  <c r="G564" i="9"/>
  <c r="I563" i="9"/>
  <c r="G563" i="9"/>
  <c r="J563" i="9" s="1"/>
  <c r="I562" i="9"/>
  <c r="G562" i="9"/>
  <c r="J562" i="9" s="1"/>
  <c r="I561" i="9"/>
  <c r="G561" i="9"/>
  <c r="J561" i="9" s="1"/>
  <c r="J558" i="9"/>
  <c r="I558" i="9"/>
  <c r="G558" i="9"/>
  <c r="I557" i="9"/>
  <c r="G557" i="9"/>
  <c r="J557" i="9" s="1"/>
  <c r="I556" i="9"/>
  <c r="G556" i="9"/>
  <c r="J556" i="9" s="1"/>
  <c r="I555" i="9"/>
  <c r="G555" i="9"/>
  <c r="J555" i="9" s="1"/>
  <c r="I554" i="9"/>
  <c r="J554" i="9" s="1"/>
  <c r="G554" i="9"/>
  <c r="I553" i="9"/>
  <c r="G553" i="9"/>
  <c r="J553" i="9" s="1"/>
  <c r="I552" i="9"/>
  <c r="I707" i="9" s="1"/>
  <c r="G552" i="9"/>
  <c r="K548" i="9"/>
  <c r="J546" i="9"/>
  <c r="I546" i="9"/>
  <c r="G546" i="9"/>
  <c r="I545" i="9"/>
  <c r="G545" i="9"/>
  <c r="J545" i="9" s="1"/>
  <c r="I544" i="9"/>
  <c r="G544" i="9"/>
  <c r="I543" i="9"/>
  <c r="G543" i="9"/>
  <c r="J543" i="9" s="1"/>
  <c r="I542" i="9"/>
  <c r="J542" i="9" s="1"/>
  <c r="G542" i="9"/>
  <c r="I541" i="9"/>
  <c r="G541" i="9"/>
  <c r="J541" i="9" s="1"/>
  <c r="I540" i="9"/>
  <c r="G540" i="9"/>
  <c r="I539" i="9"/>
  <c r="G539" i="9"/>
  <c r="I538" i="9"/>
  <c r="G538" i="9"/>
  <c r="J538" i="9" s="1"/>
  <c r="J537" i="9"/>
  <c r="I537" i="9"/>
  <c r="G537" i="9"/>
  <c r="I536" i="9"/>
  <c r="G536" i="9"/>
  <c r="J536" i="9" s="1"/>
  <c r="J535" i="9"/>
  <c r="I535" i="9"/>
  <c r="G535" i="9"/>
  <c r="J534" i="9"/>
  <c r="I534" i="9"/>
  <c r="G534" i="9"/>
  <c r="I533" i="9"/>
  <c r="G533" i="9"/>
  <c r="I532" i="9"/>
  <c r="G532" i="9"/>
  <c r="J532" i="9" s="1"/>
  <c r="I531" i="9"/>
  <c r="G531" i="9"/>
  <c r="J531" i="9" s="1"/>
  <c r="I530" i="9"/>
  <c r="J530" i="9" s="1"/>
  <c r="G530" i="9"/>
  <c r="J529" i="9"/>
  <c r="I529" i="9"/>
  <c r="G529" i="9"/>
  <c r="I528" i="9"/>
  <c r="G528" i="9"/>
  <c r="J528" i="9" s="1"/>
  <c r="I527" i="9"/>
  <c r="G527" i="9"/>
  <c r="J527" i="9" s="1"/>
  <c r="J526" i="9"/>
  <c r="I526" i="9"/>
  <c r="G526" i="9"/>
  <c r="J525" i="9"/>
  <c r="I525" i="9"/>
  <c r="G525" i="9"/>
  <c r="I524" i="9"/>
  <c r="G524" i="9"/>
  <c r="J524" i="9" s="1"/>
  <c r="I522" i="9"/>
  <c r="G522" i="9"/>
  <c r="J522" i="9" s="1"/>
  <c r="I521" i="9"/>
  <c r="J521" i="9" s="1"/>
  <c r="G521" i="9"/>
  <c r="J519" i="9"/>
  <c r="I519" i="9"/>
  <c r="G519" i="9"/>
  <c r="I518" i="9"/>
  <c r="G518" i="9"/>
  <c r="J518" i="9" s="1"/>
  <c r="I516" i="9"/>
  <c r="G516" i="9"/>
  <c r="J516" i="9" s="1"/>
  <c r="I515" i="9"/>
  <c r="G515" i="9"/>
  <c r="J515" i="9" s="1"/>
  <c r="J514" i="9"/>
  <c r="I514" i="9"/>
  <c r="G514" i="9"/>
  <c r="I513" i="9"/>
  <c r="G513" i="9"/>
  <c r="J513" i="9" s="1"/>
  <c r="I512" i="9"/>
  <c r="G512" i="9"/>
  <c r="J512" i="9" s="1"/>
  <c r="I511" i="9"/>
  <c r="G511" i="9"/>
  <c r="J511" i="9" s="1"/>
  <c r="J510" i="9"/>
  <c r="I510" i="9"/>
  <c r="G510" i="9"/>
  <c r="I508" i="9"/>
  <c r="G508" i="9"/>
  <c r="J508" i="9" s="1"/>
  <c r="I507" i="9"/>
  <c r="G507" i="9"/>
  <c r="J507" i="9" s="1"/>
  <c r="I506" i="9"/>
  <c r="G506" i="9"/>
  <c r="J506" i="9" s="1"/>
  <c r="J505" i="9"/>
  <c r="I505" i="9"/>
  <c r="G505" i="9"/>
  <c r="I504" i="9"/>
  <c r="G504" i="9"/>
  <c r="I503" i="9"/>
  <c r="G503" i="9"/>
  <c r="J503" i="9" s="1"/>
  <c r="I502" i="9"/>
  <c r="G502" i="9"/>
  <c r="J502" i="9" s="1"/>
  <c r="I501" i="9"/>
  <c r="G501" i="9"/>
  <c r="J500" i="9"/>
  <c r="I500" i="9"/>
  <c r="G500" i="9"/>
  <c r="I499" i="9"/>
  <c r="G499" i="9"/>
  <c r="J499" i="9" s="1"/>
  <c r="I498" i="9"/>
  <c r="G498" i="9"/>
  <c r="I497" i="9"/>
  <c r="G497" i="9"/>
  <c r="J497" i="9" s="1"/>
  <c r="J496" i="9"/>
  <c r="I496" i="9"/>
  <c r="G496" i="9"/>
  <c r="I495" i="9"/>
  <c r="G495" i="9"/>
  <c r="J495" i="9" s="1"/>
  <c r="I494" i="9"/>
  <c r="G494" i="9"/>
  <c r="I493" i="9"/>
  <c r="G493" i="9"/>
  <c r="J493" i="9" s="1"/>
  <c r="I492" i="9"/>
  <c r="J492" i="9" s="1"/>
  <c r="G492" i="9"/>
  <c r="I491" i="9"/>
  <c r="G491" i="9"/>
  <c r="I490" i="9"/>
  <c r="G490" i="9"/>
  <c r="J489" i="9"/>
  <c r="I489" i="9"/>
  <c r="G489" i="9"/>
  <c r="I488" i="9"/>
  <c r="G488" i="9"/>
  <c r="J488" i="9" s="1"/>
  <c r="I487" i="9"/>
  <c r="G487" i="9"/>
  <c r="I486" i="9"/>
  <c r="G486" i="9"/>
  <c r="I485" i="9"/>
  <c r="G485" i="9"/>
  <c r="J484" i="9"/>
  <c r="I484" i="9"/>
  <c r="G484" i="9"/>
  <c r="I483" i="9"/>
  <c r="G483" i="9"/>
  <c r="J483" i="9" s="1"/>
  <c r="I482" i="9"/>
  <c r="G482" i="9"/>
  <c r="I481" i="9"/>
  <c r="G481" i="9"/>
  <c r="J481" i="9" s="1"/>
  <c r="I480" i="9"/>
  <c r="G480" i="9"/>
  <c r="J479" i="9"/>
  <c r="I479" i="9"/>
  <c r="G479" i="9"/>
  <c r="I478" i="9"/>
  <c r="J478" i="9" s="1"/>
  <c r="G478" i="9"/>
  <c r="I476" i="9"/>
  <c r="G476" i="9"/>
  <c r="J476" i="9" s="1"/>
  <c r="I475" i="9"/>
  <c r="G475" i="9"/>
  <c r="J475" i="9" s="1"/>
  <c r="J474" i="9"/>
  <c r="I474" i="9"/>
  <c r="G474" i="9"/>
  <c r="I473" i="9"/>
  <c r="G473" i="9"/>
  <c r="J472" i="9"/>
  <c r="I472" i="9"/>
  <c r="G472" i="9"/>
  <c r="I471" i="9"/>
  <c r="G471" i="9"/>
  <c r="J471" i="9" s="1"/>
  <c r="I470" i="9"/>
  <c r="G470" i="9"/>
  <c r="J469" i="9"/>
  <c r="I469" i="9"/>
  <c r="G469" i="9"/>
  <c r="J468" i="9"/>
  <c r="I468" i="9"/>
  <c r="G468" i="9"/>
  <c r="I467" i="9"/>
  <c r="G467" i="9"/>
  <c r="I466" i="9"/>
  <c r="G466" i="9"/>
  <c r="I465" i="9"/>
  <c r="G465" i="9"/>
  <c r="J464" i="9"/>
  <c r="I464" i="9"/>
  <c r="G464" i="9"/>
  <c r="J463" i="9"/>
  <c r="I463" i="9"/>
  <c r="G463" i="9"/>
  <c r="I462" i="9"/>
  <c r="G462" i="9"/>
  <c r="I461" i="9"/>
  <c r="G461" i="9"/>
  <c r="J461" i="9" s="1"/>
  <c r="I460" i="9"/>
  <c r="G460" i="9"/>
  <c r="J460" i="9" s="1"/>
  <c r="I459" i="9"/>
  <c r="J459" i="9" s="1"/>
  <c r="G459" i="9"/>
  <c r="I458" i="9"/>
  <c r="G458" i="9"/>
  <c r="J458" i="9" s="1"/>
  <c r="I456" i="9"/>
  <c r="G456" i="9"/>
  <c r="J456" i="9" s="1"/>
  <c r="I455" i="9"/>
  <c r="G455" i="9"/>
  <c r="J455" i="9" s="1"/>
  <c r="I454" i="9"/>
  <c r="J454" i="9" s="1"/>
  <c r="G454" i="9"/>
  <c r="I453" i="9"/>
  <c r="G453" i="9"/>
  <c r="I452" i="9"/>
  <c r="G452" i="9"/>
  <c r="J452" i="9" s="1"/>
  <c r="I451" i="9"/>
  <c r="G451" i="9"/>
  <c r="J451" i="9" s="1"/>
  <c r="I450" i="9"/>
  <c r="G450" i="9"/>
  <c r="I449" i="9"/>
  <c r="G449" i="9"/>
  <c r="I448" i="9"/>
  <c r="G448" i="9"/>
  <c r="I447" i="9"/>
  <c r="G447" i="9"/>
  <c r="I446" i="9"/>
  <c r="G446" i="9"/>
  <c r="J446" i="9" s="1"/>
  <c r="I445" i="9"/>
  <c r="G445" i="9"/>
  <c r="J445" i="9" s="1"/>
  <c r="J443" i="9"/>
  <c r="I443" i="9"/>
  <c r="G443" i="9"/>
  <c r="I442" i="9"/>
  <c r="G442" i="9"/>
  <c r="J442" i="9" s="1"/>
  <c r="I441" i="9"/>
  <c r="G441" i="9"/>
  <c r="J441" i="9" s="1"/>
  <c r="I440" i="9"/>
  <c r="G440" i="9"/>
  <c r="I439" i="9"/>
  <c r="J439" i="9" s="1"/>
  <c r="G439" i="9"/>
  <c r="I438" i="9"/>
  <c r="G438" i="9"/>
  <c r="J438" i="9" s="1"/>
  <c r="I437" i="9"/>
  <c r="G437" i="9"/>
  <c r="I436" i="9"/>
  <c r="G436" i="9"/>
  <c r="I435" i="9"/>
  <c r="G435" i="9"/>
  <c r="I434" i="9"/>
  <c r="G434" i="9"/>
  <c r="I433" i="9"/>
  <c r="G433" i="9"/>
  <c r="J433" i="9" s="1"/>
  <c r="I432" i="9"/>
  <c r="G432" i="9"/>
  <c r="J432" i="9" s="1"/>
  <c r="J430" i="9"/>
  <c r="I430" i="9"/>
  <c r="G430" i="9"/>
  <c r="I429" i="9"/>
  <c r="G429" i="9"/>
  <c r="J429" i="9" s="1"/>
  <c r="I428" i="9"/>
  <c r="G428" i="9"/>
  <c r="J428" i="9" s="1"/>
  <c r="I427" i="9"/>
  <c r="G427" i="9"/>
  <c r="J427" i="9" s="1"/>
  <c r="I426" i="9"/>
  <c r="G426" i="9"/>
  <c r="J425" i="9"/>
  <c r="I425" i="9"/>
  <c r="G425" i="9"/>
  <c r="J424" i="9"/>
  <c r="I424" i="9"/>
  <c r="G424" i="9"/>
  <c r="I423" i="9"/>
  <c r="G423" i="9"/>
  <c r="I422" i="9"/>
  <c r="G422" i="9"/>
  <c r="J422" i="9" s="1"/>
  <c r="J421" i="9"/>
  <c r="I421" i="9"/>
  <c r="G421" i="9"/>
  <c r="I420" i="9"/>
  <c r="G420" i="9"/>
  <c r="I419" i="9"/>
  <c r="G419" i="9"/>
  <c r="I418" i="9"/>
  <c r="G418" i="9"/>
  <c r="I417" i="9"/>
  <c r="G417" i="9"/>
  <c r="J417" i="9" s="1"/>
  <c r="I416" i="9"/>
  <c r="J416" i="9" s="1"/>
  <c r="G416" i="9"/>
  <c r="I415" i="9"/>
  <c r="G415" i="9"/>
  <c r="I414" i="9"/>
  <c r="G414" i="9"/>
  <c r="J414" i="9" s="1"/>
  <c r="I413" i="9"/>
  <c r="G413" i="9"/>
  <c r="J413" i="9" s="1"/>
  <c r="I412" i="9"/>
  <c r="G412" i="9"/>
  <c r="J412" i="9" s="1"/>
  <c r="I411" i="9"/>
  <c r="J411" i="9" s="1"/>
  <c r="G411" i="9"/>
  <c r="I410" i="9"/>
  <c r="G410" i="9"/>
  <c r="J410" i="9" s="1"/>
  <c r="I409" i="9"/>
  <c r="G409" i="9"/>
  <c r="J409" i="9" s="1"/>
  <c r="I407" i="9"/>
  <c r="G407" i="9"/>
  <c r="J407" i="9" s="1"/>
  <c r="I406" i="9"/>
  <c r="G406" i="9"/>
  <c r="J406" i="9" s="1"/>
  <c r="I405" i="9"/>
  <c r="G405" i="9"/>
  <c r="J405" i="9" s="1"/>
  <c r="I404" i="9"/>
  <c r="G404" i="9"/>
  <c r="J404" i="9" s="1"/>
  <c r="I403" i="9"/>
  <c r="G403" i="9"/>
  <c r="I402" i="9"/>
  <c r="G402" i="9"/>
  <c r="J402" i="9" s="1"/>
  <c r="J401" i="9"/>
  <c r="I401" i="9"/>
  <c r="G401" i="9"/>
  <c r="I400" i="9"/>
  <c r="G400" i="9"/>
  <c r="I399" i="9"/>
  <c r="G399" i="9"/>
  <c r="I398" i="9"/>
  <c r="G398" i="9"/>
  <c r="J398" i="9" s="1"/>
  <c r="I397" i="9"/>
  <c r="G397" i="9"/>
  <c r="I396" i="9"/>
  <c r="G396" i="9"/>
  <c r="I395" i="9"/>
  <c r="G395" i="9"/>
  <c r="I394" i="9"/>
  <c r="G394" i="9"/>
  <c r="J394" i="9" s="1"/>
  <c r="J393" i="9"/>
  <c r="I393" i="9"/>
  <c r="G393" i="9"/>
  <c r="I392" i="9"/>
  <c r="J392" i="9" s="1"/>
  <c r="G392" i="9"/>
  <c r="J391" i="9"/>
  <c r="I391" i="9"/>
  <c r="G391" i="9"/>
  <c r="I389" i="9"/>
  <c r="G389" i="9"/>
  <c r="J388" i="9"/>
  <c r="I388" i="9"/>
  <c r="G388" i="9"/>
  <c r="I387" i="9"/>
  <c r="J387" i="9" s="1"/>
  <c r="G387" i="9"/>
  <c r="J386" i="9"/>
  <c r="I386" i="9"/>
  <c r="G386" i="9"/>
  <c r="I385" i="9"/>
  <c r="G385" i="9"/>
  <c r="I384" i="9"/>
  <c r="G384" i="9"/>
  <c r="J384" i="9" s="1"/>
  <c r="I383" i="9"/>
  <c r="G383" i="9"/>
  <c r="J383" i="9" s="1"/>
  <c r="I382" i="9"/>
  <c r="G382" i="9"/>
  <c r="I381" i="9"/>
  <c r="G381" i="9"/>
  <c r="J381" i="9" s="1"/>
  <c r="I380" i="9"/>
  <c r="J380" i="9" s="1"/>
  <c r="G380" i="9"/>
  <c r="I379" i="9"/>
  <c r="G379" i="9"/>
  <c r="I378" i="9"/>
  <c r="G378" i="9"/>
  <c r="I377" i="9"/>
  <c r="G377" i="9"/>
  <c r="I376" i="9"/>
  <c r="G376" i="9"/>
  <c r="I375" i="9"/>
  <c r="G375" i="9"/>
  <c r="J375" i="9" s="1"/>
  <c r="J374" i="9"/>
  <c r="I374" i="9"/>
  <c r="G374" i="9"/>
  <c r="J373" i="9"/>
  <c r="I373" i="9"/>
  <c r="G373" i="9"/>
  <c r="J372" i="9"/>
  <c r="I372" i="9"/>
  <c r="G372" i="9"/>
  <c r="I370" i="9"/>
  <c r="G370" i="9"/>
  <c r="J370" i="9" s="1"/>
  <c r="I369" i="9"/>
  <c r="J369" i="9" s="1"/>
  <c r="G369" i="9"/>
  <c r="J368" i="9"/>
  <c r="I368" i="9"/>
  <c r="G368" i="9"/>
  <c r="I367" i="9"/>
  <c r="J367" i="9" s="1"/>
  <c r="G367" i="9"/>
  <c r="I366" i="9"/>
  <c r="G366" i="9"/>
  <c r="I365" i="9"/>
  <c r="G365" i="9"/>
  <c r="J365" i="9" s="1"/>
  <c r="J364" i="9"/>
  <c r="I364" i="9"/>
  <c r="G364" i="9"/>
  <c r="I363" i="9"/>
  <c r="G363" i="9"/>
  <c r="I362" i="9"/>
  <c r="G362" i="9"/>
  <c r="J362" i="9" s="1"/>
  <c r="I361" i="9"/>
  <c r="G361" i="9"/>
  <c r="J361" i="9" s="1"/>
  <c r="I360" i="9"/>
  <c r="G360" i="9"/>
  <c r="I359" i="9"/>
  <c r="G359" i="9"/>
  <c r="I358" i="9"/>
  <c r="G358" i="9"/>
  <c r="I357" i="9"/>
  <c r="G357" i="9"/>
  <c r="I356" i="9"/>
  <c r="G356" i="9"/>
  <c r="I355" i="9"/>
  <c r="G355" i="9"/>
  <c r="J355" i="9" s="1"/>
  <c r="I354" i="9"/>
  <c r="J354" i="9" s="1"/>
  <c r="G354" i="9"/>
  <c r="I353" i="9"/>
  <c r="G353" i="9"/>
  <c r="I352" i="9"/>
  <c r="G352" i="9"/>
  <c r="J352" i="9" s="1"/>
  <c r="I351" i="9"/>
  <c r="G351" i="9"/>
  <c r="J351" i="9" s="1"/>
  <c r="I350" i="9"/>
  <c r="G350" i="9"/>
  <c r="J350" i="9" s="1"/>
  <c r="J349" i="9"/>
  <c r="I349" i="9"/>
  <c r="G349" i="9"/>
  <c r="I348" i="9"/>
  <c r="G348" i="9"/>
  <c r="J348" i="9" s="1"/>
  <c r="I347" i="9"/>
  <c r="G347" i="9"/>
  <c r="J347" i="9" s="1"/>
  <c r="I345" i="9"/>
  <c r="G345" i="9"/>
  <c r="J345" i="9" s="1"/>
  <c r="J344" i="9"/>
  <c r="I344" i="9"/>
  <c r="G344" i="9"/>
  <c r="I343" i="9"/>
  <c r="G343" i="9"/>
  <c r="J343" i="9" s="1"/>
  <c r="I342" i="9"/>
  <c r="G342" i="9"/>
  <c r="J342" i="9" s="1"/>
  <c r="I341" i="9"/>
  <c r="G341" i="9"/>
  <c r="I340" i="9"/>
  <c r="J340" i="9" s="1"/>
  <c r="G340" i="9"/>
  <c r="I339" i="9"/>
  <c r="J339" i="9" s="1"/>
  <c r="G339" i="9"/>
  <c r="I338" i="9"/>
  <c r="G338" i="9"/>
  <c r="I337" i="9"/>
  <c r="G337" i="9"/>
  <c r="J337" i="9" s="1"/>
  <c r="I336" i="9"/>
  <c r="G336" i="9"/>
  <c r="J336" i="9" s="1"/>
  <c r="I335" i="9"/>
  <c r="G335" i="9"/>
  <c r="I334" i="9"/>
  <c r="G334" i="9"/>
  <c r="I333" i="9"/>
  <c r="G333" i="9"/>
  <c r="I332" i="9"/>
  <c r="G332" i="9"/>
  <c r="J332" i="9" s="1"/>
  <c r="I331" i="9"/>
  <c r="G331" i="9"/>
  <c r="J331" i="9" s="1"/>
  <c r="I330" i="9"/>
  <c r="G330" i="9"/>
  <c r="I329" i="9"/>
  <c r="G329" i="9"/>
  <c r="I328" i="9"/>
  <c r="G328" i="9"/>
  <c r="I327" i="9"/>
  <c r="G327" i="9"/>
  <c r="J327" i="9" s="1"/>
  <c r="I326" i="9"/>
  <c r="J326" i="9" s="1"/>
  <c r="G326" i="9"/>
  <c r="I325" i="9"/>
  <c r="J325" i="9" s="1"/>
  <c r="G325" i="9"/>
  <c r="I324" i="9"/>
  <c r="G324" i="9"/>
  <c r="J323" i="9"/>
  <c r="I323" i="9"/>
  <c r="G323" i="9"/>
  <c r="I321" i="9"/>
  <c r="J321" i="9" s="1"/>
  <c r="G321" i="9"/>
  <c r="I320" i="9"/>
  <c r="J320" i="9" s="1"/>
  <c r="G320" i="9"/>
  <c r="I319" i="9"/>
  <c r="G319" i="9"/>
  <c r="J319" i="9" s="1"/>
  <c r="J318" i="9"/>
  <c r="I318" i="9"/>
  <c r="G318" i="9"/>
  <c r="I317" i="9"/>
  <c r="G317" i="9"/>
  <c r="I316" i="9"/>
  <c r="G316" i="9"/>
  <c r="J316" i="9" s="1"/>
  <c r="I315" i="9"/>
  <c r="G315" i="9"/>
  <c r="J315" i="9" s="1"/>
  <c r="I314" i="9"/>
  <c r="G314" i="9"/>
  <c r="I313" i="9"/>
  <c r="J313" i="9" s="1"/>
  <c r="G313" i="9"/>
  <c r="J312" i="9"/>
  <c r="I312" i="9"/>
  <c r="G312" i="9"/>
  <c r="I311" i="9"/>
  <c r="G311" i="9"/>
  <c r="I310" i="9"/>
  <c r="G310" i="9"/>
  <c r="I309" i="9"/>
  <c r="G309" i="9"/>
  <c r="I308" i="9"/>
  <c r="J308" i="9" s="1"/>
  <c r="G308" i="9"/>
  <c r="J307" i="9"/>
  <c r="I307" i="9"/>
  <c r="G307" i="9"/>
  <c r="I306" i="9"/>
  <c r="G306" i="9"/>
  <c r="I305" i="9"/>
  <c r="G305" i="9"/>
  <c r="I304" i="9"/>
  <c r="G304" i="9"/>
  <c r="J304" i="9" s="1"/>
  <c r="J303" i="9"/>
  <c r="I303" i="9"/>
  <c r="G303" i="9"/>
  <c r="I302" i="9"/>
  <c r="G302" i="9"/>
  <c r="J302" i="9" s="1"/>
  <c r="I301" i="9"/>
  <c r="G301" i="9"/>
  <c r="J301" i="9" s="1"/>
  <c r="I300" i="9"/>
  <c r="G300" i="9"/>
  <c r="J300" i="9" s="1"/>
  <c r="I299" i="9"/>
  <c r="G299" i="9"/>
  <c r="J299" i="9" s="1"/>
  <c r="I295" i="9"/>
  <c r="G295" i="9"/>
  <c r="J295" i="9" s="1"/>
  <c r="I294" i="9"/>
  <c r="G294" i="9"/>
  <c r="J294" i="9" s="1"/>
  <c r="I293" i="9"/>
  <c r="G293" i="9"/>
  <c r="J293" i="9" s="1"/>
  <c r="I292" i="9"/>
  <c r="G292" i="9"/>
  <c r="J292" i="9" s="1"/>
  <c r="I290" i="9"/>
  <c r="G290" i="9"/>
  <c r="J290" i="9" s="1"/>
  <c r="I289" i="9"/>
  <c r="G289" i="9"/>
  <c r="J289" i="9" s="1"/>
  <c r="J288" i="9"/>
  <c r="I288" i="9"/>
  <c r="G288" i="9"/>
  <c r="I287" i="9"/>
  <c r="G287" i="9"/>
  <c r="J287" i="9" s="1"/>
  <c r="I285" i="9"/>
  <c r="G285" i="9"/>
  <c r="J285" i="9" s="1"/>
  <c r="I284" i="9"/>
  <c r="G284" i="9"/>
  <c r="J284" i="9" s="1"/>
  <c r="I283" i="9"/>
  <c r="G283" i="9"/>
  <c r="J283" i="9" s="1"/>
  <c r="I282" i="9"/>
  <c r="G282" i="9"/>
  <c r="J282" i="9" s="1"/>
  <c r="I281" i="9"/>
  <c r="G281" i="9"/>
  <c r="I280" i="9"/>
  <c r="G280" i="9"/>
  <c r="J280" i="9" s="1"/>
  <c r="I279" i="9"/>
  <c r="J279" i="9" s="1"/>
  <c r="G279" i="9"/>
  <c r="J278" i="9"/>
  <c r="I278" i="9"/>
  <c r="G278" i="9"/>
  <c r="J277" i="9"/>
  <c r="I277" i="9"/>
  <c r="G277" i="9"/>
  <c r="I276" i="9"/>
  <c r="G276" i="9"/>
  <c r="I275" i="9"/>
  <c r="G275" i="9"/>
  <c r="J275" i="9" s="1"/>
  <c r="J274" i="9"/>
  <c r="I274" i="9"/>
  <c r="G274" i="9"/>
  <c r="J273" i="9"/>
  <c r="I273" i="9"/>
  <c r="G273" i="9"/>
  <c r="I272" i="9"/>
  <c r="G272" i="9"/>
  <c r="I271" i="9"/>
  <c r="G271" i="9"/>
  <c r="J271" i="9" s="1"/>
  <c r="I270" i="9"/>
  <c r="G270" i="9"/>
  <c r="J270" i="9" s="1"/>
  <c r="I269" i="9"/>
  <c r="G269" i="9"/>
  <c r="J269" i="9" s="1"/>
  <c r="I268" i="9"/>
  <c r="G268" i="9"/>
  <c r="I267" i="9"/>
  <c r="G267" i="9"/>
  <c r="J267" i="9" s="1"/>
  <c r="I266" i="9"/>
  <c r="G266" i="9"/>
  <c r="J266" i="9" s="1"/>
  <c r="I265" i="9"/>
  <c r="J265" i="9" s="1"/>
  <c r="G265" i="9"/>
  <c r="I264" i="9"/>
  <c r="G264" i="9"/>
  <c r="I263" i="9"/>
  <c r="G263" i="9"/>
  <c r="I262" i="9"/>
  <c r="G262" i="9"/>
  <c r="J262" i="9" s="1"/>
  <c r="I261" i="9"/>
  <c r="G261" i="9"/>
  <c r="J261" i="9" s="1"/>
  <c r="I260" i="9"/>
  <c r="J260" i="9" s="1"/>
  <c r="G260" i="9"/>
  <c r="I259" i="9"/>
  <c r="G259" i="9"/>
  <c r="I258" i="9"/>
  <c r="G258" i="9"/>
  <c r="J258" i="9" s="1"/>
  <c r="I257" i="9"/>
  <c r="G257" i="9"/>
  <c r="J257" i="9" s="1"/>
  <c r="I256" i="9"/>
  <c r="G256" i="9"/>
  <c r="J256" i="9" s="1"/>
  <c r="I255" i="9"/>
  <c r="G255" i="9"/>
  <c r="I254" i="9"/>
  <c r="J254" i="9" s="1"/>
  <c r="G254" i="9"/>
  <c r="I253" i="9"/>
  <c r="G253" i="9"/>
  <c r="J253" i="9" s="1"/>
  <c r="I252" i="9"/>
  <c r="I548" i="9" s="1"/>
  <c r="G252" i="9"/>
  <c r="G548" i="9" s="1"/>
  <c r="I244" i="9"/>
  <c r="J244" i="9" s="1"/>
  <c r="G244" i="9"/>
  <c r="I243" i="9"/>
  <c r="G243" i="9"/>
  <c r="J243" i="9" s="1"/>
  <c r="J242" i="9"/>
  <c r="I242" i="9"/>
  <c r="G242" i="9"/>
  <c r="I241" i="9"/>
  <c r="J241" i="9" s="1"/>
  <c r="G241" i="9"/>
  <c r="I240" i="9"/>
  <c r="J240" i="9" s="1"/>
  <c r="G240" i="9"/>
  <c r="I239" i="9"/>
  <c r="G239" i="9"/>
  <c r="J239" i="9" s="1"/>
  <c r="I238" i="9"/>
  <c r="G238" i="9"/>
  <c r="J238" i="9" s="1"/>
  <c r="F238" i="9"/>
  <c r="I237" i="9"/>
  <c r="F237" i="9"/>
  <c r="G237" i="9" s="1"/>
  <c r="J237" i="9" s="1"/>
  <c r="I236" i="9"/>
  <c r="F236" i="9"/>
  <c r="G236" i="9" s="1"/>
  <c r="J236" i="9" s="1"/>
  <c r="I235" i="9"/>
  <c r="F235" i="9"/>
  <c r="G235" i="9" s="1"/>
  <c r="J235" i="9" s="1"/>
  <c r="J232" i="9"/>
  <c r="I232" i="9"/>
  <c r="G232" i="9"/>
  <c r="I231" i="9"/>
  <c r="G231" i="9"/>
  <c r="J231" i="9" s="1"/>
  <c r="I230" i="9"/>
  <c r="G230" i="9"/>
  <c r="J230" i="9" s="1"/>
  <c r="I226" i="9"/>
  <c r="J226" i="9" s="1"/>
  <c r="G226" i="9"/>
  <c r="J225" i="9"/>
  <c r="I225" i="9"/>
  <c r="G225" i="9"/>
  <c r="I224" i="9"/>
  <c r="G224" i="9"/>
  <c r="J224" i="9" s="1"/>
  <c r="I223" i="9"/>
  <c r="G223" i="9"/>
  <c r="J223" i="9" s="1"/>
  <c r="I222" i="9"/>
  <c r="G222" i="9"/>
  <c r="J222" i="9" s="1"/>
  <c r="J221" i="9"/>
  <c r="I221" i="9"/>
  <c r="G221" i="9"/>
  <c r="I220" i="9"/>
  <c r="G220" i="9"/>
  <c r="J220" i="9" s="1"/>
  <c r="I219" i="9"/>
  <c r="G219" i="9"/>
  <c r="J219" i="9" s="1"/>
  <c r="I218" i="9"/>
  <c r="G218" i="9"/>
  <c r="J218" i="9" s="1"/>
  <c r="J217" i="9"/>
  <c r="I217" i="9"/>
  <c r="G217" i="9"/>
  <c r="I216" i="9"/>
  <c r="G216" i="9"/>
  <c r="I215" i="9"/>
  <c r="G215" i="9"/>
  <c r="J215" i="9" s="1"/>
  <c r="I214" i="9"/>
  <c r="G214" i="9"/>
  <c r="J214" i="9" s="1"/>
  <c r="I213" i="9"/>
  <c r="J213" i="9" s="1"/>
  <c r="G213" i="9"/>
  <c r="I212" i="9"/>
  <c r="J212" i="9" s="1"/>
  <c r="G212" i="9"/>
  <c r="I211" i="9"/>
  <c r="G211" i="9"/>
  <c r="I210" i="9"/>
  <c r="G210" i="9"/>
  <c r="J210" i="9" s="1"/>
  <c r="I209" i="9"/>
  <c r="J209" i="9" s="1"/>
  <c r="G209" i="9"/>
  <c r="I208" i="9"/>
  <c r="J208" i="9" s="1"/>
  <c r="G208" i="9"/>
  <c r="I207" i="9"/>
  <c r="G207" i="9"/>
  <c r="J207" i="9" s="1"/>
  <c r="J206" i="9"/>
  <c r="I206" i="9"/>
  <c r="G206" i="9"/>
  <c r="I205" i="9"/>
  <c r="J205" i="9" s="1"/>
  <c r="G205" i="9"/>
  <c r="I203" i="9"/>
  <c r="J203" i="9" s="1"/>
  <c r="G203" i="9"/>
  <c r="I202" i="9"/>
  <c r="G202" i="9"/>
  <c r="J202" i="9" s="1"/>
  <c r="I201" i="9"/>
  <c r="G201" i="9"/>
  <c r="J201" i="9" s="1"/>
  <c r="I200" i="9"/>
  <c r="J200" i="9" s="1"/>
  <c r="G200" i="9"/>
  <c r="I199" i="9"/>
  <c r="J199" i="9" s="1"/>
  <c r="G199" i="9"/>
  <c r="I198" i="9"/>
  <c r="G198" i="9"/>
  <c r="J198" i="9" s="1"/>
  <c r="I197" i="9"/>
  <c r="J197" i="9" s="1"/>
  <c r="G197" i="9"/>
  <c r="J196" i="9"/>
  <c r="I196" i="9"/>
  <c r="G196" i="9"/>
  <c r="I195" i="9"/>
  <c r="J195" i="9" s="1"/>
  <c r="G195" i="9"/>
  <c r="I194" i="9"/>
  <c r="G194" i="9"/>
  <c r="J194" i="9" s="1"/>
  <c r="I193" i="9"/>
  <c r="G193" i="9"/>
  <c r="J193" i="9" s="1"/>
  <c r="J192" i="9"/>
  <c r="I192" i="9"/>
  <c r="G192" i="9"/>
  <c r="I190" i="9"/>
  <c r="J190" i="9" s="1"/>
  <c r="G190" i="9"/>
  <c r="I189" i="9"/>
  <c r="G189" i="9"/>
  <c r="J189" i="9" s="1"/>
  <c r="I188" i="9"/>
  <c r="G188" i="9"/>
  <c r="J188" i="9" s="1"/>
  <c r="I187" i="9"/>
  <c r="J187" i="9" s="1"/>
  <c r="G187" i="9"/>
  <c r="I186" i="9"/>
  <c r="J186" i="9" s="1"/>
  <c r="G186" i="9"/>
  <c r="I185" i="9"/>
  <c r="G185" i="9"/>
  <c r="I184" i="9"/>
  <c r="G184" i="9"/>
  <c r="J184" i="9" s="1"/>
  <c r="I183" i="9"/>
  <c r="J183" i="9" s="1"/>
  <c r="G183" i="9"/>
  <c r="I182" i="9"/>
  <c r="J182" i="9" s="1"/>
  <c r="G182" i="9"/>
  <c r="I181" i="9"/>
  <c r="G181" i="9"/>
  <c r="J181" i="9" s="1"/>
  <c r="J180" i="9"/>
  <c r="I180" i="9"/>
  <c r="G180" i="9"/>
  <c r="I179" i="9"/>
  <c r="J179" i="9" s="1"/>
  <c r="G179" i="9"/>
  <c r="I178" i="9"/>
  <c r="J178" i="9" s="1"/>
  <c r="G178" i="9"/>
  <c r="I177" i="9"/>
  <c r="G177" i="9"/>
  <c r="J177" i="9" s="1"/>
  <c r="I176" i="9"/>
  <c r="G176" i="9"/>
  <c r="J176" i="9" s="1"/>
  <c r="I175" i="9"/>
  <c r="J175" i="9" s="1"/>
  <c r="G175" i="9"/>
  <c r="I173" i="9"/>
  <c r="J173" i="9" s="1"/>
  <c r="G173" i="9"/>
  <c r="I172" i="9"/>
  <c r="G172" i="9"/>
  <c r="J172" i="9" s="1"/>
  <c r="I171" i="9"/>
  <c r="J171" i="9" s="1"/>
  <c r="G171" i="9"/>
  <c r="J170" i="9"/>
  <c r="I170" i="9"/>
  <c r="G170" i="9"/>
  <c r="I169" i="9"/>
  <c r="J169" i="9" s="1"/>
  <c r="G169" i="9"/>
  <c r="I168" i="9"/>
  <c r="G168" i="9"/>
  <c r="J168" i="9" s="1"/>
  <c r="I167" i="9"/>
  <c r="G167" i="9"/>
  <c r="J167" i="9" s="1"/>
  <c r="J166" i="9"/>
  <c r="I166" i="9"/>
  <c r="G166" i="9"/>
  <c r="I165" i="9"/>
  <c r="G165" i="9"/>
  <c r="J165" i="9" s="1"/>
  <c r="I164" i="9"/>
  <c r="G164" i="9"/>
  <c r="J164" i="9" s="1"/>
  <c r="I163" i="9"/>
  <c r="G163" i="9"/>
  <c r="J163" i="9" s="1"/>
  <c r="I162" i="9"/>
  <c r="J162" i="9" s="1"/>
  <c r="G162" i="9"/>
  <c r="I161" i="9"/>
  <c r="G161" i="9"/>
  <c r="J161" i="9" s="1"/>
  <c r="I160" i="9"/>
  <c r="G160" i="9"/>
  <c r="I159" i="9"/>
  <c r="G159" i="9"/>
  <c r="J159" i="9" s="1"/>
  <c r="I157" i="9"/>
  <c r="J157" i="9" s="1"/>
  <c r="G157" i="9"/>
  <c r="I156" i="9"/>
  <c r="G156" i="9"/>
  <c r="J156" i="9" s="1"/>
  <c r="I155" i="9"/>
  <c r="G155" i="9"/>
  <c r="J155" i="9" s="1"/>
  <c r="J154" i="9"/>
  <c r="I154" i="9"/>
  <c r="G154" i="9"/>
  <c r="I153" i="9"/>
  <c r="J153" i="9" s="1"/>
  <c r="G153" i="9"/>
  <c r="I152" i="9"/>
  <c r="G152" i="9"/>
  <c r="J152" i="9" s="1"/>
  <c r="I151" i="9"/>
  <c r="G151" i="9"/>
  <c r="J151" i="9" s="1"/>
  <c r="I150" i="9"/>
  <c r="G150" i="9"/>
  <c r="J150" i="9" s="1"/>
  <c r="I149" i="9"/>
  <c r="J149" i="9" s="1"/>
  <c r="G149" i="9"/>
  <c r="I148" i="9"/>
  <c r="G148" i="9"/>
  <c r="J148" i="9" s="1"/>
  <c r="I147" i="9"/>
  <c r="G147" i="9"/>
  <c r="J147" i="9" s="1"/>
  <c r="I146" i="9"/>
  <c r="J146" i="9" s="1"/>
  <c r="G146" i="9"/>
  <c r="J145" i="9"/>
  <c r="I145" i="9"/>
  <c r="G145" i="9"/>
  <c r="I144" i="9"/>
  <c r="G144" i="9"/>
  <c r="J144" i="9" s="1"/>
  <c r="I143" i="9"/>
  <c r="G143" i="9"/>
  <c r="J143" i="9" s="1"/>
  <c r="I142" i="9"/>
  <c r="G142" i="9"/>
  <c r="J142" i="9" s="1"/>
  <c r="J141" i="9"/>
  <c r="I141" i="9"/>
  <c r="G141" i="9"/>
  <c r="I139" i="9"/>
  <c r="G139" i="9"/>
  <c r="J139" i="9" s="1"/>
  <c r="I138" i="9"/>
  <c r="G138" i="9"/>
  <c r="J138" i="9" s="1"/>
  <c r="I137" i="9"/>
  <c r="G137" i="9"/>
  <c r="J137" i="9" s="1"/>
  <c r="I136" i="9"/>
  <c r="J136" i="9" s="1"/>
  <c r="G136" i="9"/>
  <c r="I135" i="9"/>
  <c r="G135" i="9"/>
  <c r="J135" i="9" s="1"/>
  <c r="I134" i="9"/>
  <c r="G134" i="9"/>
  <c r="I133" i="9"/>
  <c r="G133" i="9"/>
  <c r="J133" i="9" s="1"/>
  <c r="I132" i="9"/>
  <c r="J132" i="9" s="1"/>
  <c r="G132" i="9"/>
  <c r="I131" i="9"/>
  <c r="G131" i="9"/>
  <c r="J131" i="9" s="1"/>
  <c r="I130" i="9"/>
  <c r="G130" i="9"/>
  <c r="J130" i="9" s="1"/>
  <c r="J129" i="9"/>
  <c r="I129" i="9"/>
  <c r="G129" i="9"/>
  <c r="I128" i="9"/>
  <c r="J128" i="9" s="1"/>
  <c r="G128" i="9"/>
  <c r="I127" i="9"/>
  <c r="G127" i="9"/>
  <c r="J127" i="9" s="1"/>
  <c r="I125" i="9"/>
  <c r="G125" i="9"/>
  <c r="J125" i="9" s="1"/>
  <c r="I124" i="9"/>
  <c r="G124" i="9"/>
  <c r="J124" i="9" s="1"/>
  <c r="I123" i="9"/>
  <c r="J123" i="9" s="1"/>
  <c r="G123" i="9"/>
  <c r="I122" i="9"/>
  <c r="G122" i="9"/>
  <c r="J122" i="9" s="1"/>
  <c r="I121" i="9"/>
  <c r="G121" i="9"/>
  <c r="J121" i="9" s="1"/>
  <c r="I120" i="9"/>
  <c r="J120" i="9" s="1"/>
  <c r="G120" i="9"/>
  <c r="J119" i="9"/>
  <c r="I119" i="9"/>
  <c r="G119" i="9"/>
  <c r="I118" i="9"/>
  <c r="G118" i="9"/>
  <c r="J118" i="9" s="1"/>
  <c r="I117" i="9"/>
  <c r="G117" i="9"/>
  <c r="J117" i="9" s="1"/>
  <c r="I116" i="9"/>
  <c r="G116" i="9"/>
  <c r="J116" i="9" s="1"/>
  <c r="I115" i="9"/>
  <c r="J115" i="9" s="1"/>
  <c r="G115" i="9"/>
  <c r="I114" i="9"/>
  <c r="G114" i="9"/>
  <c r="J114" i="9" s="1"/>
  <c r="I113" i="9"/>
  <c r="G113" i="9"/>
  <c r="J113" i="9" s="1"/>
  <c r="I112" i="9"/>
  <c r="G112" i="9"/>
  <c r="J112" i="9" s="1"/>
  <c r="J111" i="9"/>
  <c r="I111" i="9"/>
  <c r="G111" i="9"/>
  <c r="I109" i="9"/>
  <c r="G109" i="9"/>
  <c r="J109" i="9" s="1"/>
  <c r="I108" i="9"/>
  <c r="G108" i="9"/>
  <c r="J108" i="9" s="1"/>
  <c r="I107" i="9"/>
  <c r="G107" i="9"/>
  <c r="J107" i="9" s="1"/>
  <c r="I106" i="9"/>
  <c r="J106" i="9" s="1"/>
  <c r="G106" i="9"/>
  <c r="I105" i="9"/>
  <c r="J105" i="9" s="1"/>
  <c r="G105" i="9"/>
  <c r="I104" i="9"/>
  <c r="G104" i="9"/>
  <c r="J104" i="9" s="1"/>
  <c r="I103" i="9"/>
  <c r="G103" i="9"/>
  <c r="J103" i="9" s="1"/>
  <c r="I102" i="9"/>
  <c r="J102" i="9" s="1"/>
  <c r="G102" i="9"/>
  <c r="I101" i="9"/>
  <c r="G101" i="9"/>
  <c r="J101" i="9" s="1"/>
  <c r="J100" i="9"/>
  <c r="I100" i="9"/>
  <c r="G100" i="9"/>
  <c r="I99" i="9"/>
  <c r="G99" i="9"/>
  <c r="J99" i="9" s="1"/>
  <c r="I98" i="9"/>
  <c r="J98" i="9" s="1"/>
  <c r="G98" i="9"/>
  <c r="I97" i="9"/>
  <c r="J97" i="9" s="1"/>
  <c r="G97" i="9"/>
  <c r="J96" i="9"/>
  <c r="I96" i="9"/>
  <c r="G96" i="9"/>
  <c r="I95" i="9"/>
  <c r="G95" i="9"/>
  <c r="J95" i="9" s="1"/>
  <c r="I94" i="9"/>
  <c r="J94" i="9" s="1"/>
  <c r="G94" i="9"/>
  <c r="I93" i="9"/>
  <c r="J93" i="9" s="1"/>
  <c r="G93" i="9"/>
  <c r="I92" i="9"/>
  <c r="G92" i="9"/>
  <c r="J92" i="9" s="1"/>
  <c r="I91" i="9"/>
  <c r="G91" i="9"/>
  <c r="J91" i="9" s="1"/>
  <c r="I90" i="9"/>
  <c r="J90" i="9" s="1"/>
  <c r="G90" i="9"/>
  <c r="I89" i="9"/>
  <c r="J89" i="9" s="1"/>
  <c r="G89" i="9"/>
  <c r="J88" i="9"/>
  <c r="I88" i="9"/>
  <c r="G88" i="9"/>
  <c r="I87" i="9"/>
  <c r="F87" i="9"/>
  <c r="G87" i="9" s="1"/>
  <c r="J87" i="9" s="1"/>
  <c r="J86" i="9"/>
  <c r="I86" i="9"/>
  <c r="G86" i="9"/>
  <c r="I85" i="9"/>
  <c r="G85" i="9"/>
  <c r="J85" i="9" s="1"/>
  <c r="J80" i="9"/>
  <c r="I80" i="9"/>
  <c r="G80" i="9"/>
  <c r="J79" i="9"/>
  <c r="I79" i="9"/>
  <c r="G79" i="9"/>
  <c r="J78" i="9"/>
  <c r="I78" i="9"/>
  <c r="G78" i="9"/>
  <c r="I77" i="9"/>
  <c r="G77" i="9"/>
  <c r="J77" i="9" s="1"/>
  <c r="I76" i="9"/>
  <c r="J76" i="9" s="1"/>
  <c r="G76" i="9"/>
  <c r="J75" i="9"/>
  <c r="I75" i="9"/>
  <c r="G75" i="9"/>
  <c r="J74" i="9"/>
  <c r="I74" i="9"/>
  <c r="G74" i="9"/>
  <c r="I71" i="9"/>
  <c r="G71" i="9"/>
  <c r="J71" i="9" s="1"/>
  <c r="I70" i="9"/>
  <c r="G70" i="9"/>
  <c r="J70" i="9" s="1"/>
  <c r="I69" i="9"/>
  <c r="G69" i="9"/>
  <c r="J69" i="9" s="1"/>
  <c r="J68" i="9"/>
  <c r="I68" i="9"/>
  <c r="G68" i="9"/>
  <c r="I67" i="9"/>
  <c r="G67" i="9"/>
  <c r="J67" i="9" s="1"/>
  <c r="I66" i="9"/>
  <c r="G66" i="9"/>
  <c r="J66" i="9" s="1"/>
  <c r="J65" i="9"/>
  <c r="I65" i="9"/>
  <c r="G65" i="9"/>
  <c r="J64" i="9"/>
  <c r="I64" i="9"/>
  <c r="G64" i="9"/>
  <c r="I63" i="9"/>
  <c r="G63" i="9"/>
  <c r="I62" i="9"/>
  <c r="G62" i="9"/>
  <c r="J62" i="9" s="1"/>
  <c r="I61" i="9"/>
  <c r="J61" i="9" s="1"/>
  <c r="G61" i="9"/>
  <c r="J60" i="9"/>
  <c r="I60" i="9"/>
  <c r="G60" i="9"/>
  <c r="I59" i="9"/>
  <c r="G59" i="9"/>
  <c r="J59" i="9" s="1"/>
  <c r="I58" i="9"/>
  <c r="G58" i="9"/>
  <c r="J58" i="9" s="1"/>
  <c r="I57" i="9"/>
  <c r="G57" i="9"/>
  <c r="J57" i="9" s="1"/>
  <c r="I56" i="9"/>
  <c r="J56" i="9" s="1"/>
  <c r="G56" i="9"/>
  <c r="I55" i="9"/>
  <c r="G55" i="9"/>
  <c r="J55" i="9" s="1"/>
  <c r="I54" i="9"/>
  <c r="G54" i="9"/>
  <c r="J54" i="9" s="1"/>
  <c r="I53" i="9"/>
  <c r="G53" i="9"/>
  <c r="J53" i="9" s="1"/>
  <c r="J52" i="9"/>
  <c r="I52" i="9"/>
  <c r="G52" i="9"/>
  <c r="I51" i="9"/>
  <c r="G51" i="9"/>
  <c r="J51" i="9" s="1"/>
  <c r="I50" i="9"/>
  <c r="G50" i="9"/>
  <c r="J50" i="9" s="1"/>
  <c r="I49" i="9"/>
  <c r="G49" i="9"/>
  <c r="J49" i="9" s="1"/>
  <c r="I48" i="9"/>
  <c r="J48" i="9" s="1"/>
  <c r="G48" i="9"/>
  <c r="I47" i="9"/>
  <c r="G47" i="9"/>
  <c r="J47" i="9" s="1"/>
  <c r="I46" i="9"/>
  <c r="G46" i="9"/>
  <c r="J46" i="9" s="1"/>
  <c r="I45" i="9"/>
  <c r="G45" i="9"/>
  <c r="J45" i="9" s="1"/>
  <c r="I44" i="9"/>
  <c r="J44" i="9" s="1"/>
  <c r="G44" i="9"/>
  <c r="I43" i="9"/>
  <c r="G43" i="9"/>
  <c r="J43" i="9" s="1"/>
  <c r="J42" i="9"/>
  <c r="I42" i="9"/>
  <c r="G42" i="9"/>
  <c r="I41" i="9"/>
  <c r="G41" i="9"/>
  <c r="J41" i="9" s="1"/>
  <c r="I40" i="9"/>
  <c r="J40" i="9" s="1"/>
  <c r="G40" i="9"/>
  <c r="I39" i="9"/>
  <c r="G39" i="9"/>
  <c r="J39" i="9" s="1"/>
  <c r="J38" i="9"/>
  <c r="I38" i="9"/>
  <c r="G38" i="9"/>
  <c r="I37" i="9"/>
  <c r="G37" i="9"/>
  <c r="J37" i="9" s="1"/>
  <c r="I36" i="9"/>
  <c r="J36" i="9" s="1"/>
  <c r="G36" i="9"/>
  <c r="I35" i="9"/>
  <c r="G35" i="9"/>
  <c r="J35" i="9" s="1"/>
  <c r="I34" i="9"/>
  <c r="G34" i="9"/>
  <c r="J34" i="9" s="1"/>
  <c r="I33" i="9"/>
  <c r="G33" i="9"/>
  <c r="J33" i="9" s="1"/>
  <c r="I32" i="9"/>
  <c r="J32" i="9" s="1"/>
  <c r="G32" i="9"/>
  <c r="J31" i="9"/>
  <c r="I31" i="9"/>
  <c r="G31" i="9"/>
  <c r="I30" i="9"/>
  <c r="G30" i="9"/>
  <c r="J29" i="9"/>
  <c r="I29" i="9"/>
  <c r="G29" i="9"/>
  <c r="I28" i="9"/>
  <c r="G28" i="9"/>
  <c r="I802" i="8"/>
  <c r="G802" i="8"/>
  <c r="J802" i="8" s="1"/>
  <c r="I801" i="8"/>
  <c r="G801" i="8"/>
  <c r="J801" i="8" s="1"/>
  <c r="I799" i="8"/>
  <c r="G799" i="8"/>
  <c r="J799" i="8" s="1"/>
  <c r="I798" i="8"/>
  <c r="G798" i="8"/>
  <c r="J798" i="8" s="1"/>
  <c r="I797" i="8"/>
  <c r="G797" i="8"/>
  <c r="J797" i="8" s="1"/>
  <c r="I796" i="8"/>
  <c r="G796" i="8"/>
  <c r="J796" i="8" s="1"/>
  <c r="I795" i="8"/>
  <c r="G795" i="8"/>
  <c r="J795" i="8" s="1"/>
  <c r="J794" i="8"/>
  <c r="I794" i="8"/>
  <c r="G794" i="8"/>
  <c r="I793" i="8"/>
  <c r="G793" i="8"/>
  <c r="J793" i="8" s="1"/>
  <c r="I792" i="8"/>
  <c r="G792" i="8"/>
  <c r="J792" i="8" s="1"/>
  <c r="I791" i="8"/>
  <c r="J791" i="8" s="1"/>
  <c r="G791" i="8"/>
  <c r="I790" i="8"/>
  <c r="J790" i="8" s="1"/>
  <c r="G790" i="8"/>
  <c r="I789" i="8"/>
  <c r="G789" i="8"/>
  <c r="J789" i="8" s="1"/>
  <c r="I788" i="8"/>
  <c r="G788" i="8"/>
  <c r="J788" i="8" s="1"/>
  <c r="I787" i="8"/>
  <c r="G787" i="8"/>
  <c r="J787" i="8" s="1"/>
  <c r="J786" i="8"/>
  <c r="I786" i="8"/>
  <c r="G786" i="8"/>
  <c r="I785" i="8"/>
  <c r="G785" i="8"/>
  <c r="J785" i="8" s="1"/>
  <c r="I784" i="8"/>
  <c r="G784" i="8"/>
  <c r="J784" i="8" s="1"/>
  <c r="I783" i="8"/>
  <c r="G783" i="8"/>
  <c r="J783" i="8" s="1"/>
  <c r="I782" i="8"/>
  <c r="G782" i="8"/>
  <c r="G804" i="8" s="1"/>
  <c r="J781" i="8"/>
  <c r="I781" i="8"/>
  <c r="G781" i="8"/>
  <c r="I775" i="8"/>
  <c r="G775" i="8"/>
  <c r="J775" i="8" s="1"/>
  <c r="I774" i="8"/>
  <c r="G774" i="8"/>
  <c r="J774" i="8" s="1"/>
  <c r="I773" i="8"/>
  <c r="G773" i="8"/>
  <c r="J772" i="8"/>
  <c r="I772" i="8"/>
  <c r="G772" i="8"/>
  <c r="I771" i="8"/>
  <c r="G771" i="8"/>
  <c r="J771" i="8" s="1"/>
  <c r="I770" i="8"/>
  <c r="G770" i="8"/>
  <c r="J770" i="8" s="1"/>
  <c r="I769" i="8"/>
  <c r="G769" i="8"/>
  <c r="J769" i="8" s="1"/>
  <c r="J768" i="8"/>
  <c r="I768" i="8"/>
  <c r="G768" i="8"/>
  <c r="I767" i="8"/>
  <c r="G767" i="8"/>
  <c r="J767" i="8" s="1"/>
  <c r="I766" i="8"/>
  <c r="G766" i="8"/>
  <c r="J766" i="8" s="1"/>
  <c r="I765" i="8"/>
  <c r="G765" i="8"/>
  <c r="J765" i="8" s="1"/>
  <c r="J764" i="8"/>
  <c r="I764" i="8"/>
  <c r="G764" i="8"/>
  <c r="I763" i="8"/>
  <c r="G763" i="8"/>
  <c r="I762" i="8"/>
  <c r="G762" i="8"/>
  <c r="J762" i="8" s="1"/>
  <c r="I761" i="8"/>
  <c r="G761" i="8"/>
  <c r="J761" i="8" s="1"/>
  <c r="J760" i="8"/>
  <c r="I760" i="8"/>
  <c r="G760" i="8"/>
  <c r="I759" i="8"/>
  <c r="G759" i="8"/>
  <c r="J759" i="8" s="1"/>
  <c r="I758" i="8"/>
  <c r="G758" i="8"/>
  <c r="J758" i="8" s="1"/>
  <c r="I757" i="8"/>
  <c r="G757" i="8"/>
  <c r="J757" i="8" s="1"/>
  <c r="J756" i="8"/>
  <c r="I756" i="8"/>
  <c r="G756" i="8"/>
  <c r="I755" i="8"/>
  <c r="G755" i="8"/>
  <c r="J755" i="8" s="1"/>
  <c r="J754" i="8"/>
  <c r="I754" i="8"/>
  <c r="I753" i="8"/>
  <c r="J753" i="8" s="1"/>
  <c r="I752" i="8"/>
  <c r="J752" i="8" s="1"/>
  <c r="J751" i="8"/>
  <c r="I751" i="8"/>
  <c r="I750" i="8"/>
  <c r="J750" i="8" s="1"/>
  <c r="I749" i="8"/>
  <c r="J749" i="8" s="1"/>
  <c r="J748" i="8"/>
  <c r="I748" i="8"/>
  <c r="I747" i="8"/>
  <c r="J747" i="8" s="1"/>
  <c r="I746" i="8"/>
  <c r="J746" i="8" s="1"/>
  <c r="J745" i="8"/>
  <c r="I745" i="8"/>
  <c r="I744" i="8"/>
  <c r="G744" i="8"/>
  <c r="J744" i="8" s="1"/>
  <c r="I743" i="8"/>
  <c r="G743" i="8"/>
  <c r="J743" i="8" s="1"/>
  <c r="J742" i="8"/>
  <c r="I742" i="8"/>
  <c r="G742" i="8"/>
  <c r="I741" i="8"/>
  <c r="J741" i="8" s="1"/>
  <c r="G741" i="8"/>
  <c r="I740" i="8"/>
  <c r="G740" i="8"/>
  <c r="J740" i="8" s="1"/>
  <c r="I739" i="8"/>
  <c r="G739" i="8"/>
  <c r="J739" i="8" s="1"/>
  <c r="I738" i="8"/>
  <c r="J738" i="8" s="1"/>
  <c r="I737" i="8"/>
  <c r="G737" i="8"/>
  <c r="J737" i="8" s="1"/>
  <c r="I736" i="8"/>
  <c r="G736" i="8"/>
  <c r="J736" i="8" s="1"/>
  <c r="I735" i="8"/>
  <c r="G735" i="8"/>
  <c r="J735" i="8" s="1"/>
  <c r="I734" i="8"/>
  <c r="J734" i="8" s="1"/>
  <c r="I733" i="8"/>
  <c r="J733" i="8" s="1"/>
  <c r="I732" i="8"/>
  <c r="J732" i="8" s="1"/>
  <c r="I731" i="8"/>
  <c r="G731" i="8"/>
  <c r="J731" i="8" s="1"/>
  <c r="G727" i="8"/>
  <c r="I726" i="8"/>
  <c r="G726" i="8"/>
  <c r="J726" i="8" s="1"/>
  <c r="I725" i="8"/>
  <c r="J725" i="8" s="1"/>
  <c r="G725" i="8"/>
  <c r="I724" i="8"/>
  <c r="G724" i="8"/>
  <c r="J724" i="8" s="1"/>
  <c r="I723" i="8"/>
  <c r="G723" i="8"/>
  <c r="J723" i="8" s="1"/>
  <c r="I722" i="8"/>
  <c r="J722" i="8" s="1"/>
  <c r="G722" i="8"/>
  <c r="I721" i="8"/>
  <c r="G721" i="8"/>
  <c r="J721" i="8" s="1"/>
  <c r="I720" i="8"/>
  <c r="G720" i="8"/>
  <c r="J720" i="8" s="1"/>
  <c r="I719" i="8"/>
  <c r="G719" i="8"/>
  <c r="J719" i="8" s="1"/>
  <c r="I718" i="8"/>
  <c r="G718" i="8"/>
  <c r="J718" i="8" s="1"/>
  <c r="J717" i="8"/>
  <c r="I717" i="8"/>
  <c r="G717" i="8"/>
  <c r="I716" i="8"/>
  <c r="G716" i="8"/>
  <c r="J716" i="8" s="1"/>
  <c r="I715" i="8"/>
  <c r="G715" i="8"/>
  <c r="J715" i="8" s="1"/>
  <c r="I714" i="8"/>
  <c r="G714" i="8"/>
  <c r="J714" i="8" s="1"/>
  <c r="I713" i="8"/>
  <c r="G713" i="8"/>
  <c r="J713" i="8" s="1"/>
  <c r="I712" i="8"/>
  <c r="G712" i="8"/>
  <c r="J712" i="8" s="1"/>
  <c r="I711" i="8"/>
  <c r="G711" i="8"/>
  <c r="J711" i="8" s="1"/>
  <c r="I710" i="8"/>
  <c r="G710" i="8"/>
  <c r="J710" i="8" s="1"/>
  <c r="I704" i="8"/>
  <c r="G704" i="8"/>
  <c r="J704" i="8" s="1"/>
  <c r="J703" i="8"/>
  <c r="I703" i="8"/>
  <c r="G703" i="8"/>
  <c r="I701" i="8"/>
  <c r="G701" i="8"/>
  <c r="J701" i="8" s="1"/>
  <c r="I700" i="8"/>
  <c r="G700" i="8"/>
  <c r="J700" i="8" s="1"/>
  <c r="I699" i="8"/>
  <c r="G699" i="8"/>
  <c r="J699" i="8" s="1"/>
  <c r="I698" i="8"/>
  <c r="J698" i="8" s="1"/>
  <c r="G698" i="8"/>
  <c r="I697" i="8"/>
  <c r="G697" i="8"/>
  <c r="J697" i="8" s="1"/>
  <c r="I695" i="8"/>
  <c r="G695" i="8"/>
  <c r="J695" i="8" s="1"/>
  <c r="I694" i="8"/>
  <c r="G694" i="8"/>
  <c r="J694" i="8" s="1"/>
  <c r="I693" i="8"/>
  <c r="G693" i="8"/>
  <c r="J693" i="8" s="1"/>
  <c r="I692" i="8"/>
  <c r="F692" i="8"/>
  <c r="G692" i="8" s="1"/>
  <c r="J692" i="8" s="1"/>
  <c r="I691" i="8"/>
  <c r="F691" i="8"/>
  <c r="G691" i="8" s="1"/>
  <c r="J691" i="8" s="1"/>
  <c r="I690" i="8"/>
  <c r="F690" i="8"/>
  <c r="G690" i="8" s="1"/>
  <c r="J690" i="8" s="1"/>
  <c r="I689" i="8"/>
  <c r="F689" i="8"/>
  <c r="G689" i="8" s="1"/>
  <c r="J689" i="8" s="1"/>
  <c r="I688" i="8"/>
  <c r="G688" i="8"/>
  <c r="I687" i="8"/>
  <c r="G687" i="8"/>
  <c r="I686" i="8"/>
  <c r="G686" i="8"/>
  <c r="J686" i="8" s="1"/>
  <c r="I685" i="8"/>
  <c r="G685" i="8"/>
  <c r="J685" i="8" s="1"/>
  <c r="I684" i="8"/>
  <c r="G684" i="8"/>
  <c r="I683" i="8"/>
  <c r="J683" i="8" s="1"/>
  <c r="G683" i="8"/>
  <c r="I682" i="8"/>
  <c r="G682" i="8"/>
  <c r="J682" i="8" s="1"/>
  <c r="I681" i="8"/>
  <c r="G681" i="8"/>
  <c r="J681" i="8" s="1"/>
  <c r="I680" i="8"/>
  <c r="G680" i="8"/>
  <c r="J680" i="8" s="1"/>
  <c r="F680" i="8"/>
  <c r="I679" i="8"/>
  <c r="F679" i="8"/>
  <c r="G679" i="8" s="1"/>
  <c r="J679" i="8" s="1"/>
  <c r="I678" i="8"/>
  <c r="F678" i="8"/>
  <c r="G678" i="8" s="1"/>
  <c r="J678" i="8" s="1"/>
  <c r="I677" i="8"/>
  <c r="G677" i="8"/>
  <c r="I676" i="8"/>
  <c r="G676" i="8"/>
  <c r="J675" i="8"/>
  <c r="I675" i="8"/>
  <c r="G675" i="8"/>
  <c r="I674" i="8"/>
  <c r="G674" i="8"/>
  <c r="J674" i="8" s="1"/>
  <c r="I673" i="8"/>
  <c r="G673" i="8"/>
  <c r="J673" i="8" s="1"/>
  <c r="I672" i="8"/>
  <c r="G672" i="8"/>
  <c r="J671" i="8"/>
  <c r="I671" i="8"/>
  <c r="G671" i="8"/>
  <c r="I670" i="8"/>
  <c r="G670" i="8"/>
  <c r="J670" i="8" s="1"/>
  <c r="I669" i="8"/>
  <c r="G669" i="8"/>
  <c r="J669" i="8" s="1"/>
  <c r="I668" i="8"/>
  <c r="F668" i="8"/>
  <c r="G668" i="8" s="1"/>
  <c r="J668" i="8" s="1"/>
  <c r="J667" i="8"/>
  <c r="I667" i="8"/>
  <c r="F667" i="8"/>
  <c r="G667" i="8" s="1"/>
  <c r="I666" i="8"/>
  <c r="F666" i="8"/>
  <c r="G666" i="8" s="1"/>
  <c r="J666" i="8" s="1"/>
  <c r="I665" i="8"/>
  <c r="G665" i="8"/>
  <c r="I664" i="8"/>
  <c r="G664" i="8"/>
  <c r="J663" i="8"/>
  <c r="I663" i="8"/>
  <c r="G663" i="8"/>
  <c r="I662" i="8"/>
  <c r="G662" i="8"/>
  <c r="J662" i="8" s="1"/>
  <c r="I661" i="8"/>
  <c r="G661" i="8"/>
  <c r="J661" i="8" s="1"/>
  <c r="I660" i="8"/>
  <c r="G660" i="8"/>
  <c r="J660" i="8" s="1"/>
  <c r="I659" i="8"/>
  <c r="G659" i="8"/>
  <c r="I658" i="8"/>
  <c r="G658" i="8"/>
  <c r="J658" i="8" s="1"/>
  <c r="I657" i="8"/>
  <c r="G657" i="8"/>
  <c r="J657" i="8" s="1"/>
  <c r="I656" i="8"/>
  <c r="G656" i="8"/>
  <c r="J656" i="8" s="1"/>
  <c r="I655" i="8"/>
  <c r="J655" i="8" s="1"/>
  <c r="G655" i="8"/>
  <c r="I654" i="8"/>
  <c r="F654" i="8"/>
  <c r="G654" i="8" s="1"/>
  <c r="J654" i="8" s="1"/>
  <c r="I653" i="8"/>
  <c r="F653" i="8"/>
  <c r="G653" i="8" s="1"/>
  <c r="J653" i="8" s="1"/>
  <c r="I652" i="8"/>
  <c r="G652" i="8"/>
  <c r="J652" i="8" s="1"/>
  <c r="F652" i="8"/>
  <c r="I651" i="8"/>
  <c r="G651" i="8"/>
  <c r="I650" i="8"/>
  <c r="G650" i="8"/>
  <c r="I649" i="8"/>
  <c r="G649" i="8"/>
  <c r="J649" i="8" s="1"/>
  <c r="I648" i="8"/>
  <c r="G648" i="8"/>
  <c r="J648" i="8" s="1"/>
  <c r="J647" i="8"/>
  <c r="I647" i="8"/>
  <c r="G647" i="8"/>
  <c r="I646" i="8"/>
  <c r="G646" i="8"/>
  <c r="J645" i="8"/>
  <c r="I645" i="8"/>
  <c r="G645" i="8"/>
  <c r="I644" i="8"/>
  <c r="G644" i="8"/>
  <c r="J644" i="8" s="1"/>
  <c r="I643" i="8"/>
  <c r="J643" i="8" s="1"/>
  <c r="G643" i="8"/>
  <c r="I642" i="8"/>
  <c r="F642" i="8"/>
  <c r="G642" i="8" s="1"/>
  <c r="J642" i="8" s="1"/>
  <c r="I641" i="8"/>
  <c r="F641" i="8"/>
  <c r="G641" i="8" s="1"/>
  <c r="J641" i="8" s="1"/>
  <c r="I640" i="8"/>
  <c r="G640" i="8"/>
  <c r="J640" i="8" s="1"/>
  <c r="F640" i="8"/>
  <c r="I639" i="8"/>
  <c r="F639" i="8"/>
  <c r="G639" i="8" s="1"/>
  <c r="J639" i="8" s="1"/>
  <c r="I638" i="8"/>
  <c r="G638" i="8"/>
  <c r="I637" i="8"/>
  <c r="G637" i="8"/>
  <c r="I636" i="8"/>
  <c r="G636" i="8"/>
  <c r="J636" i="8" s="1"/>
  <c r="I635" i="8"/>
  <c r="G635" i="8"/>
  <c r="J635" i="8" s="1"/>
  <c r="I634" i="8"/>
  <c r="G634" i="8"/>
  <c r="J634" i="8" s="1"/>
  <c r="I633" i="8"/>
  <c r="G633" i="8"/>
  <c r="I630" i="8"/>
  <c r="G630" i="8"/>
  <c r="J630" i="8" s="1"/>
  <c r="J629" i="8"/>
  <c r="I629" i="8"/>
  <c r="G629" i="8"/>
  <c r="I628" i="8"/>
  <c r="G628" i="8"/>
  <c r="J628" i="8" s="1"/>
  <c r="I627" i="8"/>
  <c r="G627" i="8"/>
  <c r="J627" i="8" s="1"/>
  <c r="J626" i="8"/>
  <c r="I626" i="8"/>
  <c r="G626" i="8"/>
  <c r="J625" i="8"/>
  <c r="I625" i="8"/>
  <c r="G625" i="8"/>
  <c r="I624" i="8"/>
  <c r="G624" i="8"/>
  <c r="J624" i="8" s="1"/>
  <c r="I623" i="8"/>
  <c r="G623" i="8"/>
  <c r="J623" i="8" s="1"/>
  <c r="I622" i="8"/>
  <c r="J622" i="8" s="1"/>
  <c r="G622" i="8"/>
  <c r="J621" i="8"/>
  <c r="I621" i="8"/>
  <c r="G621" i="8"/>
  <c r="I620" i="8"/>
  <c r="G620" i="8"/>
  <c r="J620" i="8" s="1"/>
  <c r="I619" i="8"/>
  <c r="G619" i="8"/>
  <c r="J619" i="8" s="1"/>
  <c r="I618" i="8"/>
  <c r="G618" i="8"/>
  <c r="J618" i="8" s="1"/>
  <c r="J617" i="8"/>
  <c r="I617" i="8"/>
  <c r="G617" i="8"/>
  <c r="I616" i="8"/>
  <c r="G616" i="8"/>
  <c r="J616" i="8" s="1"/>
  <c r="I615" i="8"/>
  <c r="G615" i="8"/>
  <c r="J615" i="8" s="1"/>
  <c r="I614" i="8"/>
  <c r="G614" i="8"/>
  <c r="J614" i="8" s="1"/>
  <c r="J613" i="8"/>
  <c r="I613" i="8"/>
  <c r="G613" i="8"/>
  <c r="I612" i="8"/>
  <c r="G612" i="8"/>
  <c r="J612" i="8" s="1"/>
  <c r="I611" i="8"/>
  <c r="G611" i="8"/>
  <c r="J611" i="8" s="1"/>
  <c r="I609" i="8"/>
  <c r="G609" i="8"/>
  <c r="J609" i="8" s="1"/>
  <c r="J608" i="8"/>
  <c r="I608" i="8"/>
  <c r="G608" i="8"/>
  <c r="I607" i="8"/>
  <c r="G607" i="8"/>
  <c r="J607" i="8" s="1"/>
  <c r="I606" i="8"/>
  <c r="G606" i="8"/>
  <c r="J606" i="8" s="1"/>
  <c r="I605" i="8"/>
  <c r="G605" i="8"/>
  <c r="J605" i="8" s="1"/>
  <c r="J604" i="8"/>
  <c r="I604" i="8"/>
  <c r="G604" i="8"/>
  <c r="I603" i="8"/>
  <c r="G603" i="8"/>
  <c r="J603" i="8" s="1"/>
  <c r="I602" i="8"/>
  <c r="G602" i="8"/>
  <c r="J602" i="8" s="1"/>
  <c r="J601" i="8"/>
  <c r="I601" i="8"/>
  <c r="G601" i="8"/>
  <c r="J600" i="8"/>
  <c r="I600" i="8"/>
  <c r="G600" i="8"/>
  <c r="I599" i="8"/>
  <c r="G599" i="8"/>
  <c r="I598" i="8"/>
  <c r="G598" i="8"/>
  <c r="J598" i="8" s="1"/>
  <c r="I597" i="8"/>
  <c r="G597" i="8"/>
  <c r="J597" i="8" s="1"/>
  <c r="J596" i="8"/>
  <c r="I596" i="8"/>
  <c r="G596" i="8"/>
  <c r="I595" i="8"/>
  <c r="G595" i="8"/>
  <c r="J595" i="8" s="1"/>
  <c r="I594" i="8"/>
  <c r="G594" i="8"/>
  <c r="J594" i="8" s="1"/>
  <c r="I593" i="8"/>
  <c r="G593" i="8"/>
  <c r="J593" i="8" s="1"/>
  <c r="J592" i="8"/>
  <c r="I592" i="8"/>
  <c r="G592" i="8"/>
  <c r="I591" i="8"/>
  <c r="G591" i="8"/>
  <c r="J590" i="8"/>
  <c r="I590" i="8"/>
  <c r="G590" i="8"/>
  <c r="I589" i="8"/>
  <c r="G589" i="8"/>
  <c r="J589" i="8" s="1"/>
  <c r="I588" i="8"/>
  <c r="J588" i="8" s="1"/>
  <c r="G588" i="8"/>
  <c r="I587" i="8"/>
  <c r="G587" i="8"/>
  <c r="J587" i="8" s="1"/>
  <c r="J586" i="8"/>
  <c r="I586" i="8"/>
  <c r="G586" i="8"/>
  <c r="I585" i="8"/>
  <c r="G585" i="8"/>
  <c r="J585" i="8" s="1"/>
  <c r="I584" i="8"/>
  <c r="J584" i="8" s="1"/>
  <c r="G584" i="8"/>
  <c r="I583" i="8"/>
  <c r="G583" i="8"/>
  <c r="J583" i="8" s="1"/>
  <c r="I582" i="8"/>
  <c r="G582" i="8"/>
  <c r="J582" i="8" s="1"/>
  <c r="I581" i="8"/>
  <c r="G581" i="8"/>
  <c r="J581" i="8" s="1"/>
  <c r="I580" i="8"/>
  <c r="J580" i="8" s="1"/>
  <c r="G580" i="8"/>
  <c r="I579" i="8"/>
  <c r="G579" i="8"/>
  <c r="J579" i="8" s="1"/>
  <c r="I578" i="8"/>
  <c r="G578" i="8"/>
  <c r="J578" i="8" s="1"/>
  <c r="J577" i="8"/>
  <c r="I577" i="8"/>
  <c r="G577" i="8"/>
  <c r="I576" i="8"/>
  <c r="J576" i="8" s="1"/>
  <c r="G576" i="8"/>
  <c r="I575" i="8"/>
  <c r="G575" i="8"/>
  <c r="J575" i="8" s="1"/>
  <c r="I574" i="8"/>
  <c r="G574" i="8"/>
  <c r="J574" i="8" s="1"/>
  <c r="I573" i="8"/>
  <c r="J573" i="8" s="1"/>
  <c r="G573" i="8"/>
  <c r="I572" i="8"/>
  <c r="J572" i="8" s="1"/>
  <c r="G572" i="8"/>
  <c r="I571" i="8"/>
  <c r="G571" i="8"/>
  <c r="J571" i="8" s="1"/>
  <c r="I570" i="8"/>
  <c r="G570" i="8"/>
  <c r="J570" i="8" s="1"/>
  <c r="I569" i="8"/>
  <c r="G569" i="8"/>
  <c r="J569" i="8" s="1"/>
  <c r="I568" i="8"/>
  <c r="J568" i="8" s="1"/>
  <c r="G568" i="8"/>
  <c r="I567" i="8"/>
  <c r="G567" i="8"/>
  <c r="J567" i="8" s="1"/>
  <c r="J566" i="8"/>
  <c r="I566" i="8"/>
  <c r="G566" i="8"/>
  <c r="I565" i="8"/>
  <c r="G565" i="8"/>
  <c r="J565" i="8" s="1"/>
  <c r="J564" i="8"/>
  <c r="I564" i="8"/>
  <c r="G564" i="8"/>
  <c r="I563" i="8"/>
  <c r="G563" i="8"/>
  <c r="J563" i="8" s="1"/>
  <c r="I562" i="8"/>
  <c r="G562" i="8"/>
  <c r="J562" i="8" s="1"/>
  <c r="I561" i="8"/>
  <c r="G561" i="8"/>
  <c r="J561" i="8" s="1"/>
  <c r="I558" i="8"/>
  <c r="J558" i="8" s="1"/>
  <c r="G558" i="8"/>
  <c r="I557" i="8"/>
  <c r="G557" i="8"/>
  <c r="J557" i="8" s="1"/>
  <c r="I556" i="8"/>
  <c r="G556" i="8"/>
  <c r="J556" i="8" s="1"/>
  <c r="I555" i="8"/>
  <c r="J555" i="8" s="1"/>
  <c r="G555" i="8"/>
  <c r="I554" i="8"/>
  <c r="J554" i="8" s="1"/>
  <c r="G554" i="8"/>
  <c r="I553" i="8"/>
  <c r="G553" i="8"/>
  <c r="J553" i="8" s="1"/>
  <c r="I552" i="8"/>
  <c r="G552" i="8"/>
  <c r="J552" i="8" s="1"/>
  <c r="K548" i="8"/>
  <c r="J546" i="8"/>
  <c r="I546" i="8"/>
  <c r="G546" i="8"/>
  <c r="I545" i="8"/>
  <c r="G545" i="8"/>
  <c r="J545" i="8" s="1"/>
  <c r="I544" i="8"/>
  <c r="G544" i="8"/>
  <c r="I543" i="8"/>
  <c r="G543" i="8"/>
  <c r="J543" i="8" s="1"/>
  <c r="I542" i="8"/>
  <c r="J542" i="8" s="1"/>
  <c r="G542" i="8"/>
  <c r="I541" i="8"/>
  <c r="G541" i="8"/>
  <c r="J541" i="8" s="1"/>
  <c r="I540" i="8"/>
  <c r="G540" i="8"/>
  <c r="J540" i="8" s="1"/>
  <c r="I539" i="8"/>
  <c r="G539" i="8"/>
  <c r="I538" i="8"/>
  <c r="G538" i="8"/>
  <c r="J538" i="8" s="1"/>
  <c r="I537" i="8"/>
  <c r="G537" i="8"/>
  <c r="J537" i="8" s="1"/>
  <c r="J536" i="8"/>
  <c r="I536" i="8"/>
  <c r="G536" i="8"/>
  <c r="I535" i="8"/>
  <c r="G535" i="8"/>
  <c r="J535" i="8" s="1"/>
  <c r="I534" i="8"/>
  <c r="G534" i="8"/>
  <c r="J534" i="8" s="1"/>
  <c r="I533" i="8"/>
  <c r="G533" i="8"/>
  <c r="I532" i="8"/>
  <c r="G532" i="8"/>
  <c r="J532" i="8" s="1"/>
  <c r="J531" i="8"/>
  <c r="I531" i="8"/>
  <c r="G531" i="8"/>
  <c r="I530" i="8"/>
  <c r="G530" i="8"/>
  <c r="J530" i="8" s="1"/>
  <c r="J529" i="8"/>
  <c r="I529" i="8"/>
  <c r="G529" i="8"/>
  <c r="I528" i="8"/>
  <c r="G528" i="8"/>
  <c r="J528" i="8" s="1"/>
  <c r="I527" i="8"/>
  <c r="J527" i="8" s="1"/>
  <c r="G527" i="8"/>
  <c r="I526" i="8"/>
  <c r="G526" i="8"/>
  <c r="J526" i="8" s="1"/>
  <c r="J525" i="8"/>
  <c r="I525" i="8"/>
  <c r="G525" i="8"/>
  <c r="I524" i="8"/>
  <c r="G524" i="8"/>
  <c r="J524" i="8" s="1"/>
  <c r="I522" i="8"/>
  <c r="G522" i="8"/>
  <c r="J522" i="8" s="1"/>
  <c r="I521" i="8"/>
  <c r="G521" i="8"/>
  <c r="J521" i="8" s="1"/>
  <c r="J519" i="8"/>
  <c r="I519" i="8"/>
  <c r="G519" i="8"/>
  <c r="I518" i="8"/>
  <c r="G518" i="8"/>
  <c r="J518" i="8" s="1"/>
  <c r="I516" i="8"/>
  <c r="G516" i="8"/>
  <c r="J516" i="8" s="1"/>
  <c r="J515" i="8"/>
  <c r="I515" i="8"/>
  <c r="G515" i="8"/>
  <c r="J514" i="8"/>
  <c r="I514" i="8"/>
  <c r="G514" i="8"/>
  <c r="I513" i="8"/>
  <c r="G513" i="8"/>
  <c r="J513" i="8" s="1"/>
  <c r="I512" i="8"/>
  <c r="G512" i="8"/>
  <c r="J512" i="8" s="1"/>
  <c r="I511" i="8"/>
  <c r="J511" i="8" s="1"/>
  <c r="G511" i="8"/>
  <c r="J510" i="8"/>
  <c r="I510" i="8"/>
  <c r="G510" i="8"/>
  <c r="I508" i="8"/>
  <c r="G508" i="8"/>
  <c r="J508" i="8" s="1"/>
  <c r="I507" i="8"/>
  <c r="G507" i="8"/>
  <c r="J507" i="8" s="1"/>
  <c r="I506" i="8"/>
  <c r="G506" i="8"/>
  <c r="J506" i="8" s="1"/>
  <c r="J505" i="8"/>
  <c r="I505" i="8"/>
  <c r="G505" i="8"/>
  <c r="I504" i="8"/>
  <c r="G504" i="8"/>
  <c r="I503" i="8"/>
  <c r="G503" i="8"/>
  <c r="J503" i="8" s="1"/>
  <c r="I502" i="8"/>
  <c r="G502" i="8"/>
  <c r="J502" i="8" s="1"/>
  <c r="I501" i="8"/>
  <c r="G501" i="8"/>
  <c r="I500" i="8"/>
  <c r="G500" i="8"/>
  <c r="J500" i="8" s="1"/>
  <c r="I499" i="8"/>
  <c r="G499" i="8"/>
  <c r="J499" i="8" s="1"/>
  <c r="I498" i="8"/>
  <c r="G498" i="8"/>
  <c r="I497" i="8"/>
  <c r="G497" i="8"/>
  <c r="J497" i="8" s="1"/>
  <c r="J496" i="8"/>
  <c r="I496" i="8"/>
  <c r="G496" i="8"/>
  <c r="I495" i="8"/>
  <c r="G495" i="8"/>
  <c r="J495" i="8" s="1"/>
  <c r="I494" i="8"/>
  <c r="G494" i="8"/>
  <c r="I493" i="8"/>
  <c r="G493" i="8"/>
  <c r="J493" i="8" s="1"/>
  <c r="I492" i="8"/>
  <c r="J492" i="8" s="1"/>
  <c r="G492" i="8"/>
  <c r="I491" i="8"/>
  <c r="G491" i="8"/>
  <c r="I490" i="8"/>
  <c r="G490" i="8"/>
  <c r="I489" i="8"/>
  <c r="G489" i="8"/>
  <c r="I488" i="8"/>
  <c r="G488" i="8"/>
  <c r="J488" i="8" s="1"/>
  <c r="I487" i="8"/>
  <c r="G487" i="8"/>
  <c r="I486" i="8"/>
  <c r="G486" i="8"/>
  <c r="I485" i="8"/>
  <c r="G485" i="8"/>
  <c r="I484" i="8"/>
  <c r="G484" i="8"/>
  <c r="J484" i="8" s="1"/>
  <c r="I483" i="8"/>
  <c r="G483" i="8"/>
  <c r="J483" i="8" s="1"/>
  <c r="I482" i="8"/>
  <c r="G482" i="8"/>
  <c r="I481" i="8"/>
  <c r="G481" i="8"/>
  <c r="J481" i="8" s="1"/>
  <c r="I480" i="8"/>
  <c r="G480" i="8"/>
  <c r="J480" i="8" s="1"/>
  <c r="I479" i="8"/>
  <c r="G479" i="8"/>
  <c r="J479" i="8" s="1"/>
  <c r="I478" i="8"/>
  <c r="J478" i="8" s="1"/>
  <c r="G478" i="8"/>
  <c r="I476" i="8"/>
  <c r="G476" i="8"/>
  <c r="J476" i="8" s="1"/>
  <c r="I475" i="8"/>
  <c r="G475" i="8"/>
  <c r="J475" i="8" s="1"/>
  <c r="I474" i="8"/>
  <c r="G474" i="8"/>
  <c r="J474" i="8" s="1"/>
  <c r="I473" i="8"/>
  <c r="G473" i="8"/>
  <c r="I472" i="8"/>
  <c r="G472" i="8"/>
  <c r="J472" i="8" s="1"/>
  <c r="J471" i="8"/>
  <c r="I471" i="8"/>
  <c r="G471" i="8"/>
  <c r="I470" i="8"/>
  <c r="G470" i="8"/>
  <c r="I469" i="8"/>
  <c r="G469" i="8"/>
  <c r="J469" i="8" s="1"/>
  <c r="J468" i="8"/>
  <c r="I468" i="8"/>
  <c r="G468" i="8"/>
  <c r="I467" i="8"/>
  <c r="G467" i="8"/>
  <c r="I466" i="8"/>
  <c r="G466" i="8"/>
  <c r="I465" i="8"/>
  <c r="G465" i="8"/>
  <c r="I464" i="8"/>
  <c r="G464" i="8"/>
  <c r="J464" i="8" s="1"/>
  <c r="J463" i="8"/>
  <c r="I463" i="8"/>
  <c r="G463" i="8"/>
  <c r="I462" i="8"/>
  <c r="G462" i="8"/>
  <c r="I461" i="8"/>
  <c r="G461" i="8"/>
  <c r="J461" i="8" s="1"/>
  <c r="I460" i="8"/>
  <c r="G460" i="8"/>
  <c r="J460" i="8" s="1"/>
  <c r="I459" i="8"/>
  <c r="J459" i="8" s="1"/>
  <c r="G459" i="8"/>
  <c r="I458" i="8"/>
  <c r="G458" i="8"/>
  <c r="J458" i="8" s="1"/>
  <c r="J456" i="8"/>
  <c r="I456" i="8"/>
  <c r="G456" i="8"/>
  <c r="I455" i="8"/>
  <c r="G455" i="8"/>
  <c r="J455" i="8" s="1"/>
  <c r="I454" i="8"/>
  <c r="J454" i="8" s="1"/>
  <c r="G454" i="8"/>
  <c r="I453" i="8"/>
  <c r="G453" i="8"/>
  <c r="I452" i="8"/>
  <c r="J452" i="8" s="1"/>
  <c r="G452" i="8"/>
  <c r="I451" i="8"/>
  <c r="G451" i="8"/>
  <c r="J451" i="8" s="1"/>
  <c r="I450" i="8"/>
  <c r="G450" i="8"/>
  <c r="I449" i="8"/>
  <c r="G449" i="8"/>
  <c r="I448" i="8"/>
  <c r="G448" i="8"/>
  <c r="I447" i="8"/>
  <c r="G447" i="8"/>
  <c r="I446" i="8"/>
  <c r="G446" i="8"/>
  <c r="J446" i="8" s="1"/>
  <c r="I445" i="8"/>
  <c r="G445" i="8"/>
  <c r="J445" i="8" s="1"/>
  <c r="J443" i="8"/>
  <c r="I443" i="8"/>
  <c r="G443" i="8"/>
  <c r="I442" i="8"/>
  <c r="G442" i="8"/>
  <c r="J442" i="8" s="1"/>
  <c r="J441" i="8"/>
  <c r="I441" i="8"/>
  <c r="G441" i="8"/>
  <c r="I440" i="8"/>
  <c r="G440" i="8"/>
  <c r="I439" i="8"/>
  <c r="J439" i="8" s="1"/>
  <c r="G439" i="8"/>
  <c r="I438" i="8"/>
  <c r="G438" i="8"/>
  <c r="J438" i="8" s="1"/>
  <c r="I437" i="8"/>
  <c r="G437" i="8"/>
  <c r="I436" i="8"/>
  <c r="G436" i="8"/>
  <c r="I435" i="8"/>
  <c r="G435" i="8"/>
  <c r="I434" i="8"/>
  <c r="G434" i="8"/>
  <c r="I433" i="8"/>
  <c r="G433" i="8"/>
  <c r="J433" i="8" s="1"/>
  <c r="I432" i="8"/>
  <c r="G432" i="8"/>
  <c r="J432" i="8" s="1"/>
  <c r="I430" i="8"/>
  <c r="J430" i="8" s="1"/>
  <c r="G430" i="8"/>
  <c r="I429" i="8"/>
  <c r="G429" i="8"/>
  <c r="J429" i="8" s="1"/>
  <c r="I428" i="8"/>
  <c r="G428" i="8"/>
  <c r="J428" i="8" s="1"/>
  <c r="I427" i="8"/>
  <c r="J427" i="8" s="1"/>
  <c r="G427" i="8"/>
  <c r="I426" i="8"/>
  <c r="G426" i="8"/>
  <c r="J425" i="8"/>
  <c r="I425" i="8"/>
  <c r="G425" i="8"/>
  <c r="J424" i="8"/>
  <c r="I424" i="8"/>
  <c r="G424" i="8"/>
  <c r="I423" i="8"/>
  <c r="G423" i="8"/>
  <c r="J422" i="8"/>
  <c r="I422" i="8"/>
  <c r="G422" i="8"/>
  <c r="I421" i="8"/>
  <c r="J421" i="8" s="1"/>
  <c r="G421" i="8"/>
  <c r="I420" i="8"/>
  <c r="G420" i="8"/>
  <c r="I419" i="8"/>
  <c r="G419" i="8"/>
  <c r="I418" i="8"/>
  <c r="G418" i="8"/>
  <c r="J417" i="8"/>
  <c r="I417" i="8"/>
  <c r="G417" i="8"/>
  <c r="I416" i="8"/>
  <c r="J416" i="8" s="1"/>
  <c r="G416" i="8"/>
  <c r="I415" i="8"/>
  <c r="G415" i="8"/>
  <c r="I414" i="8"/>
  <c r="G414" i="8"/>
  <c r="J414" i="8" s="1"/>
  <c r="I413" i="8"/>
  <c r="G413" i="8"/>
  <c r="J413" i="8" s="1"/>
  <c r="I412" i="8"/>
  <c r="G412" i="8"/>
  <c r="J412" i="8" s="1"/>
  <c r="J411" i="8"/>
  <c r="I411" i="8"/>
  <c r="G411" i="8"/>
  <c r="I410" i="8"/>
  <c r="G410" i="8"/>
  <c r="J410" i="8" s="1"/>
  <c r="I409" i="8"/>
  <c r="G409" i="8"/>
  <c r="J409" i="8" s="1"/>
  <c r="I407" i="8"/>
  <c r="J407" i="8" s="1"/>
  <c r="G407" i="8"/>
  <c r="I406" i="8"/>
  <c r="J406" i="8" s="1"/>
  <c r="G406" i="8"/>
  <c r="I405" i="8"/>
  <c r="G405" i="8"/>
  <c r="J405" i="8" s="1"/>
  <c r="I404" i="8"/>
  <c r="G404" i="8"/>
  <c r="J404" i="8" s="1"/>
  <c r="I403" i="8"/>
  <c r="G403" i="8"/>
  <c r="I402" i="8"/>
  <c r="J402" i="8" s="1"/>
  <c r="G402" i="8"/>
  <c r="J401" i="8"/>
  <c r="I401" i="8"/>
  <c r="G401" i="8"/>
  <c r="I400" i="8"/>
  <c r="G400" i="8"/>
  <c r="I399" i="8"/>
  <c r="G399" i="8"/>
  <c r="J399" i="8" s="1"/>
  <c r="I398" i="8"/>
  <c r="G398" i="8"/>
  <c r="J398" i="8" s="1"/>
  <c r="I397" i="8"/>
  <c r="G397" i="8"/>
  <c r="I396" i="8"/>
  <c r="G396" i="8"/>
  <c r="I395" i="8"/>
  <c r="G395" i="8"/>
  <c r="I394" i="8"/>
  <c r="G394" i="8"/>
  <c r="J394" i="8" s="1"/>
  <c r="I393" i="8"/>
  <c r="G393" i="8"/>
  <c r="J393" i="8" s="1"/>
  <c r="I392" i="8"/>
  <c r="J392" i="8" s="1"/>
  <c r="G392" i="8"/>
  <c r="I391" i="8"/>
  <c r="G391" i="8"/>
  <c r="J391" i="8" s="1"/>
  <c r="I389" i="8"/>
  <c r="G389" i="8"/>
  <c r="J389" i="8" s="1"/>
  <c r="I388" i="8"/>
  <c r="G388" i="8"/>
  <c r="J388" i="8" s="1"/>
  <c r="I387" i="8"/>
  <c r="J387" i="8" s="1"/>
  <c r="G387" i="8"/>
  <c r="I386" i="8"/>
  <c r="G386" i="8"/>
  <c r="J386" i="8" s="1"/>
  <c r="I385" i="8"/>
  <c r="G385" i="8"/>
  <c r="I384" i="8"/>
  <c r="G384" i="8"/>
  <c r="J384" i="8" s="1"/>
  <c r="I383" i="8"/>
  <c r="G383" i="8"/>
  <c r="J383" i="8" s="1"/>
  <c r="I382" i="8"/>
  <c r="G382" i="8"/>
  <c r="I381" i="8"/>
  <c r="G381" i="8"/>
  <c r="J381" i="8" s="1"/>
  <c r="I380" i="8"/>
  <c r="G380" i="8"/>
  <c r="J380" i="8" s="1"/>
  <c r="I379" i="8"/>
  <c r="G379" i="8"/>
  <c r="I378" i="8"/>
  <c r="G378" i="8"/>
  <c r="I377" i="8"/>
  <c r="G377" i="8"/>
  <c r="I376" i="8"/>
  <c r="G376" i="8"/>
  <c r="I375" i="8"/>
  <c r="G375" i="8"/>
  <c r="J375" i="8" s="1"/>
  <c r="I374" i="8"/>
  <c r="G374" i="8"/>
  <c r="J374" i="8" s="1"/>
  <c r="I373" i="8"/>
  <c r="J373" i="8" s="1"/>
  <c r="G373" i="8"/>
  <c r="I372" i="8"/>
  <c r="G372" i="8"/>
  <c r="J372" i="8" s="1"/>
  <c r="I370" i="8"/>
  <c r="G370" i="8"/>
  <c r="J370" i="8" s="1"/>
  <c r="I369" i="8"/>
  <c r="G369" i="8"/>
  <c r="J369" i="8" s="1"/>
  <c r="J368" i="8"/>
  <c r="I368" i="8"/>
  <c r="G368" i="8"/>
  <c r="I367" i="8"/>
  <c r="G367" i="8"/>
  <c r="J367" i="8" s="1"/>
  <c r="I366" i="8"/>
  <c r="G366" i="8"/>
  <c r="I365" i="8"/>
  <c r="G365" i="8"/>
  <c r="J365" i="8" s="1"/>
  <c r="I364" i="8"/>
  <c r="G364" i="8"/>
  <c r="J364" i="8" s="1"/>
  <c r="I363" i="8"/>
  <c r="G363" i="8"/>
  <c r="I362" i="8"/>
  <c r="G362" i="8"/>
  <c r="J362" i="8" s="1"/>
  <c r="J361" i="8"/>
  <c r="I361" i="8"/>
  <c r="G361" i="8"/>
  <c r="I360" i="8"/>
  <c r="G360" i="8"/>
  <c r="I359" i="8"/>
  <c r="G359" i="8"/>
  <c r="I358" i="8"/>
  <c r="G358" i="8"/>
  <c r="I357" i="8"/>
  <c r="G357" i="8"/>
  <c r="I356" i="8"/>
  <c r="G356" i="8"/>
  <c r="I355" i="8"/>
  <c r="G355" i="8"/>
  <c r="J355" i="8" s="1"/>
  <c r="I354" i="8"/>
  <c r="G354" i="8"/>
  <c r="J354" i="8" s="1"/>
  <c r="I353" i="8"/>
  <c r="G353" i="8"/>
  <c r="I352" i="8"/>
  <c r="G352" i="8"/>
  <c r="J352" i="8" s="1"/>
  <c r="J351" i="8"/>
  <c r="I351" i="8"/>
  <c r="G351" i="8"/>
  <c r="I350" i="8"/>
  <c r="G350" i="8"/>
  <c r="J350" i="8" s="1"/>
  <c r="J349" i="8"/>
  <c r="I349" i="8"/>
  <c r="G349" i="8"/>
  <c r="I348" i="8"/>
  <c r="G348" i="8"/>
  <c r="J348" i="8" s="1"/>
  <c r="I347" i="8"/>
  <c r="G347" i="8"/>
  <c r="J347" i="8" s="1"/>
  <c r="I345" i="8"/>
  <c r="G345" i="8"/>
  <c r="J345" i="8" s="1"/>
  <c r="J344" i="8"/>
  <c r="I344" i="8"/>
  <c r="G344" i="8"/>
  <c r="I343" i="8"/>
  <c r="G343" i="8"/>
  <c r="J343" i="8" s="1"/>
  <c r="I342" i="8"/>
  <c r="G342" i="8"/>
  <c r="J342" i="8" s="1"/>
  <c r="I341" i="8"/>
  <c r="G341" i="8"/>
  <c r="I340" i="8"/>
  <c r="J340" i="8" s="1"/>
  <c r="G340" i="8"/>
  <c r="I339" i="8"/>
  <c r="G339" i="8"/>
  <c r="J339" i="8" s="1"/>
  <c r="I338" i="8"/>
  <c r="G338" i="8"/>
  <c r="I337" i="8"/>
  <c r="G337" i="8"/>
  <c r="J337" i="8" s="1"/>
  <c r="J336" i="8"/>
  <c r="I336" i="8"/>
  <c r="G336" i="8"/>
  <c r="I335" i="8"/>
  <c r="G335" i="8"/>
  <c r="I334" i="8"/>
  <c r="G334" i="8"/>
  <c r="I333" i="8"/>
  <c r="G333" i="8"/>
  <c r="I332" i="8"/>
  <c r="G332" i="8"/>
  <c r="J332" i="8" s="1"/>
  <c r="J331" i="8"/>
  <c r="I331" i="8"/>
  <c r="G331" i="8"/>
  <c r="I330" i="8"/>
  <c r="G330" i="8"/>
  <c r="I329" i="8"/>
  <c r="G329" i="8"/>
  <c r="I328" i="8"/>
  <c r="G328" i="8"/>
  <c r="J328" i="8" s="1"/>
  <c r="I327" i="8"/>
  <c r="G327" i="8"/>
  <c r="J327" i="8" s="1"/>
  <c r="I326" i="8"/>
  <c r="J326" i="8" s="1"/>
  <c r="G326" i="8"/>
  <c r="I325" i="8"/>
  <c r="G325" i="8"/>
  <c r="J325" i="8" s="1"/>
  <c r="I324" i="8"/>
  <c r="G324" i="8"/>
  <c r="J324" i="8" s="1"/>
  <c r="I323" i="8"/>
  <c r="G323" i="8"/>
  <c r="J323" i="8" s="1"/>
  <c r="J321" i="8"/>
  <c r="I321" i="8"/>
  <c r="G321" i="8"/>
  <c r="I320" i="8"/>
  <c r="G320" i="8"/>
  <c r="J320" i="8" s="1"/>
  <c r="I319" i="8"/>
  <c r="G319" i="8"/>
  <c r="J319" i="8" s="1"/>
  <c r="I318" i="8"/>
  <c r="G318" i="8"/>
  <c r="J318" i="8" s="1"/>
  <c r="I317" i="8"/>
  <c r="G317" i="8"/>
  <c r="I316" i="8"/>
  <c r="G316" i="8"/>
  <c r="J316" i="8" s="1"/>
  <c r="I315" i="8"/>
  <c r="G315" i="8"/>
  <c r="J315" i="8" s="1"/>
  <c r="I314" i="8"/>
  <c r="G314" i="8"/>
  <c r="I313" i="8"/>
  <c r="G313" i="8"/>
  <c r="J313" i="8" s="1"/>
  <c r="J312" i="8"/>
  <c r="I312" i="8"/>
  <c r="G312" i="8"/>
  <c r="I311" i="8"/>
  <c r="G311" i="8"/>
  <c r="I310" i="8"/>
  <c r="G310" i="8"/>
  <c r="I309" i="8"/>
  <c r="G309" i="8"/>
  <c r="I308" i="8"/>
  <c r="G308" i="8"/>
  <c r="J308" i="8" s="1"/>
  <c r="J307" i="8"/>
  <c r="I307" i="8"/>
  <c r="G307" i="8"/>
  <c r="I306" i="8"/>
  <c r="G306" i="8"/>
  <c r="I305" i="8"/>
  <c r="G305" i="8"/>
  <c r="I304" i="8"/>
  <c r="G304" i="8"/>
  <c r="J304" i="8" s="1"/>
  <c r="I303" i="8"/>
  <c r="G303" i="8"/>
  <c r="J303" i="8" s="1"/>
  <c r="I302" i="8"/>
  <c r="G302" i="8"/>
  <c r="J302" i="8" s="1"/>
  <c r="I301" i="8"/>
  <c r="G301" i="8"/>
  <c r="J301" i="8" s="1"/>
  <c r="I300" i="8"/>
  <c r="G300" i="8"/>
  <c r="J300" i="8" s="1"/>
  <c r="I299" i="8"/>
  <c r="G299" i="8"/>
  <c r="J299" i="8" s="1"/>
  <c r="I295" i="8"/>
  <c r="G295" i="8"/>
  <c r="J295" i="8" s="1"/>
  <c r="I294" i="8"/>
  <c r="G294" i="8"/>
  <c r="J294" i="8" s="1"/>
  <c r="I293" i="8"/>
  <c r="G293" i="8"/>
  <c r="J293" i="8" s="1"/>
  <c r="I292" i="8"/>
  <c r="G292" i="8"/>
  <c r="J292" i="8" s="1"/>
  <c r="I290" i="8"/>
  <c r="G290" i="8"/>
  <c r="J290" i="8" s="1"/>
  <c r="J289" i="8"/>
  <c r="I289" i="8"/>
  <c r="G289" i="8"/>
  <c r="I288" i="8"/>
  <c r="G288" i="8"/>
  <c r="J288" i="8" s="1"/>
  <c r="I287" i="8"/>
  <c r="G287" i="8"/>
  <c r="J287" i="8" s="1"/>
  <c r="I285" i="8"/>
  <c r="G285" i="8"/>
  <c r="J285" i="8" s="1"/>
  <c r="I284" i="8"/>
  <c r="J284" i="8" s="1"/>
  <c r="G284" i="8"/>
  <c r="I283" i="8"/>
  <c r="G283" i="8"/>
  <c r="J283" i="8" s="1"/>
  <c r="I282" i="8"/>
  <c r="G282" i="8"/>
  <c r="J282" i="8" s="1"/>
  <c r="I281" i="8"/>
  <c r="G281" i="8"/>
  <c r="I280" i="8"/>
  <c r="G280" i="8"/>
  <c r="J280" i="8" s="1"/>
  <c r="J279" i="8"/>
  <c r="I279" i="8"/>
  <c r="G279" i="8"/>
  <c r="I278" i="8"/>
  <c r="G278" i="8"/>
  <c r="J278" i="8" s="1"/>
  <c r="J277" i="8"/>
  <c r="I277" i="8"/>
  <c r="G277" i="8"/>
  <c r="I276" i="8"/>
  <c r="G276" i="8"/>
  <c r="I275" i="8"/>
  <c r="J275" i="8" s="1"/>
  <c r="G275" i="8"/>
  <c r="I274" i="8"/>
  <c r="G274" i="8"/>
  <c r="J274" i="8" s="1"/>
  <c r="I273" i="8"/>
  <c r="J273" i="8" s="1"/>
  <c r="G273" i="8"/>
  <c r="I272" i="8"/>
  <c r="G272" i="8"/>
  <c r="I271" i="8"/>
  <c r="G271" i="8"/>
  <c r="J271" i="8" s="1"/>
  <c r="I270" i="8"/>
  <c r="G270" i="8"/>
  <c r="J270" i="8" s="1"/>
  <c r="I269" i="8"/>
  <c r="G269" i="8"/>
  <c r="J269" i="8" s="1"/>
  <c r="I268" i="8"/>
  <c r="G268" i="8"/>
  <c r="I267" i="8"/>
  <c r="G267" i="8"/>
  <c r="J267" i="8" s="1"/>
  <c r="I266" i="8"/>
  <c r="J266" i="8" s="1"/>
  <c r="G266" i="8"/>
  <c r="I265" i="8"/>
  <c r="G265" i="8"/>
  <c r="J265" i="8" s="1"/>
  <c r="I264" i="8"/>
  <c r="G264" i="8"/>
  <c r="I263" i="8"/>
  <c r="G263" i="8"/>
  <c r="I262" i="8"/>
  <c r="G262" i="8"/>
  <c r="J262" i="8" s="1"/>
  <c r="J261" i="8"/>
  <c r="I261" i="8"/>
  <c r="G261" i="8"/>
  <c r="I260" i="8"/>
  <c r="G260" i="8"/>
  <c r="J260" i="8" s="1"/>
  <c r="I259" i="8"/>
  <c r="G259" i="8"/>
  <c r="I258" i="8"/>
  <c r="G258" i="8"/>
  <c r="J258" i="8" s="1"/>
  <c r="I257" i="8"/>
  <c r="G257" i="8"/>
  <c r="J257" i="8" s="1"/>
  <c r="I256" i="8"/>
  <c r="G256" i="8"/>
  <c r="J256" i="8" s="1"/>
  <c r="I255" i="8"/>
  <c r="G255" i="8"/>
  <c r="I254" i="8"/>
  <c r="G254" i="8"/>
  <c r="J254" i="8" s="1"/>
  <c r="J253" i="8"/>
  <c r="I253" i="8"/>
  <c r="G253" i="8"/>
  <c r="I252" i="8"/>
  <c r="J252" i="8" s="1"/>
  <c r="G252" i="8"/>
  <c r="I244" i="8"/>
  <c r="G244" i="8"/>
  <c r="J244" i="8" s="1"/>
  <c r="I243" i="8"/>
  <c r="G243" i="8"/>
  <c r="J243" i="8" s="1"/>
  <c r="I242" i="8"/>
  <c r="J242" i="8" s="1"/>
  <c r="G242" i="8"/>
  <c r="J241" i="8"/>
  <c r="I241" i="8"/>
  <c r="G241" i="8"/>
  <c r="I240" i="8"/>
  <c r="G240" i="8"/>
  <c r="J240" i="8" s="1"/>
  <c r="I239" i="8"/>
  <c r="G239" i="8"/>
  <c r="J239" i="8" s="1"/>
  <c r="I238" i="8"/>
  <c r="F238" i="8"/>
  <c r="G238" i="8" s="1"/>
  <c r="J238" i="8" s="1"/>
  <c r="J237" i="8"/>
  <c r="I237" i="8"/>
  <c r="F237" i="8"/>
  <c r="G237" i="8" s="1"/>
  <c r="I236" i="8"/>
  <c r="F236" i="8"/>
  <c r="G236" i="8" s="1"/>
  <c r="J236" i="8" s="1"/>
  <c r="I235" i="8"/>
  <c r="F235" i="8"/>
  <c r="G235" i="8" s="1"/>
  <c r="J235" i="8" s="1"/>
  <c r="I234" i="8"/>
  <c r="G234" i="8"/>
  <c r="I233" i="8"/>
  <c r="G233" i="8"/>
  <c r="I232" i="8"/>
  <c r="G232" i="8"/>
  <c r="J232" i="8" s="1"/>
  <c r="I231" i="8"/>
  <c r="G231" i="8"/>
  <c r="J231" i="8" s="1"/>
  <c r="I230" i="8"/>
  <c r="G230" i="8"/>
  <c r="J230" i="8" s="1"/>
  <c r="I226" i="8"/>
  <c r="G226" i="8"/>
  <c r="J226" i="8" s="1"/>
  <c r="I225" i="8"/>
  <c r="G225" i="8"/>
  <c r="J225" i="8" s="1"/>
  <c r="I224" i="8"/>
  <c r="G224" i="8"/>
  <c r="J224" i="8" s="1"/>
  <c r="I223" i="8"/>
  <c r="G223" i="8"/>
  <c r="J223" i="8" s="1"/>
  <c r="I222" i="8"/>
  <c r="G222" i="8"/>
  <c r="J222" i="8" s="1"/>
  <c r="I221" i="8"/>
  <c r="G221" i="8"/>
  <c r="J221" i="8" s="1"/>
  <c r="I220" i="8"/>
  <c r="G220" i="8"/>
  <c r="J220" i="8" s="1"/>
  <c r="I219" i="8"/>
  <c r="G219" i="8"/>
  <c r="J219" i="8" s="1"/>
  <c r="I218" i="8"/>
  <c r="G218" i="8"/>
  <c r="J218" i="8" s="1"/>
  <c r="J217" i="8"/>
  <c r="I217" i="8"/>
  <c r="G217" i="8"/>
  <c r="I216" i="8"/>
  <c r="G216" i="8"/>
  <c r="I215" i="8"/>
  <c r="G215" i="8"/>
  <c r="J215" i="8" s="1"/>
  <c r="J214" i="8"/>
  <c r="I214" i="8"/>
  <c r="G214" i="8"/>
  <c r="I213" i="8"/>
  <c r="G213" i="8"/>
  <c r="J213" i="8" s="1"/>
  <c r="I212" i="8"/>
  <c r="G212" i="8"/>
  <c r="J212" i="8" s="1"/>
  <c r="I211" i="8"/>
  <c r="G211" i="8"/>
  <c r="J211" i="8" s="1"/>
  <c r="J210" i="8"/>
  <c r="I210" i="8"/>
  <c r="G210" i="8"/>
  <c r="I209" i="8"/>
  <c r="G209" i="8"/>
  <c r="J208" i="8"/>
  <c r="I208" i="8"/>
  <c r="G208" i="8"/>
  <c r="I207" i="8"/>
  <c r="G207" i="8"/>
  <c r="J207" i="8" s="1"/>
  <c r="J206" i="8"/>
  <c r="I206" i="8"/>
  <c r="G206" i="8"/>
  <c r="I205" i="8"/>
  <c r="G205" i="8"/>
  <c r="J205" i="8" s="1"/>
  <c r="I203" i="8"/>
  <c r="J203" i="8" s="1"/>
  <c r="G203" i="8"/>
  <c r="I202" i="8"/>
  <c r="G202" i="8"/>
  <c r="J202" i="8" s="1"/>
  <c r="J201" i="8"/>
  <c r="I201" i="8"/>
  <c r="G201" i="8"/>
  <c r="I200" i="8"/>
  <c r="G200" i="8"/>
  <c r="J200" i="8" s="1"/>
  <c r="I199" i="8"/>
  <c r="J199" i="8" s="1"/>
  <c r="G199" i="8"/>
  <c r="I198" i="8"/>
  <c r="G198" i="8"/>
  <c r="J198" i="8" s="1"/>
  <c r="J197" i="8"/>
  <c r="I197" i="8"/>
  <c r="G197" i="8"/>
  <c r="I196" i="8"/>
  <c r="G196" i="8"/>
  <c r="J196" i="8" s="1"/>
  <c r="I195" i="8"/>
  <c r="G195" i="8"/>
  <c r="J195" i="8" s="1"/>
  <c r="J194" i="8"/>
  <c r="I194" i="8"/>
  <c r="G194" i="8"/>
  <c r="J193" i="8"/>
  <c r="I193" i="8"/>
  <c r="G193" i="8"/>
  <c r="I192" i="8"/>
  <c r="G192" i="8"/>
  <c r="J192" i="8" s="1"/>
  <c r="I190" i="8"/>
  <c r="G190" i="8"/>
  <c r="J190" i="8" s="1"/>
  <c r="I189" i="8"/>
  <c r="J189" i="8" s="1"/>
  <c r="G189" i="8"/>
  <c r="J188" i="8"/>
  <c r="I188" i="8"/>
  <c r="G188" i="8"/>
  <c r="I187" i="8"/>
  <c r="G187" i="8"/>
  <c r="J187" i="8" s="1"/>
  <c r="I186" i="8"/>
  <c r="G186" i="8"/>
  <c r="J186" i="8" s="1"/>
  <c r="I185" i="8"/>
  <c r="G185" i="8"/>
  <c r="J185" i="8" s="1"/>
  <c r="J184" i="8"/>
  <c r="I184" i="8"/>
  <c r="G184" i="8"/>
  <c r="I183" i="8"/>
  <c r="G183" i="8"/>
  <c r="J183" i="8" s="1"/>
  <c r="I182" i="8"/>
  <c r="G182" i="8"/>
  <c r="J182" i="8" s="1"/>
  <c r="I181" i="8"/>
  <c r="G181" i="8"/>
  <c r="J181" i="8" s="1"/>
  <c r="J180" i="8"/>
  <c r="I180" i="8"/>
  <c r="G180" i="8"/>
  <c r="I179" i="8"/>
  <c r="G179" i="8"/>
  <c r="J179" i="8" s="1"/>
  <c r="I178" i="8"/>
  <c r="G178" i="8"/>
  <c r="J178" i="8" s="1"/>
  <c r="I177" i="8"/>
  <c r="G177" i="8"/>
  <c r="J177" i="8" s="1"/>
  <c r="J176" i="8"/>
  <c r="I176" i="8"/>
  <c r="G176" i="8"/>
  <c r="I175" i="8"/>
  <c r="G175" i="8"/>
  <c r="J175" i="8" s="1"/>
  <c r="I173" i="8"/>
  <c r="G173" i="8"/>
  <c r="J173" i="8" s="1"/>
  <c r="I172" i="8"/>
  <c r="G172" i="8"/>
  <c r="J172" i="8" s="1"/>
  <c r="J171" i="8"/>
  <c r="I171" i="8"/>
  <c r="G171" i="8"/>
  <c r="I170" i="8"/>
  <c r="G170" i="8"/>
  <c r="J170" i="8" s="1"/>
  <c r="I169" i="8"/>
  <c r="G169" i="8"/>
  <c r="J169" i="8" s="1"/>
  <c r="I168" i="8"/>
  <c r="G168" i="8"/>
  <c r="J168" i="8" s="1"/>
  <c r="J167" i="8"/>
  <c r="I167" i="8"/>
  <c r="G167" i="8"/>
  <c r="I166" i="8"/>
  <c r="G166" i="8"/>
  <c r="I165" i="8"/>
  <c r="G165" i="8"/>
  <c r="J165" i="8" s="1"/>
  <c r="I164" i="8"/>
  <c r="G164" i="8"/>
  <c r="J164" i="8" s="1"/>
  <c r="J163" i="8"/>
  <c r="I163" i="8"/>
  <c r="G163" i="8"/>
  <c r="I162" i="8"/>
  <c r="G162" i="8"/>
  <c r="J162" i="8" s="1"/>
  <c r="I161" i="8"/>
  <c r="G161" i="8"/>
  <c r="J161" i="8" s="1"/>
  <c r="I160" i="8"/>
  <c r="G160" i="8"/>
  <c r="J160" i="8" s="1"/>
  <c r="J159" i="8"/>
  <c r="I159" i="8"/>
  <c r="G159" i="8"/>
  <c r="I157" i="8"/>
  <c r="G157" i="8"/>
  <c r="J157" i="8" s="1"/>
  <c r="J156" i="8"/>
  <c r="I156" i="8"/>
  <c r="G156" i="8"/>
  <c r="I155" i="8"/>
  <c r="G155" i="8"/>
  <c r="J155" i="8" s="1"/>
  <c r="J154" i="8"/>
  <c r="I154" i="8"/>
  <c r="G154" i="8"/>
  <c r="I153" i="8"/>
  <c r="G153" i="8"/>
  <c r="J153" i="8" s="1"/>
  <c r="I152" i="8"/>
  <c r="J152" i="8" s="1"/>
  <c r="G152" i="8"/>
  <c r="I151" i="8"/>
  <c r="G151" i="8"/>
  <c r="J151" i="8" s="1"/>
  <c r="J150" i="8"/>
  <c r="I150" i="8"/>
  <c r="G150" i="8"/>
  <c r="I149" i="8"/>
  <c r="G149" i="8"/>
  <c r="J149" i="8" s="1"/>
  <c r="I148" i="8"/>
  <c r="G148" i="8"/>
  <c r="J148" i="8" s="1"/>
  <c r="I147" i="8"/>
  <c r="G147" i="8"/>
  <c r="J147" i="8" s="1"/>
  <c r="J146" i="8"/>
  <c r="I146" i="8"/>
  <c r="G146" i="8"/>
  <c r="I145" i="8"/>
  <c r="G145" i="8"/>
  <c r="J145" i="8" s="1"/>
  <c r="I144" i="8"/>
  <c r="J144" i="8" s="1"/>
  <c r="G144" i="8"/>
  <c r="J143" i="8"/>
  <c r="I143" i="8"/>
  <c r="G143" i="8"/>
  <c r="J142" i="8"/>
  <c r="I142" i="8"/>
  <c r="G142" i="8"/>
  <c r="I141" i="8"/>
  <c r="G141" i="8"/>
  <c r="J141" i="8" s="1"/>
  <c r="I139" i="8"/>
  <c r="G139" i="8"/>
  <c r="J139" i="8" s="1"/>
  <c r="I138" i="8"/>
  <c r="J138" i="8" s="1"/>
  <c r="G138" i="8"/>
  <c r="J137" i="8"/>
  <c r="I137" i="8"/>
  <c r="G137" i="8"/>
  <c r="I136" i="8"/>
  <c r="G136" i="8"/>
  <c r="J136" i="8" s="1"/>
  <c r="I135" i="8"/>
  <c r="G135" i="8"/>
  <c r="J135" i="8" s="1"/>
  <c r="J134" i="8"/>
  <c r="I134" i="8"/>
  <c r="G134" i="8"/>
  <c r="J133" i="8"/>
  <c r="I133" i="8"/>
  <c r="G133" i="8"/>
  <c r="I132" i="8"/>
  <c r="G132" i="8"/>
  <c r="J132" i="8" s="1"/>
  <c r="I131" i="8"/>
  <c r="G131" i="8"/>
  <c r="J131" i="8" s="1"/>
  <c r="I130" i="8"/>
  <c r="J130" i="8" s="1"/>
  <c r="G130" i="8"/>
  <c r="J129" i="8"/>
  <c r="I129" i="8"/>
  <c r="G129" i="8"/>
  <c r="I128" i="8"/>
  <c r="G128" i="8"/>
  <c r="J128" i="8" s="1"/>
  <c r="I127" i="8"/>
  <c r="G127" i="8"/>
  <c r="J127" i="8" s="1"/>
  <c r="I125" i="8"/>
  <c r="G125" i="8"/>
  <c r="J125" i="8" s="1"/>
  <c r="J124" i="8"/>
  <c r="I124" i="8"/>
  <c r="G124" i="8"/>
  <c r="I123" i="8"/>
  <c r="G123" i="8"/>
  <c r="J123" i="8" s="1"/>
  <c r="I122" i="8"/>
  <c r="G122" i="8"/>
  <c r="J122" i="8" s="1"/>
  <c r="I121" i="8"/>
  <c r="G121" i="8"/>
  <c r="J121" i="8" s="1"/>
  <c r="J120" i="8"/>
  <c r="I120" i="8"/>
  <c r="G120" i="8"/>
  <c r="I119" i="8"/>
  <c r="G119" i="8"/>
  <c r="J119" i="8" s="1"/>
  <c r="I118" i="8"/>
  <c r="G118" i="8"/>
  <c r="J118" i="8" s="1"/>
  <c r="I117" i="8"/>
  <c r="G117" i="8"/>
  <c r="J117" i="8" s="1"/>
  <c r="J116" i="8"/>
  <c r="I116" i="8"/>
  <c r="G116" i="8"/>
  <c r="I115" i="8"/>
  <c r="G115" i="8"/>
  <c r="I114" i="8"/>
  <c r="G114" i="8"/>
  <c r="J114" i="8" s="1"/>
  <c r="I113" i="8"/>
  <c r="G113" i="8"/>
  <c r="J113" i="8" s="1"/>
  <c r="J112" i="8"/>
  <c r="I112" i="8"/>
  <c r="G112" i="8"/>
  <c r="I111" i="8"/>
  <c r="G111" i="8"/>
  <c r="J111" i="8" s="1"/>
  <c r="I109" i="8"/>
  <c r="G109" i="8"/>
  <c r="J109" i="8" s="1"/>
  <c r="I108" i="8"/>
  <c r="G108" i="8"/>
  <c r="J108" i="8" s="1"/>
  <c r="J107" i="8"/>
  <c r="I107" i="8"/>
  <c r="G107" i="8"/>
  <c r="I106" i="8"/>
  <c r="G106" i="8"/>
  <c r="J106" i="8" s="1"/>
  <c r="J105" i="8"/>
  <c r="I105" i="8"/>
  <c r="G105" i="8"/>
  <c r="I104" i="8"/>
  <c r="G104" i="8"/>
  <c r="J104" i="8" s="1"/>
  <c r="J103" i="8"/>
  <c r="I103" i="8"/>
  <c r="G103" i="8"/>
  <c r="I102" i="8"/>
  <c r="G102" i="8"/>
  <c r="J102" i="8" s="1"/>
  <c r="I101" i="8"/>
  <c r="J101" i="8" s="1"/>
  <c r="G101" i="8"/>
  <c r="I100" i="8"/>
  <c r="G100" i="8"/>
  <c r="J100" i="8" s="1"/>
  <c r="J99" i="8"/>
  <c r="I99" i="8"/>
  <c r="G99" i="8"/>
  <c r="I98" i="8"/>
  <c r="G98" i="8"/>
  <c r="J98" i="8" s="1"/>
  <c r="I97" i="8"/>
  <c r="G97" i="8"/>
  <c r="J97" i="8" s="1"/>
  <c r="I96" i="8"/>
  <c r="G96" i="8"/>
  <c r="J96" i="8" s="1"/>
  <c r="J95" i="8"/>
  <c r="I95" i="8"/>
  <c r="G95" i="8"/>
  <c r="I94" i="8"/>
  <c r="G94" i="8"/>
  <c r="J94" i="8" s="1"/>
  <c r="I93" i="8"/>
  <c r="G93" i="8"/>
  <c r="J93" i="8" s="1"/>
  <c r="J92" i="8"/>
  <c r="I92" i="8"/>
  <c r="G92" i="8"/>
  <c r="J91" i="8"/>
  <c r="I91" i="8"/>
  <c r="G91" i="8"/>
  <c r="I90" i="8"/>
  <c r="G90" i="8"/>
  <c r="J90" i="8" s="1"/>
  <c r="J89" i="8"/>
  <c r="I89" i="8"/>
  <c r="G89" i="8"/>
  <c r="I88" i="8"/>
  <c r="J88" i="8" s="1"/>
  <c r="G88" i="8"/>
  <c r="I87" i="8"/>
  <c r="F87" i="8"/>
  <c r="G87" i="8" s="1"/>
  <c r="J87" i="8" s="1"/>
  <c r="I86" i="8"/>
  <c r="G86" i="8"/>
  <c r="J86" i="8" s="1"/>
  <c r="I85" i="8"/>
  <c r="G85" i="8"/>
  <c r="J85" i="8" s="1"/>
  <c r="I80" i="8"/>
  <c r="J80" i="8" s="1"/>
  <c r="G80" i="8"/>
  <c r="I79" i="8"/>
  <c r="G79" i="8"/>
  <c r="J79" i="8" s="1"/>
  <c r="I78" i="8"/>
  <c r="G78" i="8"/>
  <c r="J78" i="8" s="1"/>
  <c r="I77" i="8"/>
  <c r="G77" i="8"/>
  <c r="J77" i="8" s="1"/>
  <c r="I76" i="8"/>
  <c r="J76" i="8" s="1"/>
  <c r="G76" i="8"/>
  <c r="I75" i="8"/>
  <c r="G75" i="8"/>
  <c r="J75" i="8" s="1"/>
  <c r="I74" i="8"/>
  <c r="G74" i="8"/>
  <c r="J74" i="8" s="1"/>
  <c r="I71" i="8"/>
  <c r="G71" i="8"/>
  <c r="J71" i="8" s="1"/>
  <c r="I70" i="8"/>
  <c r="G70" i="8"/>
  <c r="J70" i="8" s="1"/>
  <c r="I69" i="8"/>
  <c r="G69" i="8"/>
  <c r="J69" i="8" s="1"/>
  <c r="I68" i="8"/>
  <c r="G68" i="8"/>
  <c r="J68" i="8" s="1"/>
  <c r="I67" i="8"/>
  <c r="G67" i="8"/>
  <c r="J67" i="8" s="1"/>
  <c r="I66" i="8"/>
  <c r="G66" i="8"/>
  <c r="J66" i="8" s="1"/>
  <c r="I65" i="8"/>
  <c r="G65" i="8"/>
  <c r="J65" i="8" s="1"/>
  <c r="I64" i="8"/>
  <c r="G64" i="8"/>
  <c r="J64" i="8" s="1"/>
  <c r="I63" i="8"/>
  <c r="G63" i="8"/>
  <c r="I62" i="8"/>
  <c r="G62" i="8"/>
  <c r="J62" i="8" s="1"/>
  <c r="J61" i="8"/>
  <c r="I61" i="8"/>
  <c r="G61" i="8"/>
  <c r="I60" i="8"/>
  <c r="G60" i="8"/>
  <c r="I59" i="8"/>
  <c r="G59" i="8"/>
  <c r="J59" i="8" s="1"/>
  <c r="I58" i="8"/>
  <c r="G58" i="8"/>
  <c r="J58" i="8" s="1"/>
  <c r="J57" i="8"/>
  <c r="I57" i="8"/>
  <c r="G57" i="8"/>
  <c r="I56" i="8"/>
  <c r="G56" i="8"/>
  <c r="J56" i="8" s="1"/>
  <c r="I55" i="8"/>
  <c r="G55" i="8"/>
  <c r="J55" i="8" s="1"/>
  <c r="I54" i="8"/>
  <c r="G54" i="8"/>
  <c r="J54" i="8" s="1"/>
  <c r="J53" i="8"/>
  <c r="I53" i="8"/>
  <c r="G53" i="8"/>
  <c r="I52" i="8"/>
  <c r="G52" i="8"/>
  <c r="J52" i="8" s="1"/>
  <c r="J51" i="8"/>
  <c r="I51" i="8"/>
  <c r="G51" i="8"/>
  <c r="I50" i="8"/>
  <c r="G50" i="8"/>
  <c r="J50" i="8" s="1"/>
  <c r="J49" i="8"/>
  <c r="I49" i="8"/>
  <c r="G49" i="8"/>
  <c r="I48" i="8"/>
  <c r="G48" i="8"/>
  <c r="J48" i="8" s="1"/>
  <c r="I47" i="8"/>
  <c r="J47" i="8" s="1"/>
  <c r="G47" i="8"/>
  <c r="I46" i="8"/>
  <c r="G46" i="8"/>
  <c r="J46" i="8" s="1"/>
  <c r="J45" i="8"/>
  <c r="I45" i="8"/>
  <c r="G45" i="8"/>
  <c r="I44" i="8"/>
  <c r="G44" i="8"/>
  <c r="J44" i="8" s="1"/>
  <c r="I43" i="8"/>
  <c r="G43" i="8"/>
  <c r="J43" i="8" s="1"/>
  <c r="I42" i="8"/>
  <c r="G42" i="8"/>
  <c r="J42" i="8" s="1"/>
  <c r="J41" i="8"/>
  <c r="I41" i="8"/>
  <c r="G41" i="8"/>
  <c r="I40" i="8"/>
  <c r="G40" i="8"/>
  <c r="J40" i="8" s="1"/>
  <c r="I39" i="8"/>
  <c r="J39" i="8" s="1"/>
  <c r="G39" i="8"/>
  <c r="J38" i="8"/>
  <c r="I38" i="8"/>
  <c r="G38" i="8"/>
  <c r="J37" i="8"/>
  <c r="I37" i="8"/>
  <c r="G37" i="8"/>
  <c r="I36" i="8"/>
  <c r="G36" i="8"/>
  <c r="J36" i="8" s="1"/>
  <c r="I35" i="8"/>
  <c r="G35" i="8"/>
  <c r="J35" i="8" s="1"/>
  <c r="I34" i="8"/>
  <c r="J34" i="8" s="1"/>
  <c r="G34" i="8"/>
  <c r="J33" i="8"/>
  <c r="I33" i="8"/>
  <c r="G33" i="8"/>
  <c r="I32" i="8"/>
  <c r="G32" i="8"/>
  <c r="J32" i="8" s="1"/>
  <c r="I31" i="8"/>
  <c r="G31" i="8"/>
  <c r="J31" i="8" s="1"/>
  <c r="I30" i="8"/>
  <c r="I245" i="8" s="1"/>
  <c r="G30" i="8"/>
  <c r="J29" i="8"/>
  <c r="I29" i="8"/>
  <c r="G29" i="8"/>
  <c r="I28" i="8"/>
  <c r="G28" i="8"/>
  <c r="J17" i="8"/>
  <c r="K33" i="7"/>
  <c r="K34" i="7" s="1"/>
  <c r="I33" i="7"/>
  <c r="K32" i="7"/>
  <c r="M31" i="7"/>
  <c r="K31" i="7"/>
  <c r="I31" i="7" s="1"/>
  <c r="K20" i="7"/>
  <c r="K14" i="7"/>
  <c r="K11" i="7"/>
  <c r="G707" i="9" l="1"/>
  <c r="J804" i="9"/>
  <c r="I777" i="9"/>
  <c r="I806" i="9" s="1"/>
  <c r="I807" i="9" s="1"/>
  <c r="I245" i="9"/>
  <c r="G727" i="9"/>
  <c r="J252" i="9"/>
  <c r="J134" i="9"/>
  <c r="J160" i="9"/>
  <c r="J185" i="9"/>
  <c r="J211" i="9"/>
  <c r="J552" i="9"/>
  <c r="J707" i="9" s="1"/>
  <c r="J578" i="9"/>
  <c r="J657" i="9"/>
  <c r="G804" i="9"/>
  <c r="J727" i="9"/>
  <c r="G245" i="9"/>
  <c r="J28" i="9"/>
  <c r="J328" i="9"/>
  <c r="J399" i="9"/>
  <c r="J743" i="9"/>
  <c r="J324" i="9"/>
  <c r="J389" i="9"/>
  <c r="J480" i="9"/>
  <c r="J540" i="9"/>
  <c r="J645" i="9"/>
  <c r="I727" i="9"/>
  <c r="J739" i="9"/>
  <c r="J777" i="9" s="1"/>
  <c r="G777" i="9"/>
  <c r="I548" i="8"/>
  <c r="I804" i="8"/>
  <c r="J782" i="8"/>
  <c r="J804" i="8" s="1"/>
  <c r="I707" i="8"/>
  <c r="J209" i="8"/>
  <c r="G548" i="8"/>
  <c r="I727" i="8"/>
  <c r="G707" i="8"/>
  <c r="J727" i="8"/>
  <c r="J489" i="8"/>
  <c r="J548" i="8" s="1"/>
  <c r="G245" i="8"/>
  <c r="J28" i="8"/>
  <c r="I777" i="8"/>
  <c r="J60" i="8"/>
  <c r="J115" i="8"/>
  <c r="J166" i="8"/>
  <c r="J599" i="8"/>
  <c r="J707" i="8" s="1"/>
  <c r="J763" i="8"/>
  <c r="J777" i="8" s="1"/>
  <c r="G777" i="8"/>
  <c r="G806" i="8" s="1"/>
  <c r="G807" i="8" s="1"/>
  <c r="K35" i="7"/>
  <c r="G31" i="7"/>
  <c r="G33" i="7" s="1"/>
  <c r="J245" i="9" l="1"/>
  <c r="J548" i="9"/>
  <c r="J806" i="9" s="1"/>
  <c r="J807" i="9" s="1"/>
  <c r="G806" i="9"/>
  <c r="G807" i="9" s="1"/>
  <c r="I806" i="8"/>
  <c r="I807" i="8" s="1"/>
  <c r="J245" i="8"/>
  <c r="J806" i="8" s="1"/>
  <c r="J807" i="8" s="1"/>
  <c r="K37" i="7"/>
  <c r="K38" i="7" s="1"/>
  <c r="K36" i="7"/>
  <c r="I36" i="7" l="1"/>
  <c r="G36" i="7"/>
  <c r="K33" i="6" l="1"/>
  <c r="K32" i="6"/>
  <c r="M31" i="6"/>
  <c r="K31" i="6"/>
  <c r="I31" i="6" s="1"/>
  <c r="I33" i="6" s="1"/>
  <c r="K20" i="6"/>
  <c r="K14" i="6"/>
  <c r="K11" i="6"/>
  <c r="K34" i="6" l="1"/>
  <c r="K35" i="6" s="1"/>
  <c r="G31" i="6"/>
  <c r="G33" i="6" s="1"/>
  <c r="K36" i="6" l="1"/>
  <c r="I36" i="6" l="1"/>
  <c r="G36" i="6"/>
  <c r="K37" i="6"/>
  <c r="K38" i="6" s="1"/>
  <c r="I781" i="5" l="1"/>
  <c r="G781" i="5"/>
  <c r="J781" i="5" s="1"/>
  <c r="I780" i="5"/>
  <c r="G780" i="5"/>
  <c r="J780" i="5" s="1"/>
  <c r="I778" i="5"/>
  <c r="G778" i="5"/>
  <c r="I777" i="5"/>
  <c r="G777" i="5"/>
  <c r="I776" i="5"/>
  <c r="G776" i="5"/>
  <c r="J776" i="5" s="1"/>
  <c r="I775" i="5"/>
  <c r="G775" i="5"/>
  <c r="J775" i="5" s="1"/>
  <c r="I774" i="5"/>
  <c r="G774" i="5"/>
  <c r="I773" i="5"/>
  <c r="G773" i="5"/>
  <c r="J773" i="5" s="1"/>
  <c r="I772" i="5"/>
  <c r="G772" i="5"/>
  <c r="J772" i="5" s="1"/>
  <c r="I771" i="5"/>
  <c r="G771" i="5"/>
  <c r="J771" i="5" s="1"/>
  <c r="I770" i="5"/>
  <c r="G770" i="5"/>
  <c r="I769" i="5"/>
  <c r="G769" i="5"/>
  <c r="I768" i="5"/>
  <c r="G768" i="5"/>
  <c r="J768" i="5" s="1"/>
  <c r="I767" i="5"/>
  <c r="G767" i="5"/>
  <c r="J767" i="5" s="1"/>
  <c r="I766" i="5"/>
  <c r="G766" i="5"/>
  <c r="I765" i="5"/>
  <c r="G765" i="5"/>
  <c r="J765" i="5" s="1"/>
  <c r="I764" i="5"/>
  <c r="G764" i="5"/>
  <c r="J764" i="5" s="1"/>
  <c r="I763" i="5"/>
  <c r="G763" i="5"/>
  <c r="I762" i="5"/>
  <c r="G762" i="5"/>
  <c r="I761" i="5"/>
  <c r="G761" i="5"/>
  <c r="J761" i="5" s="1"/>
  <c r="I760" i="5"/>
  <c r="G760" i="5"/>
  <c r="J760" i="5" s="1"/>
  <c r="I754" i="5"/>
  <c r="G754" i="5"/>
  <c r="I753" i="5"/>
  <c r="G753" i="5"/>
  <c r="I752" i="5"/>
  <c r="G752" i="5"/>
  <c r="I751" i="5"/>
  <c r="G751" i="5"/>
  <c r="J751" i="5" s="1"/>
  <c r="I750" i="5"/>
  <c r="G750" i="5"/>
  <c r="J750" i="5" s="1"/>
  <c r="I749" i="5"/>
  <c r="G749" i="5"/>
  <c r="J749" i="5" s="1"/>
  <c r="I748" i="5"/>
  <c r="G748" i="5"/>
  <c r="I747" i="5"/>
  <c r="G747" i="5"/>
  <c r="I746" i="5"/>
  <c r="G746" i="5"/>
  <c r="I745" i="5"/>
  <c r="G745" i="5"/>
  <c r="J745" i="5" s="1"/>
  <c r="I744" i="5"/>
  <c r="G744" i="5"/>
  <c r="J744" i="5" s="1"/>
  <c r="I743" i="5"/>
  <c r="G743" i="5"/>
  <c r="J743" i="5" s="1"/>
  <c r="I742" i="5"/>
  <c r="G742" i="5"/>
  <c r="J742" i="5" s="1"/>
  <c r="I741" i="5"/>
  <c r="G741" i="5"/>
  <c r="J741" i="5" s="1"/>
  <c r="I740" i="5"/>
  <c r="G740" i="5"/>
  <c r="I739" i="5"/>
  <c r="G739" i="5"/>
  <c r="J739" i="5" s="1"/>
  <c r="I738" i="5"/>
  <c r="G738" i="5"/>
  <c r="J738" i="5" s="1"/>
  <c r="I737" i="5"/>
  <c r="G737" i="5"/>
  <c r="J737" i="5" s="1"/>
  <c r="I736" i="5"/>
  <c r="G736" i="5"/>
  <c r="I735" i="5"/>
  <c r="G735" i="5"/>
  <c r="J735" i="5" s="1"/>
  <c r="I734" i="5"/>
  <c r="G734" i="5"/>
  <c r="I733" i="5"/>
  <c r="J733" i="5" s="1"/>
  <c r="I732" i="5"/>
  <c r="J732" i="5" s="1"/>
  <c r="I731" i="5"/>
  <c r="J731" i="5" s="1"/>
  <c r="I730" i="5"/>
  <c r="J730" i="5" s="1"/>
  <c r="I729" i="5"/>
  <c r="J729" i="5" s="1"/>
  <c r="I728" i="5"/>
  <c r="J728" i="5" s="1"/>
  <c r="I727" i="5"/>
  <c r="J727" i="5" s="1"/>
  <c r="I726" i="5"/>
  <c r="J726" i="5" s="1"/>
  <c r="I725" i="5"/>
  <c r="J725" i="5" s="1"/>
  <c r="I724" i="5"/>
  <c r="J724" i="5" s="1"/>
  <c r="I723" i="5"/>
  <c r="G723" i="5"/>
  <c r="I722" i="5"/>
  <c r="G722" i="5"/>
  <c r="J722" i="5" s="1"/>
  <c r="I721" i="5"/>
  <c r="G721" i="5"/>
  <c r="I720" i="5"/>
  <c r="G720" i="5"/>
  <c r="I719" i="5"/>
  <c r="G719" i="5"/>
  <c r="J719" i="5" s="1"/>
  <c r="I718" i="5"/>
  <c r="G718" i="5"/>
  <c r="J718" i="5" s="1"/>
  <c r="I717" i="5"/>
  <c r="J717" i="5" s="1"/>
  <c r="I716" i="5"/>
  <c r="J716" i="5" s="1"/>
  <c r="G716" i="5"/>
  <c r="I715" i="5"/>
  <c r="G715" i="5"/>
  <c r="J715" i="5" s="1"/>
  <c r="I714" i="5"/>
  <c r="G714" i="5"/>
  <c r="I713" i="5"/>
  <c r="J713" i="5" s="1"/>
  <c r="I712" i="5"/>
  <c r="J712" i="5" s="1"/>
  <c r="I711" i="5"/>
  <c r="J711" i="5" s="1"/>
  <c r="I710" i="5"/>
  <c r="G710" i="5"/>
  <c r="J710" i="5" s="1"/>
  <c r="I705" i="5"/>
  <c r="G705" i="5"/>
  <c r="I704" i="5"/>
  <c r="G704" i="5"/>
  <c r="J704" i="5" s="1"/>
  <c r="I703" i="5"/>
  <c r="G703" i="5"/>
  <c r="J703" i="5" s="1"/>
  <c r="I702" i="5"/>
  <c r="G702" i="5"/>
  <c r="J702" i="5" s="1"/>
  <c r="I701" i="5"/>
  <c r="G701" i="5"/>
  <c r="J701" i="5" s="1"/>
  <c r="I700" i="5"/>
  <c r="G700" i="5"/>
  <c r="J700" i="5" s="1"/>
  <c r="I699" i="5"/>
  <c r="G699" i="5"/>
  <c r="J699" i="5" s="1"/>
  <c r="I698" i="5"/>
  <c r="G698" i="5"/>
  <c r="I697" i="5"/>
  <c r="G697" i="5"/>
  <c r="J697" i="5" s="1"/>
  <c r="I696" i="5"/>
  <c r="G696" i="5"/>
  <c r="J696" i="5" s="1"/>
  <c r="I695" i="5"/>
  <c r="G695" i="5"/>
  <c r="J695" i="5" s="1"/>
  <c r="I694" i="5"/>
  <c r="G694" i="5"/>
  <c r="I693" i="5"/>
  <c r="G693" i="5"/>
  <c r="J693" i="5" s="1"/>
  <c r="I692" i="5"/>
  <c r="G692" i="5"/>
  <c r="J692" i="5" s="1"/>
  <c r="I691" i="5"/>
  <c r="G691" i="5"/>
  <c r="J691" i="5" s="1"/>
  <c r="I690" i="5"/>
  <c r="G690" i="5"/>
  <c r="I689" i="5"/>
  <c r="G689" i="5"/>
  <c r="I683" i="5"/>
  <c r="G683" i="5"/>
  <c r="J683" i="5" s="1"/>
  <c r="I682" i="5"/>
  <c r="G682" i="5"/>
  <c r="I680" i="5"/>
  <c r="G680" i="5"/>
  <c r="J680" i="5" s="1"/>
  <c r="I679" i="5"/>
  <c r="G679" i="5"/>
  <c r="I678" i="5"/>
  <c r="G678" i="5"/>
  <c r="J678" i="5" s="1"/>
  <c r="I677" i="5"/>
  <c r="G677" i="5"/>
  <c r="I676" i="5"/>
  <c r="G676" i="5"/>
  <c r="J676" i="5" s="1"/>
  <c r="I674" i="5"/>
  <c r="G674" i="5"/>
  <c r="J674" i="5" s="1"/>
  <c r="I673" i="5"/>
  <c r="G673" i="5"/>
  <c r="J673" i="5" s="1"/>
  <c r="I672" i="5"/>
  <c r="G672" i="5"/>
  <c r="J672" i="5" s="1"/>
  <c r="I671" i="5"/>
  <c r="F671" i="5"/>
  <c r="G671" i="5" s="1"/>
  <c r="J671" i="5" s="1"/>
  <c r="I670" i="5"/>
  <c r="F670" i="5"/>
  <c r="G670" i="5" s="1"/>
  <c r="J670" i="5" s="1"/>
  <c r="I669" i="5"/>
  <c r="F669" i="5"/>
  <c r="G669" i="5" s="1"/>
  <c r="J669" i="5" s="1"/>
  <c r="I668" i="5"/>
  <c r="F668" i="5"/>
  <c r="G668" i="5" s="1"/>
  <c r="J668" i="5" s="1"/>
  <c r="I667" i="5"/>
  <c r="G667" i="5"/>
  <c r="I666" i="5"/>
  <c r="G666" i="5"/>
  <c r="I665" i="5"/>
  <c r="G665" i="5"/>
  <c r="J665" i="5" s="1"/>
  <c r="I664" i="5"/>
  <c r="G664" i="5"/>
  <c r="J664" i="5" s="1"/>
  <c r="I663" i="5"/>
  <c r="G663" i="5"/>
  <c r="I662" i="5"/>
  <c r="G662" i="5"/>
  <c r="I661" i="5"/>
  <c r="G661" i="5"/>
  <c r="J661" i="5" s="1"/>
  <c r="I660" i="5"/>
  <c r="G660" i="5"/>
  <c r="J660" i="5" s="1"/>
  <c r="I659" i="5"/>
  <c r="F659" i="5"/>
  <c r="G659" i="5" s="1"/>
  <c r="J659" i="5" s="1"/>
  <c r="I658" i="5"/>
  <c r="F658" i="5"/>
  <c r="G658" i="5" s="1"/>
  <c r="I657" i="5"/>
  <c r="F657" i="5"/>
  <c r="G657" i="5" s="1"/>
  <c r="J657" i="5" s="1"/>
  <c r="I656" i="5"/>
  <c r="G656" i="5"/>
  <c r="I655" i="5"/>
  <c r="G655" i="5"/>
  <c r="I654" i="5"/>
  <c r="G654" i="5"/>
  <c r="J654" i="5" s="1"/>
  <c r="I653" i="5"/>
  <c r="G653" i="5"/>
  <c r="J653" i="5" s="1"/>
  <c r="I652" i="5"/>
  <c r="G652" i="5"/>
  <c r="J652" i="5" s="1"/>
  <c r="I651" i="5"/>
  <c r="G651" i="5"/>
  <c r="I650" i="5"/>
  <c r="G650" i="5"/>
  <c r="I649" i="5"/>
  <c r="G649" i="5"/>
  <c r="J649" i="5" s="1"/>
  <c r="I648" i="5"/>
  <c r="G648" i="5"/>
  <c r="J648" i="5" s="1"/>
  <c r="I647" i="5"/>
  <c r="F647" i="5"/>
  <c r="G647" i="5" s="1"/>
  <c r="I646" i="5"/>
  <c r="F646" i="5"/>
  <c r="G646" i="5" s="1"/>
  <c r="J646" i="5" s="1"/>
  <c r="I645" i="5"/>
  <c r="F645" i="5"/>
  <c r="G645" i="5" s="1"/>
  <c r="J645" i="5" s="1"/>
  <c r="I644" i="5"/>
  <c r="G644" i="5"/>
  <c r="I643" i="5"/>
  <c r="G643" i="5"/>
  <c r="I642" i="5"/>
  <c r="G642" i="5"/>
  <c r="I641" i="5"/>
  <c r="G641" i="5"/>
  <c r="J641" i="5" s="1"/>
  <c r="I640" i="5"/>
  <c r="G640" i="5"/>
  <c r="I639" i="5"/>
  <c r="G639" i="5"/>
  <c r="J639" i="5" s="1"/>
  <c r="I638" i="5"/>
  <c r="G638" i="5"/>
  <c r="I637" i="5"/>
  <c r="G637" i="5"/>
  <c r="J637" i="5" s="1"/>
  <c r="I636" i="5"/>
  <c r="G636" i="5"/>
  <c r="J636" i="5" s="1"/>
  <c r="I635" i="5"/>
  <c r="G635" i="5"/>
  <c r="I634" i="5"/>
  <c r="G634" i="5"/>
  <c r="I633" i="5"/>
  <c r="F633" i="5"/>
  <c r="G633" i="5" s="1"/>
  <c r="J633" i="5" s="1"/>
  <c r="I632" i="5"/>
  <c r="F632" i="5"/>
  <c r="G632" i="5" s="1"/>
  <c r="J632" i="5" s="1"/>
  <c r="I631" i="5"/>
  <c r="F631" i="5"/>
  <c r="G631" i="5" s="1"/>
  <c r="I630" i="5"/>
  <c r="G630" i="5"/>
  <c r="I629" i="5"/>
  <c r="G629" i="5"/>
  <c r="I628" i="5"/>
  <c r="G628" i="5"/>
  <c r="J628" i="5" s="1"/>
  <c r="I627" i="5"/>
  <c r="G627" i="5"/>
  <c r="I626" i="5"/>
  <c r="G626" i="5"/>
  <c r="J626" i="5" s="1"/>
  <c r="I625" i="5"/>
  <c r="G625" i="5"/>
  <c r="I624" i="5"/>
  <c r="G624" i="5"/>
  <c r="J624" i="5" s="1"/>
  <c r="I623" i="5"/>
  <c r="G623" i="5"/>
  <c r="J623" i="5" s="1"/>
  <c r="I622" i="5"/>
  <c r="G622" i="5"/>
  <c r="I621" i="5"/>
  <c r="F621" i="5"/>
  <c r="G621" i="5" s="1"/>
  <c r="I620" i="5"/>
  <c r="F620" i="5"/>
  <c r="G620" i="5" s="1"/>
  <c r="I619" i="5"/>
  <c r="F619" i="5"/>
  <c r="G619" i="5" s="1"/>
  <c r="J619" i="5" s="1"/>
  <c r="I618" i="5"/>
  <c r="F618" i="5"/>
  <c r="G618" i="5" s="1"/>
  <c r="J618" i="5" s="1"/>
  <c r="I617" i="5"/>
  <c r="G617" i="5"/>
  <c r="I616" i="5"/>
  <c r="G616" i="5"/>
  <c r="I615" i="5"/>
  <c r="G615" i="5"/>
  <c r="I614" i="5"/>
  <c r="G614" i="5"/>
  <c r="J614" i="5" s="1"/>
  <c r="I613" i="5"/>
  <c r="G613" i="5"/>
  <c r="J613" i="5" s="1"/>
  <c r="I612" i="5"/>
  <c r="G612" i="5"/>
  <c r="I609" i="5"/>
  <c r="G609" i="5"/>
  <c r="J609" i="5" s="1"/>
  <c r="I608" i="5"/>
  <c r="G608" i="5"/>
  <c r="J608" i="5" s="1"/>
  <c r="I607" i="5"/>
  <c r="G607" i="5"/>
  <c r="I606" i="5"/>
  <c r="G606" i="5"/>
  <c r="J606" i="5" s="1"/>
  <c r="I605" i="5"/>
  <c r="G605" i="5"/>
  <c r="J605" i="5" s="1"/>
  <c r="I604" i="5"/>
  <c r="G604" i="5"/>
  <c r="J604" i="5" s="1"/>
  <c r="I603" i="5"/>
  <c r="G603" i="5"/>
  <c r="J603" i="5" s="1"/>
  <c r="I602" i="5"/>
  <c r="G602" i="5"/>
  <c r="I601" i="5"/>
  <c r="G601" i="5"/>
  <c r="J601" i="5" s="1"/>
  <c r="I600" i="5"/>
  <c r="G600" i="5"/>
  <c r="J600" i="5" s="1"/>
  <c r="I599" i="5"/>
  <c r="G599" i="5"/>
  <c r="I598" i="5"/>
  <c r="G598" i="5"/>
  <c r="J598" i="5" s="1"/>
  <c r="I597" i="5"/>
  <c r="G597" i="5"/>
  <c r="I596" i="5"/>
  <c r="G596" i="5"/>
  <c r="J596" i="5" s="1"/>
  <c r="I595" i="5"/>
  <c r="G595" i="5"/>
  <c r="J595" i="5" s="1"/>
  <c r="I594" i="5"/>
  <c r="G594" i="5"/>
  <c r="J594" i="5" s="1"/>
  <c r="I593" i="5"/>
  <c r="G593" i="5"/>
  <c r="I592" i="5"/>
  <c r="G592" i="5"/>
  <c r="J592" i="5" s="1"/>
  <c r="I591" i="5"/>
  <c r="G591" i="5"/>
  <c r="J591" i="5" s="1"/>
  <c r="I590" i="5"/>
  <c r="G590" i="5"/>
  <c r="J590" i="5" s="1"/>
  <c r="I588" i="5"/>
  <c r="G588" i="5"/>
  <c r="J588" i="5" s="1"/>
  <c r="I587" i="5"/>
  <c r="G587" i="5"/>
  <c r="I586" i="5"/>
  <c r="G586" i="5"/>
  <c r="J586" i="5" s="1"/>
  <c r="I585" i="5"/>
  <c r="G585" i="5"/>
  <c r="I584" i="5"/>
  <c r="G584" i="5"/>
  <c r="J584" i="5" s="1"/>
  <c r="I583" i="5"/>
  <c r="G583" i="5"/>
  <c r="J583" i="5" s="1"/>
  <c r="I582" i="5"/>
  <c r="G582" i="5"/>
  <c r="J582" i="5" s="1"/>
  <c r="I581" i="5"/>
  <c r="G581" i="5"/>
  <c r="J581" i="5" s="1"/>
  <c r="I580" i="5"/>
  <c r="G580" i="5"/>
  <c r="J580" i="5" s="1"/>
  <c r="I579" i="5"/>
  <c r="G579" i="5"/>
  <c r="J579" i="5" s="1"/>
  <c r="I578" i="5"/>
  <c r="G578" i="5"/>
  <c r="J578" i="5" s="1"/>
  <c r="I577" i="5"/>
  <c r="G577" i="5"/>
  <c r="J577" i="5" s="1"/>
  <c r="I576" i="5"/>
  <c r="G576" i="5"/>
  <c r="J576" i="5" s="1"/>
  <c r="I575" i="5"/>
  <c r="G575" i="5"/>
  <c r="J575" i="5" s="1"/>
  <c r="I574" i="5"/>
  <c r="G574" i="5"/>
  <c r="J574" i="5" s="1"/>
  <c r="I573" i="5"/>
  <c r="G573" i="5"/>
  <c r="J573" i="5" s="1"/>
  <c r="I572" i="5"/>
  <c r="G572" i="5"/>
  <c r="J572" i="5" s="1"/>
  <c r="I571" i="5"/>
  <c r="G571" i="5"/>
  <c r="I570" i="5"/>
  <c r="G570" i="5"/>
  <c r="I569" i="5"/>
  <c r="G569" i="5"/>
  <c r="J569" i="5" s="1"/>
  <c r="I568" i="5"/>
  <c r="G568" i="5"/>
  <c r="I567" i="5"/>
  <c r="G567" i="5"/>
  <c r="I566" i="5"/>
  <c r="G566" i="5"/>
  <c r="J566" i="5" s="1"/>
  <c r="I565" i="5"/>
  <c r="G565" i="5"/>
  <c r="I564" i="5"/>
  <c r="G564" i="5"/>
  <c r="J564" i="5" s="1"/>
  <c r="I563" i="5"/>
  <c r="G563" i="5"/>
  <c r="J563" i="5" s="1"/>
  <c r="I562" i="5"/>
  <c r="G562" i="5"/>
  <c r="J562" i="5" s="1"/>
  <c r="I561" i="5"/>
  <c r="G561" i="5"/>
  <c r="J561" i="5" s="1"/>
  <c r="I560" i="5"/>
  <c r="G560" i="5"/>
  <c r="I559" i="5"/>
  <c r="G559" i="5"/>
  <c r="I558" i="5"/>
  <c r="G558" i="5"/>
  <c r="J558" i="5" s="1"/>
  <c r="I557" i="5"/>
  <c r="G557" i="5"/>
  <c r="J557" i="5" s="1"/>
  <c r="I556" i="5"/>
  <c r="G556" i="5"/>
  <c r="J556" i="5" s="1"/>
  <c r="I555" i="5"/>
  <c r="G555" i="5"/>
  <c r="I554" i="5"/>
  <c r="G554" i="5"/>
  <c r="J554" i="5" s="1"/>
  <c r="I553" i="5"/>
  <c r="G553" i="5"/>
  <c r="I552" i="5"/>
  <c r="G552" i="5"/>
  <c r="J552" i="5" s="1"/>
  <c r="I551" i="5"/>
  <c r="G551" i="5"/>
  <c r="I550" i="5"/>
  <c r="G550" i="5"/>
  <c r="J550" i="5" s="1"/>
  <c r="I549" i="5"/>
  <c r="G549" i="5"/>
  <c r="J549" i="5" s="1"/>
  <c r="I548" i="5"/>
  <c r="G548" i="5"/>
  <c r="J548" i="5" s="1"/>
  <c r="I547" i="5"/>
  <c r="G547" i="5"/>
  <c r="I546" i="5"/>
  <c r="G546" i="5"/>
  <c r="J546" i="5" s="1"/>
  <c r="I545" i="5"/>
  <c r="G545" i="5"/>
  <c r="J545" i="5" s="1"/>
  <c r="I544" i="5"/>
  <c r="G544" i="5"/>
  <c r="I543" i="5"/>
  <c r="G543" i="5"/>
  <c r="I542" i="5"/>
  <c r="G542" i="5"/>
  <c r="J542" i="5" s="1"/>
  <c r="I541" i="5"/>
  <c r="G541" i="5"/>
  <c r="J541" i="5" s="1"/>
  <c r="I540" i="5"/>
  <c r="G540" i="5"/>
  <c r="J540" i="5" s="1"/>
  <c r="I537" i="5"/>
  <c r="G537" i="5"/>
  <c r="I536" i="5"/>
  <c r="G536" i="5"/>
  <c r="J536" i="5" s="1"/>
  <c r="I535" i="5"/>
  <c r="G535" i="5"/>
  <c r="J535" i="5" s="1"/>
  <c r="I534" i="5"/>
  <c r="G534" i="5"/>
  <c r="J534" i="5" s="1"/>
  <c r="I533" i="5"/>
  <c r="G533" i="5"/>
  <c r="I532" i="5"/>
  <c r="G532" i="5"/>
  <c r="J532" i="5" s="1"/>
  <c r="I531" i="5"/>
  <c r="G531" i="5"/>
  <c r="J531" i="5" s="1"/>
  <c r="I525" i="5"/>
  <c r="G525" i="5"/>
  <c r="J525" i="5" s="1"/>
  <c r="I524" i="5"/>
  <c r="G524" i="5"/>
  <c r="J524" i="5" s="1"/>
  <c r="I523" i="5"/>
  <c r="G523" i="5"/>
  <c r="I522" i="5"/>
  <c r="G522" i="5"/>
  <c r="I521" i="5"/>
  <c r="G521" i="5"/>
  <c r="I520" i="5"/>
  <c r="G520" i="5"/>
  <c r="I519" i="5"/>
  <c r="G519" i="5"/>
  <c r="J519" i="5" s="1"/>
  <c r="I518" i="5"/>
  <c r="G518" i="5"/>
  <c r="I517" i="5"/>
  <c r="G517" i="5"/>
  <c r="J517" i="5" s="1"/>
  <c r="I516" i="5"/>
  <c r="G516" i="5"/>
  <c r="J516" i="5" s="1"/>
  <c r="I515" i="5"/>
  <c r="G515" i="5"/>
  <c r="I514" i="5"/>
  <c r="G514" i="5"/>
  <c r="I513" i="5"/>
  <c r="G513" i="5"/>
  <c r="I512" i="5"/>
  <c r="G512" i="5"/>
  <c r="I511" i="5"/>
  <c r="G511" i="5"/>
  <c r="J511" i="5" s="1"/>
  <c r="I510" i="5"/>
  <c r="G510" i="5"/>
  <c r="J510" i="5" s="1"/>
  <c r="I509" i="5"/>
  <c r="G509" i="5"/>
  <c r="J509" i="5" s="1"/>
  <c r="I508" i="5"/>
  <c r="G508" i="5"/>
  <c r="I507" i="5"/>
  <c r="G507" i="5"/>
  <c r="J507" i="5" s="1"/>
  <c r="I506" i="5"/>
  <c r="G506" i="5"/>
  <c r="J506" i="5" s="1"/>
  <c r="I505" i="5"/>
  <c r="G505" i="5"/>
  <c r="I504" i="5"/>
  <c r="G504" i="5"/>
  <c r="J504" i="5" s="1"/>
  <c r="I503" i="5"/>
  <c r="G503" i="5"/>
  <c r="I501" i="5"/>
  <c r="G501" i="5"/>
  <c r="I500" i="5"/>
  <c r="G500" i="5"/>
  <c r="J500" i="5" s="1"/>
  <c r="I498" i="5"/>
  <c r="G498" i="5"/>
  <c r="I497" i="5"/>
  <c r="G497" i="5"/>
  <c r="I495" i="5"/>
  <c r="G495" i="5"/>
  <c r="J495" i="5" s="1"/>
  <c r="I494" i="5"/>
  <c r="G494" i="5"/>
  <c r="J494" i="5" s="1"/>
  <c r="I493" i="5"/>
  <c r="G493" i="5"/>
  <c r="I492" i="5"/>
  <c r="G492" i="5"/>
  <c r="J492" i="5" s="1"/>
  <c r="I491" i="5"/>
  <c r="G491" i="5"/>
  <c r="J491" i="5" s="1"/>
  <c r="I490" i="5"/>
  <c r="G490" i="5"/>
  <c r="J490" i="5" s="1"/>
  <c r="I489" i="5"/>
  <c r="G489" i="5"/>
  <c r="J489" i="5" s="1"/>
  <c r="I487" i="5"/>
  <c r="G487" i="5"/>
  <c r="J487" i="5" s="1"/>
  <c r="I486" i="5"/>
  <c r="G486" i="5"/>
  <c r="I485" i="5"/>
  <c r="G485" i="5"/>
  <c r="I484" i="5"/>
  <c r="G484" i="5"/>
  <c r="I483" i="5"/>
  <c r="G483" i="5"/>
  <c r="I482" i="5"/>
  <c r="G482" i="5"/>
  <c r="J482" i="5" s="1"/>
  <c r="I481" i="5"/>
  <c r="G481" i="5"/>
  <c r="J481" i="5" s="1"/>
  <c r="I480" i="5"/>
  <c r="G480" i="5"/>
  <c r="I479" i="5"/>
  <c r="G479" i="5"/>
  <c r="J479" i="5" s="1"/>
  <c r="I478" i="5"/>
  <c r="G478" i="5"/>
  <c r="I477" i="5"/>
  <c r="G477" i="5"/>
  <c r="I476" i="5"/>
  <c r="G476" i="5"/>
  <c r="J476" i="5" s="1"/>
  <c r="I475" i="5"/>
  <c r="G475" i="5"/>
  <c r="I474" i="5"/>
  <c r="G474" i="5"/>
  <c r="I473" i="5"/>
  <c r="G473" i="5"/>
  <c r="I472" i="5"/>
  <c r="G472" i="5"/>
  <c r="J472" i="5" s="1"/>
  <c r="I471" i="5"/>
  <c r="G471" i="5"/>
  <c r="J471" i="5" s="1"/>
  <c r="I470" i="5"/>
  <c r="G470" i="5"/>
  <c r="I469" i="5"/>
  <c r="G469" i="5"/>
  <c r="I468" i="5"/>
  <c r="G468" i="5"/>
  <c r="I467" i="5"/>
  <c r="G467" i="5"/>
  <c r="J467" i="5" s="1"/>
  <c r="I466" i="5"/>
  <c r="G466" i="5"/>
  <c r="I465" i="5"/>
  <c r="G465" i="5"/>
  <c r="I464" i="5"/>
  <c r="G464" i="5"/>
  <c r="I463" i="5"/>
  <c r="G463" i="5"/>
  <c r="J463" i="5" s="1"/>
  <c r="I462" i="5"/>
  <c r="G462" i="5"/>
  <c r="I461" i="5"/>
  <c r="G461" i="5"/>
  <c r="I460" i="5"/>
  <c r="G460" i="5"/>
  <c r="J460" i="5" s="1"/>
  <c r="I459" i="5"/>
  <c r="G459" i="5"/>
  <c r="J459" i="5" s="1"/>
  <c r="I458" i="5"/>
  <c r="G458" i="5"/>
  <c r="I457" i="5"/>
  <c r="G457" i="5"/>
  <c r="I455" i="5"/>
  <c r="G455" i="5"/>
  <c r="I454" i="5"/>
  <c r="G454" i="5"/>
  <c r="J454" i="5" s="1"/>
  <c r="I453" i="5"/>
  <c r="G453" i="5"/>
  <c r="J453" i="5" s="1"/>
  <c r="I452" i="5"/>
  <c r="G452" i="5"/>
  <c r="I451" i="5"/>
  <c r="G451" i="5"/>
  <c r="J451" i="5" s="1"/>
  <c r="I450" i="5"/>
  <c r="G450" i="5"/>
  <c r="I449" i="5"/>
  <c r="G449" i="5"/>
  <c r="I448" i="5"/>
  <c r="G448" i="5"/>
  <c r="J448" i="5" s="1"/>
  <c r="I447" i="5"/>
  <c r="G447" i="5"/>
  <c r="J447" i="5" s="1"/>
  <c r="I446" i="5"/>
  <c r="G446" i="5"/>
  <c r="I445" i="5"/>
  <c r="G445" i="5"/>
  <c r="I444" i="5"/>
  <c r="G444" i="5"/>
  <c r="I443" i="5"/>
  <c r="G443" i="5"/>
  <c r="I442" i="5"/>
  <c r="G442" i="5"/>
  <c r="J442" i="5" s="1"/>
  <c r="I441" i="5"/>
  <c r="G441" i="5"/>
  <c r="I440" i="5"/>
  <c r="G440" i="5"/>
  <c r="J440" i="5" s="1"/>
  <c r="I439" i="5"/>
  <c r="G439" i="5"/>
  <c r="J439" i="5" s="1"/>
  <c r="I438" i="5"/>
  <c r="G438" i="5"/>
  <c r="I437" i="5"/>
  <c r="G437" i="5"/>
  <c r="I435" i="5"/>
  <c r="G435" i="5"/>
  <c r="J435" i="5" s="1"/>
  <c r="I434" i="5"/>
  <c r="G434" i="5"/>
  <c r="J434" i="5" s="1"/>
  <c r="I433" i="5"/>
  <c r="G433" i="5"/>
  <c r="I432" i="5"/>
  <c r="G432" i="5"/>
  <c r="I431" i="5"/>
  <c r="G431" i="5"/>
  <c r="I430" i="5"/>
  <c r="G430" i="5"/>
  <c r="I429" i="5"/>
  <c r="G429" i="5"/>
  <c r="I428" i="5"/>
  <c r="G428" i="5"/>
  <c r="I427" i="5"/>
  <c r="G427" i="5"/>
  <c r="I426" i="5"/>
  <c r="G426" i="5"/>
  <c r="I425" i="5"/>
  <c r="G425" i="5"/>
  <c r="J425" i="5" s="1"/>
  <c r="I424" i="5"/>
  <c r="G424" i="5"/>
  <c r="I422" i="5"/>
  <c r="G422" i="5"/>
  <c r="J422" i="5" s="1"/>
  <c r="I421" i="5"/>
  <c r="G421" i="5"/>
  <c r="I420" i="5"/>
  <c r="G420" i="5"/>
  <c r="I419" i="5"/>
  <c r="G419" i="5"/>
  <c r="I418" i="5"/>
  <c r="G418" i="5"/>
  <c r="J418" i="5" s="1"/>
  <c r="I417" i="5"/>
  <c r="G417" i="5"/>
  <c r="I416" i="5"/>
  <c r="G416" i="5"/>
  <c r="I415" i="5"/>
  <c r="G415" i="5"/>
  <c r="I414" i="5"/>
  <c r="G414" i="5"/>
  <c r="I413" i="5"/>
  <c r="G413" i="5"/>
  <c r="I412" i="5"/>
  <c r="G412" i="5"/>
  <c r="J412" i="5" s="1"/>
  <c r="I411" i="5"/>
  <c r="G411" i="5"/>
  <c r="I409" i="5"/>
  <c r="G409" i="5"/>
  <c r="J409" i="5" s="1"/>
  <c r="I408" i="5"/>
  <c r="G408" i="5"/>
  <c r="I407" i="5"/>
  <c r="G407" i="5"/>
  <c r="J407" i="5" s="1"/>
  <c r="I406" i="5"/>
  <c r="G406" i="5"/>
  <c r="I405" i="5"/>
  <c r="G405" i="5"/>
  <c r="I404" i="5"/>
  <c r="G404" i="5"/>
  <c r="I403" i="5"/>
  <c r="G403" i="5"/>
  <c r="J403" i="5" s="1"/>
  <c r="I402" i="5"/>
  <c r="G402" i="5"/>
  <c r="I401" i="5"/>
  <c r="G401" i="5"/>
  <c r="J401" i="5" s="1"/>
  <c r="I400" i="5"/>
  <c r="G400" i="5"/>
  <c r="J400" i="5" s="1"/>
  <c r="I399" i="5"/>
  <c r="G399" i="5"/>
  <c r="I398" i="5"/>
  <c r="G398" i="5"/>
  <c r="I397" i="5"/>
  <c r="G397" i="5"/>
  <c r="I396" i="5"/>
  <c r="G396" i="5"/>
  <c r="J396" i="5" s="1"/>
  <c r="I395" i="5"/>
  <c r="G395" i="5"/>
  <c r="J395" i="5" s="1"/>
  <c r="I394" i="5"/>
  <c r="G394" i="5"/>
  <c r="I393" i="5"/>
  <c r="G393" i="5"/>
  <c r="J393" i="5" s="1"/>
  <c r="I392" i="5"/>
  <c r="G392" i="5"/>
  <c r="J392" i="5" s="1"/>
  <c r="I391" i="5"/>
  <c r="G391" i="5"/>
  <c r="I390" i="5"/>
  <c r="G390" i="5"/>
  <c r="J390" i="5" s="1"/>
  <c r="I389" i="5"/>
  <c r="G389" i="5"/>
  <c r="J389" i="5" s="1"/>
  <c r="I388" i="5"/>
  <c r="G388" i="5"/>
  <c r="J388" i="5" s="1"/>
  <c r="I386" i="5"/>
  <c r="G386" i="5"/>
  <c r="J386" i="5" s="1"/>
  <c r="I385" i="5"/>
  <c r="G385" i="5"/>
  <c r="J385" i="5" s="1"/>
  <c r="I384" i="5"/>
  <c r="G384" i="5"/>
  <c r="I383" i="5"/>
  <c r="G383" i="5"/>
  <c r="I382" i="5"/>
  <c r="G382" i="5"/>
  <c r="I381" i="5"/>
  <c r="G381" i="5"/>
  <c r="J381" i="5" s="1"/>
  <c r="I380" i="5"/>
  <c r="G380" i="5"/>
  <c r="J380" i="5" s="1"/>
  <c r="I379" i="5"/>
  <c r="G379" i="5"/>
  <c r="I378" i="5"/>
  <c r="G378" i="5"/>
  <c r="I377" i="5"/>
  <c r="G377" i="5"/>
  <c r="I376" i="5"/>
  <c r="G376" i="5"/>
  <c r="I375" i="5"/>
  <c r="G375" i="5"/>
  <c r="I374" i="5"/>
  <c r="G374" i="5"/>
  <c r="I373" i="5"/>
  <c r="G373" i="5"/>
  <c r="J373" i="5" s="1"/>
  <c r="I372" i="5"/>
  <c r="G372" i="5"/>
  <c r="I371" i="5"/>
  <c r="G371" i="5"/>
  <c r="I370" i="5"/>
  <c r="G370" i="5"/>
  <c r="J370" i="5" s="1"/>
  <c r="I368" i="5"/>
  <c r="G368" i="5"/>
  <c r="J368" i="5" s="1"/>
  <c r="I367" i="5"/>
  <c r="G367" i="5"/>
  <c r="I366" i="5"/>
  <c r="G366" i="5"/>
  <c r="I365" i="5"/>
  <c r="G365" i="5"/>
  <c r="J365" i="5" s="1"/>
  <c r="I364" i="5"/>
  <c r="G364" i="5"/>
  <c r="I363" i="5"/>
  <c r="G363" i="5"/>
  <c r="J363" i="5" s="1"/>
  <c r="I362" i="5"/>
  <c r="G362" i="5"/>
  <c r="I361" i="5"/>
  <c r="G361" i="5"/>
  <c r="I360" i="5"/>
  <c r="G360" i="5"/>
  <c r="J360" i="5" s="1"/>
  <c r="I359" i="5"/>
  <c r="G359" i="5"/>
  <c r="J359" i="5" s="1"/>
  <c r="I358" i="5"/>
  <c r="G358" i="5"/>
  <c r="I357" i="5"/>
  <c r="G357" i="5"/>
  <c r="I356" i="5"/>
  <c r="G356" i="5"/>
  <c r="I355" i="5"/>
  <c r="G355" i="5"/>
  <c r="I354" i="5"/>
  <c r="G354" i="5"/>
  <c r="I353" i="5"/>
  <c r="G353" i="5"/>
  <c r="J353" i="5" s="1"/>
  <c r="I352" i="5"/>
  <c r="G352" i="5"/>
  <c r="I351" i="5"/>
  <c r="G351" i="5"/>
  <c r="I349" i="5"/>
  <c r="G349" i="5"/>
  <c r="J349" i="5" s="1"/>
  <c r="I348" i="5"/>
  <c r="G348" i="5"/>
  <c r="J348" i="5" s="1"/>
  <c r="I347" i="5"/>
  <c r="G347" i="5"/>
  <c r="I346" i="5"/>
  <c r="G346" i="5"/>
  <c r="J346" i="5" s="1"/>
  <c r="I345" i="5"/>
  <c r="G345" i="5"/>
  <c r="I344" i="5"/>
  <c r="G344" i="5"/>
  <c r="J344" i="5" s="1"/>
  <c r="I343" i="5"/>
  <c r="G343" i="5"/>
  <c r="J343" i="5" s="1"/>
  <c r="I342" i="5"/>
  <c r="G342" i="5"/>
  <c r="I341" i="5"/>
  <c r="G341" i="5"/>
  <c r="J341" i="5" s="1"/>
  <c r="I340" i="5"/>
  <c r="G340" i="5"/>
  <c r="J340" i="5" s="1"/>
  <c r="I339" i="5"/>
  <c r="G339" i="5"/>
  <c r="I338" i="5"/>
  <c r="G338" i="5"/>
  <c r="I337" i="5"/>
  <c r="G337" i="5"/>
  <c r="I336" i="5"/>
  <c r="G336" i="5"/>
  <c r="I335" i="5"/>
  <c r="G335" i="5"/>
  <c r="I334" i="5"/>
  <c r="G334" i="5"/>
  <c r="J334" i="5" s="1"/>
  <c r="I333" i="5"/>
  <c r="G333" i="5"/>
  <c r="J333" i="5" s="1"/>
  <c r="I332" i="5"/>
  <c r="G332" i="5"/>
  <c r="I331" i="5"/>
  <c r="G331" i="5"/>
  <c r="J331" i="5" s="1"/>
  <c r="I330" i="5"/>
  <c r="G330" i="5"/>
  <c r="J330" i="5" s="1"/>
  <c r="I329" i="5"/>
  <c r="G329" i="5"/>
  <c r="J329" i="5" s="1"/>
  <c r="I328" i="5"/>
  <c r="G328" i="5"/>
  <c r="J328" i="5" s="1"/>
  <c r="I327" i="5"/>
  <c r="G327" i="5"/>
  <c r="I326" i="5"/>
  <c r="G326" i="5"/>
  <c r="J326" i="5" s="1"/>
  <c r="I324" i="5"/>
  <c r="G324" i="5"/>
  <c r="J324" i="5" s="1"/>
  <c r="I323" i="5"/>
  <c r="G323" i="5"/>
  <c r="J323" i="5" s="1"/>
  <c r="I322" i="5"/>
  <c r="G322" i="5"/>
  <c r="J322" i="5" s="1"/>
  <c r="I321" i="5"/>
  <c r="G321" i="5"/>
  <c r="J321" i="5" s="1"/>
  <c r="I320" i="5"/>
  <c r="G320" i="5"/>
  <c r="I319" i="5"/>
  <c r="G319" i="5"/>
  <c r="I318" i="5"/>
  <c r="G318" i="5"/>
  <c r="I317" i="5"/>
  <c r="G317" i="5"/>
  <c r="I316" i="5"/>
  <c r="G316" i="5"/>
  <c r="J316" i="5" s="1"/>
  <c r="I315" i="5"/>
  <c r="G315" i="5"/>
  <c r="J315" i="5" s="1"/>
  <c r="I314" i="5"/>
  <c r="G314" i="5"/>
  <c r="I313" i="5"/>
  <c r="G313" i="5"/>
  <c r="I312" i="5"/>
  <c r="G312" i="5"/>
  <c r="I311" i="5"/>
  <c r="G311" i="5"/>
  <c r="J311" i="5" s="1"/>
  <c r="I310" i="5"/>
  <c r="G310" i="5"/>
  <c r="J310" i="5" s="1"/>
  <c r="I309" i="5"/>
  <c r="G309" i="5"/>
  <c r="I308" i="5"/>
  <c r="G308" i="5"/>
  <c r="I307" i="5"/>
  <c r="G307" i="5"/>
  <c r="J307" i="5" s="1"/>
  <c r="I306" i="5"/>
  <c r="G306" i="5"/>
  <c r="J306" i="5" s="1"/>
  <c r="I305" i="5"/>
  <c r="G305" i="5"/>
  <c r="I304" i="5"/>
  <c r="G304" i="5"/>
  <c r="J304" i="5" s="1"/>
  <c r="I303" i="5"/>
  <c r="G303" i="5"/>
  <c r="I302" i="5"/>
  <c r="G302" i="5"/>
  <c r="J302" i="5" s="1"/>
  <c r="I300" i="5"/>
  <c r="G300" i="5"/>
  <c r="I299" i="5"/>
  <c r="G299" i="5"/>
  <c r="J299" i="5" s="1"/>
  <c r="I298" i="5"/>
  <c r="G298" i="5"/>
  <c r="J298" i="5" s="1"/>
  <c r="I297" i="5"/>
  <c r="G297" i="5"/>
  <c r="J297" i="5" s="1"/>
  <c r="I296" i="5"/>
  <c r="G296" i="5"/>
  <c r="I295" i="5"/>
  <c r="G295" i="5"/>
  <c r="J295" i="5" s="1"/>
  <c r="I294" i="5"/>
  <c r="G294" i="5"/>
  <c r="I293" i="5"/>
  <c r="G293" i="5"/>
  <c r="L292" i="5"/>
  <c r="K292" i="5"/>
  <c r="M292" i="5" s="1"/>
  <c r="I292" i="5"/>
  <c r="G292" i="5"/>
  <c r="I291" i="5"/>
  <c r="G291" i="5"/>
  <c r="J291" i="5" s="1"/>
  <c r="I290" i="5"/>
  <c r="G290" i="5"/>
  <c r="I289" i="5"/>
  <c r="G289" i="5"/>
  <c r="I288" i="5"/>
  <c r="G288" i="5"/>
  <c r="I287" i="5"/>
  <c r="G287" i="5"/>
  <c r="J287" i="5" s="1"/>
  <c r="I286" i="5"/>
  <c r="G286" i="5"/>
  <c r="J286" i="5" s="1"/>
  <c r="I285" i="5"/>
  <c r="G285" i="5"/>
  <c r="I284" i="5"/>
  <c r="G284" i="5"/>
  <c r="I283" i="5"/>
  <c r="G283" i="5"/>
  <c r="J283" i="5" s="1"/>
  <c r="I282" i="5"/>
  <c r="G282" i="5"/>
  <c r="J282" i="5" s="1"/>
  <c r="I281" i="5"/>
  <c r="G281" i="5"/>
  <c r="I280" i="5"/>
  <c r="G280" i="5"/>
  <c r="J280" i="5" s="1"/>
  <c r="I279" i="5"/>
  <c r="G279" i="5"/>
  <c r="I278" i="5"/>
  <c r="G278" i="5"/>
  <c r="J278" i="5" s="1"/>
  <c r="I274" i="5"/>
  <c r="G274" i="5"/>
  <c r="I273" i="5"/>
  <c r="G273" i="5"/>
  <c r="J273" i="5" s="1"/>
  <c r="I272" i="5"/>
  <c r="G272" i="5"/>
  <c r="J272" i="5" s="1"/>
  <c r="I271" i="5"/>
  <c r="G271" i="5"/>
  <c r="J271" i="5" s="1"/>
  <c r="I269" i="5"/>
  <c r="G269" i="5"/>
  <c r="I268" i="5"/>
  <c r="G268" i="5"/>
  <c r="J268" i="5" s="1"/>
  <c r="I267" i="5"/>
  <c r="G267" i="5"/>
  <c r="J267" i="5" s="1"/>
  <c r="I266" i="5"/>
  <c r="G266" i="5"/>
  <c r="J266" i="5" s="1"/>
  <c r="I264" i="5"/>
  <c r="G264" i="5"/>
  <c r="I263" i="5"/>
  <c r="G263" i="5"/>
  <c r="J263" i="5" s="1"/>
  <c r="I262" i="5"/>
  <c r="G262" i="5"/>
  <c r="I261" i="5"/>
  <c r="G261" i="5"/>
  <c r="J261" i="5" s="1"/>
  <c r="I260" i="5"/>
  <c r="G260" i="5"/>
  <c r="I259" i="5"/>
  <c r="G259" i="5"/>
  <c r="J259" i="5" s="1"/>
  <c r="I258" i="5"/>
  <c r="G258" i="5"/>
  <c r="I257" i="5"/>
  <c r="G257" i="5"/>
  <c r="J257" i="5" s="1"/>
  <c r="I256" i="5"/>
  <c r="G256" i="5"/>
  <c r="J256" i="5" s="1"/>
  <c r="I255" i="5"/>
  <c r="G255" i="5"/>
  <c r="I254" i="5"/>
  <c r="G254" i="5"/>
  <c r="J254" i="5" s="1"/>
  <c r="I253" i="5"/>
  <c r="G253" i="5"/>
  <c r="I252" i="5"/>
  <c r="G252" i="5"/>
  <c r="J252" i="5" s="1"/>
  <c r="I251" i="5"/>
  <c r="G251" i="5"/>
  <c r="I250" i="5"/>
  <c r="G250" i="5"/>
  <c r="J250" i="5" s="1"/>
  <c r="I249" i="5"/>
  <c r="G249" i="5"/>
  <c r="J249" i="5" s="1"/>
  <c r="I248" i="5"/>
  <c r="G248" i="5"/>
  <c r="J248" i="5" s="1"/>
  <c r="I247" i="5"/>
  <c r="G247" i="5"/>
  <c r="I246" i="5"/>
  <c r="G246" i="5"/>
  <c r="J246" i="5" s="1"/>
  <c r="I245" i="5"/>
  <c r="G245" i="5"/>
  <c r="I244" i="5"/>
  <c r="G244" i="5"/>
  <c r="J244" i="5" s="1"/>
  <c r="I243" i="5"/>
  <c r="G243" i="5"/>
  <c r="I242" i="5"/>
  <c r="G242" i="5"/>
  <c r="I241" i="5"/>
  <c r="G241" i="5"/>
  <c r="J241" i="5" s="1"/>
  <c r="I240" i="5"/>
  <c r="G240" i="5"/>
  <c r="I239" i="5"/>
  <c r="G239" i="5"/>
  <c r="J239" i="5" s="1"/>
  <c r="I238" i="5"/>
  <c r="G238" i="5"/>
  <c r="I237" i="5"/>
  <c r="G237" i="5"/>
  <c r="J237" i="5" s="1"/>
  <c r="I236" i="5"/>
  <c r="G236" i="5"/>
  <c r="I235" i="5"/>
  <c r="G235" i="5"/>
  <c r="J235" i="5" s="1"/>
  <c r="I234" i="5"/>
  <c r="G234" i="5"/>
  <c r="I233" i="5"/>
  <c r="G233" i="5"/>
  <c r="J233" i="5" s="1"/>
  <c r="I232" i="5"/>
  <c r="G232" i="5"/>
  <c r="I231" i="5"/>
  <c r="G231" i="5"/>
  <c r="I223" i="5"/>
  <c r="G223" i="5"/>
  <c r="J223" i="5" s="1"/>
  <c r="I222" i="5"/>
  <c r="G222" i="5"/>
  <c r="J222" i="5" s="1"/>
  <c r="I221" i="5"/>
  <c r="G221" i="5"/>
  <c r="I220" i="5"/>
  <c r="G220" i="5"/>
  <c r="J220" i="5" s="1"/>
  <c r="I219" i="5"/>
  <c r="G219" i="5"/>
  <c r="I218" i="5"/>
  <c r="G218" i="5"/>
  <c r="J218" i="5" s="1"/>
  <c r="I217" i="5"/>
  <c r="F217" i="5"/>
  <c r="G217" i="5" s="1"/>
  <c r="I216" i="5"/>
  <c r="F216" i="5"/>
  <c r="G216" i="5" s="1"/>
  <c r="J216" i="5" s="1"/>
  <c r="I215" i="5"/>
  <c r="F215" i="5"/>
  <c r="G215" i="5" s="1"/>
  <c r="I214" i="5"/>
  <c r="F214" i="5"/>
  <c r="G214" i="5" s="1"/>
  <c r="I211" i="5"/>
  <c r="G211" i="5"/>
  <c r="J211" i="5" s="1"/>
  <c r="I210" i="5"/>
  <c r="G210" i="5"/>
  <c r="I209" i="5"/>
  <c r="G209" i="5"/>
  <c r="J209" i="5" s="1"/>
  <c r="I205" i="5"/>
  <c r="G205" i="5"/>
  <c r="J205" i="5" s="1"/>
  <c r="I204" i="5"/>
  <c r="G204" i="5"/>
  <c r="J204" i="5" s="1"/>
  <c r="I203" i="5"/>
  <c r="G203" i="5"/>
  <c r="J203" i="5" s="1"/>
  <c r="I202" i="5"/>
  <c r="G202" i="5"/>
  <c r="J202" i="5" s="1"/>
  <c r="I201" i="5"/>
  <c r="G201" i="5"/>
  <c r="J201" i="5" s="1"/>
  <c r="I200" i="5"/>
  <c r="G200" i="5"/>
  <c r="J200" i="5" s="1"/>
  <c r="I199" i="5"/>
  <c r="G199" i="5"/>
  <c r="J199" i="5" s="1"/>
  <c r="I198" i="5"/>
  <c r="G198" i="5"/>
  <c r="J198" i="5" s="1"/>
  <c r="I197" i="5"/>
  <c r="G197" i="5"/>
  <c r="J197" i="5" s="1"/>
  <c r="I196" i="5"/>
  <c r="G196" i="5"/>
  <c r="J196" i="5" s="1"/>
  <c r="I195" i="5"/>
  <c r="G195" i="5"/>
  <c r="I194" i="5"/>
  <c r="G194" i="5"/>
  <c r="J194" i="5" s="1"/>
  <c r="I193" i="5"/>
  <c r="G193" i="5"/>
  <c r="I192" i="5"/>
  <c r="G192" i="5"/>
  <c r="I191" i="5"/>
  <c r="G191" i="5"/>
  <c r="I190" i="5"/>
  <c r="G190" i="5"/>
  <c r="J190" i="5" s="1"/>
  <c r="I189" i="5"/>
  <c r="G189" i="5"/>
  <c r="I188" i="5"/>
  <c r="G188" i="5"/>
  <c r="J188" i="5" s="1"/>
  <c r="I187" i="5"/>
  <c r="G187" i="5"/>
  <c r="I186" i="5"/>
  <c r="G186" i="5"/>
  <c r="J186" i="5" s="1"/>
  <c r="I185" i="5"/>
  <c r="G185" i="5"/>
  <c r="I184" i="5"/>
  <c r="G184" i="5"/>
  <c r="J184" i="5" s="1"/>
  <c r="I182" i="5"/>
  <c r="G182" i="5"/>
  <c r="J182" i="5" s="1"/>
  <c r="I181" i="5"/>
  <c r="G181" i="5"/>
  <c r="I180" i="5"/>
  <c r="G180" i="5"/>
  <c r="I179" i="5"/>
  <c r="G179" i="5"/>
  <c r="J179" i="5" s="1"/>
  <c r="I178" i="5"/>
  <c r="G178" i="5"/>
  <c r="J178" i="5" s="1"/>
  <c r="I177" i="5"/>
  <c r="G177" i="5"/>
  <c r="I176" i="5"/>
  <c r="G176" i="5"/>
  <c r="I175" i="5"/>
  <c r="G175" i="5"/>
  <c r="J175" i="5" s="1"/>
  <c r="I174" i="5"/>
  <c r="G174" i="5"/>
  <c r="J174" i="5" s="1"/>
  <c r="I173" i="5"/>
  <c r="G173" i="5"/>
  <c r="I172" i="5"/>
  <c r="G172" i="5"/>
  <c r="I171" i="5"/>
  <c r="G171" i="5"/>
  <c r="J171" i="5" s="1"/>
  <c r="I169" i="5"/>
  <c r="G169" i="5"/>
  <c r="J169" i="5" s="1"/>
  <c r="I168" i="5"/>
  <c r="G168" i="5"/>
  <c r="I167" i="5"/>
  <c r="G167" i="5"/>
  <c r="J167" i="5" s="1"/>
  <c r="I166" i="5"/>
  <c r="G166" i="5"/>
  <c r="J166" i="5" s="1"/>
  <c r="I165" i="5"/>
  <c r="G165" i="5"/>
  <c r="J165" i="5" s="1"/>
  <c r="I164" i="5"/>
  <c r="G164" i="5"/>
  <c r="I163" i="5"/>
  <c r="G163" i="5"/>
  <c r="I162" i="5"/>
  <c r="G162" i="5"/>
  <c r="J162" i="5" s="1"/>
  <c r="I161" i="5"/>
  <c r="G161" i="5"/>
  <c r="J161" i="5" s="1"/>
  <c r="I160" i="5"/>
  <c r="G160" i="5"/>
  <c r="J160" i="5" s="1"/>
  <c r="I159" i="5"/>
  <c r="G159" i="5"/>
  <c r="I158" i="5"/>
  <c r="G158" i="5"/>
  <c r="I157" i="5"/>
  <c r="G157" i="5"/>
  <c r="J157" i="5" s="1"/>
  <c r="I156" i="5"/>
  <c r="G156" i="5"/>
  <c r="J156" i="5" s="1"/>
  <c r="I155" i="5"/>
  <c r="G155" i="5"/>
  <c r="I154" i="5"/>
  <c r="G154" i="5"/>
  <c r="J154" i="5" s="1"/>
  <c r="I152" i="5"/>
  <c r="G152" i="5"/>
  <c r="J152" i="5" s="1"/>
  <c r="I151" i="5"/>
  <c r="G151" i="5"/>
  <c r="J151" i="5" s="1"/>
  <c r="I150" i="5"/>
  <c r="G150" i="5"/>
  <c r="I149" i="5"/>
  <c r="G149" i="5"/>
  <c r="J149" i="5" s="1"/>
  <c r="I148" i="5"/>
  <c r="G148" i="5"/>
  <c r="J148" i="5" s="1"/>
  <c r="I147" i="5"/>
  <c r="G147" i="5"/>
  <c r="I146" i="5"/>
  <c r="G146" i="5"/>
  <c r="I145" i="5"/>
  <c r="G145" i="5"/>
  <c r="J145" i="5" s="1"/>
  <c r="I144" i="5"/>
  <c r="G144" i="5"/>
  <c r="J144" i="5" s="1"/>
  <c r="I143" i="5"/>
  <c r="G143" i="5"/>
  <c r="J143" i="5" s="1"/>
  <c r="I142" i="5"/>
  <c r="G142" i="5"/>
  <c r="I141" i="5"/>
  <c r="G141" i="5"/>
  <c r="I140" i="5"/>
  <c r="G140" i="5"/>
  <c r="J140" i="5" s="1"/>
  <c r="I139" i="5"/>
  <c r="G139" i="5"/>
  <c r="J139" i="5" s="1"/>
  <c r="I138" i="5"/>
  <c r="G138" i="5"/>
  <c r="I136" i="5"/>
  <c r="G136" i="5"/>
  <c r="J136" i="5" s="1"/>
  <c r="I135" i="5"/>
  <c r="G135" i="5"/>
  <c r="I134" i="5"/>
  <c r="G134" i="5"/>
  <c r="I133" i="5"/>
  <c r="G133" i="5"/>
  <c r="I132" i="5"/>
  <c r="G132" i="5"/>
  <c r="J132" i="5" s="1"/>
  <c r="I131" i="5"/>
  <c r="G131" i="5"/>
  <c r="J131" i="5" s="1"/>
  <c r="I130" i="5"/>
  <c r="G130" i="5"/>
  <c r="I129" i="5"/>
  <c r="G129" i="5"/>
  <c r="I128" i="5"/>
  <c r="G128" i="5"/>
  <c r="I127" i="5"/>
  <c r="G127" i="5"/>
  <c r="J127" i="5" s="1"/>
  <c r="I126" i="5"/>
  <c r="G126" i="5"/>
  <c r="J126" i="5" s="1"/>
  <c r="I125" i="5"/>
  <c r="G125" i="5"/>
  <c r="I124" i="5"/>
  <c r="G124" i="5"/>
  <c r="J124" i="5" s="1"/>
  <c r="I123" i="5"/>
  <c r="G123" i="5"/>
  <c r="J123" i="5" s="1"/>
  <c r="I122" i="5"/>
  <c r="G122" i="5"/>
  <c r="I121" i="5"/>
  <c r="G121" i="5"/>
  <c r="I120" i="5"/>
  <c r="G120" i="5"/>
  <c r="J120" i="5" s="1"/>
  <c r="I118" i="5"/>
  <c r="G118" i="5"/>
  <c r="J118" i="5" s="1"/>
  <c r="I117" i="5"/>
  <c r="G117" i="5"/>
  <c r="J117" i="5" s="1"/>
  <c r="I116" i="5"/>
  <c r="G116" i="5"/>
  <c r="J116" i="5" s="1"/>
  <c r="I115" i="5"/>
  <c r="G115" i="5"/>
  <c r="I114" i="5"/>
  <c r="G114" i="5"/>
  <c r="I113" i="5"/>
  <c r="G113" i="5"/>
  <c r="J113" i="5" s="1"/>
  <c r="I112" i="5"/>
  <c r="G112" i="5"/>
  <c r="I111" i="5"/>
  <c r="G111" i="5"/>
  <c r="J111" i="5" s="1"/>
  <c r="I110" i="5"/>
  <c r="G110" i="5"/>
  <c r="J110" i="5" s="1"/>
  <c r="I109" i="5"/>
  <c r="G109" i="5"/>
  <c r="I108" i="5"/>
  <c r="G108" i="5"/>
  <c r="I107" i="5"/>
  <c r="G107" i="5"/>
  <c r="J107" i="5" s="1"/>
  <c r="I106" i="5"/>
  <c r="G106" i="5"/>
  <c r="J106" i="5" s="1"/>
  <c r="I104" i="5"/>
  <c r="G104" i="5"/>
  <c r="J104" i="5" s="1"/>
  <c r="I103" i="5"/>
  <c r="G103" i="5"/>
  <c r="I102" i="5"/>
  <c r="G102" i="5"/>
  <c r="I101" i="5"/>
  <c r="G101" i="5"/>
  <c r="J101" i="5" s="1"/>
  <c r="I100" i="5"/>
  <c r="G100" i="5"/>
  <c r="J100" i="5" s="1"/>
  <c r="I99" i="5"/>
  <c r="G99" i="5"/>
  <c r="I98" i="5"/>
  <c r="G98" i="5"/>
  <c r="J98" i="5" s="1"/>
  <c r="I97" i="5"/>
  <c r="G97" i="5"/>
  <c r="I96" i="5"/>
  <c r="G96" i="5"/>
  <c r="I95" i="5"/>
  <c r="G95" i="5"/>
  <c r="I94" i="5"/>
  <c r="G94" i="5"/>
  <c r="J94" i="5" s="1"/>
  <c r="I93" i="5"/>
  <c r="G93" i="5"/>
  <c r="J93" i="5" s="1"/>
  <c r="I92" i="5"/>
  <c r="G92" i="5"/>
  <c r="J92" i="5" s="1"/>
  <c r="I91" i="5"/>
  <c r="G91" i="5"/>
  <c r="I90" i="5"/>
  <c r="G90" i="5"/>
  <c r="I88" i="5"/>
  <c r="G88" i="5"/>
  <c r="J88" i="5" s="1"/>
  <c r="I87" i="5"/>
  <c r="G87" i="5"/>
  <c r="J87" i="5" s="1"/>
  <c r="I86" i="5"/>
  <c r="G86" i="5"/>
  <c r="I85" i="5"/>
  <c r="G85" i="5"/>
  <c r="I84" i="5"/>
  <c r="G84" i="5"/>
  <c r="I83" i="5"/>
  <c r="G83" i="5"/>
  <c r="I82" i="5"/>
  <c r="G82" i="5"/>
  <c r="I81" i="5"/>
  <c r="G81" i="5"/>
  <c r="J81" i="5" s="1"/>
  <c r="I80" i="5"/>
  <c r="G80" i="5"/>
  <c r="I79" i="5"/>
  <c r="G79" i="5"/>
  <c r="J79" i="5" s="1"/>
  <c r="I78" i="5"/>
  <c r="G78" i="5"/>
  <c r="I77" i="5"/>
  <c r="G77" i="5"/>
  <c r="I76" i="5"/>
  <c r="G76" i="5"/>
  <c r="J76" i="5" s="1"/>
  <c r="I75" i="5"/>
  <c r="G75" i="5"/>
  <c r="I74" i="5"/>
  <c r="G74" i="5"/>
  <c r="I73" i="5"/>
  <c r="G73" i="5"/>
  <c r="I72" i="5"/>
  <c r="G72" i="5"/>
  <c r="J72" i="5" s="1"/>
  <c r="I71" i="5"/>
  <c r="G71" i="5"/>
  <c r="I70" i="5"/>
  <c r="G70" i="5"/>
  <c r="I69" i="5"/>
  <c r="G69" i="5"/>
  <c r="J69" i="5" s="1"/>
  <c r="I68" i="5"/>
  <c r="G68" i="5"/>
  <c r="I67" i="5"/>
  <c r="G67" i="5"/>
  <c r="J67" i="5" s="1"/>
  <c r="I66" i="5"/>
  <c r="F66" i="5"/>
  <c r="G66" i="5" s="1"/>
  <c r="J66" i="5" s="1"/>
  <c r="I65" i="5"/>
  <c r="G65" i="5"/>
  <c r="I64" i="5"/>
  <c r="G64" i="5"/>
  <c r="J64" i="5" s="1"/>
  <c r="I59" i="5"/>
  <c r="G59" i="5"/>
  <c r="J59" i="5" s="1"/>
  <c r="I58" i="5"/>
  <c r="G58" i="5"/>
  <c r="J58" i="5" s="1"/>
  <c r="I57" i="5"/>
  <c r="G57" i="5"/>
  <c r="J57" i="5" s="1"/>
  <c r="I56" i="5"/>
  <c r="G56" i="5"/>
  <c r="J56" i="5" s="1"/>
  <c r="I55" i="5"/>
  <c r="G55" i="5"/>
  <c r="I54" i="5"/>
  <c r="G54" i="5"/>
  <c r="J54" i="5" s="1"/>
  <c r="I53" i="5"/>
  <c r="G53" i="5"/>
  <c r="I50" i="5"/>
  <c r="G50" i="5"/>
  <c r="J50" i="5" s="1"/>
  <c r="I49" i="5"/>
  <c r="G49" i="5"/>
  <c r="J49" i="5" s="1"/>
  <c r="I48" i="5"/>
  <c r="G48" i="5"/>
  <c r="I47" i="5"/>
  <c r="G47" i="5"/>
  <c r="I46" i="5"/>
  <c r="G46" i="5"/>
  <c r="J46" i="5" s="1"/>
  <c r="I45" i="5"/>
  <c r="G45" i="5"/>
  <c r="J45" i="5" s="1"/>
  <c r="I44" i="5"/>
  <c r="G44" i="5"/>
  <c r="J44" i="5" s="1"/>
  <c r="I43" i="5"/>
  <c r="G43" i="5"/>
  <c r="J43" i="5" s="1"/>
  <c r="I42" i="5"/>
  <c r="G42" i="5"/>
  <c r="I41" i="5"/>
  <c r="G41" i="5"/>
  <c r="I40" i="5"/>
  <c r="G40" i="5"/>
  <c r="I39" i="5"/>
  <c r="G39" i="5"/>
  <c r="J39" i="5" s="1"/>
  <c r="I38" i="5"/>
  <c r="G38" i="5"/>
  <c r="J38" i="5" s="1"/>
  <c r="I37" i="5"/>
  <c r="G37" i="5"/>
  <c r="I36" i="5"/>
  <c r="G36" i="5"/>
  <c r="I35" i="5"/>
  <c r="G35" i="5"/>
  <c r="I34" i="5"/>
  <c r="G34" i="5"/>
  <c r="J34" i="5" s="1"/>
  <c r="I33" i="5"/>
  <c r="G33" i="5"/>
  <c r="J33" i="5" s="1"/>
  <c r="I32" i="5"/>
  <c r="G32" i="5"/>
  <c r="I31" i="5"/>
  <c r="G31" i="5"/>
  <c r="J31" i="5" s="1"/>
  <c r="I30" i="5"/>
  <c r="G30" i="5"/>
  <c r="I29" i="5"/>
  <c r="G29" i="5"/>
  <c r="I28" i="5"/>
  <c r="G28" i="5"/>
  <c r="I27" i="5"/>
  <c r="G27" i="5"/>
  <c r="J27" i="5" s="1"/>
  <c r="I26" i="5"/>
  <c r="G26" i="5"/>
  <c r="J26" i="5" s="1"/>
  <c r="I25" i="5"/>
  <c r="G25" i="5"/>
  <c r="J25" i="5" s="1"/>
  <c r="I24" i="5"/>
  <c r="G24" i="5"/>
  <c r="J24" i="5" s="1"/>
  <c r="I23" i="5"/>
  <c r="G23" i="5"/>
  <c r="J23" i="5" s="1"/>
  <c r="I22" i="5"/>
  <c r="G22" i="5"/>
  <c r="I21" i="5"/>
  <c r="G21" i="5"/>
  <c r="J21" i="5" s="1"/>
  <c r="I20" i="5"/>
  <c r="G20" i="5"/>
  <c r="I19" i="5"/>
  <c r="G19" i="5"/>
  <c r="I18" i="5"/>
  <c r="G18" i="5"/>
  <c r="J18" i="5" s="1"/>
  <c r="I17" i="5"/>
  <c r="G17" i="5"/>
  <c r="J17" i="5" s="1"/>
  <c r="I16" i="5"/>
  <c r="G16" i="5"/>
  <c r="I15" i="5"/>
  <c r="G15" i="5"/>
  <c r="J15" i="5" s="1"/>
  <c r="I14" i="5"/>
  <c r="G14" i="5"/>
  <c r="J14" i="5" s="1"/>
  <c r="I13" i="5"/>
  <c r="G13" i="5"/>
  <c r="J13" i="5" s="1"/>
  <c r="I12" i="5"/>
  <c r="G12" i="5"/>
  <c r="I11" i="5"/>
  <c r="G11" i="5"/>
  <c r="I10" i="5"/>
  <c r="G10" i="5"/>
  <c r="J10" i="5" s="1"/>
  <c r="I9" i="5"/>
  <c r="G9" i="5"/>
  <c r="I8" i="5"/>
  <c r="G8" i="5"/>
  <c r="I7" i="5"/>
  <c r="G7" i="5"/>
  <c r="J7" i="5" s="1"/>
  <c r="J565" i="5" l="1"/>
  <c r="J372" i="5"/>
  <c r="J723" i="5"/>
  <c r="J734" i="5"/>
  <c r="J740" i="5"/>
  <c r="J746" i="5"/>
  <c r="J424" i="5"/>
  <c r="J437" i="5"/>
  <c r="J443" i="5"/>
  <c r="J462" i="5"/>
  <c r="J468" i="5"/>
  <c r="J474" i="5"/>
  <c r="J486" i="5"/>
  <c r="J493" i="5"/>
  <c r="J501" i="5"/>
  <c r="J508" i="5"/>
  <c r="J514" i="5"/>
  <c r="J520" i="5"/>
  <c r="J191" i="5"/>
  <c r="J292" i="5"/>
  <c r="J354" i="5"/>
  <c r="J498" i="5"/>
  <c r="J571" i="5"/>
  <c r="J30" i="5"/>
  <c r="J48" i="5"/>
  <c r="J97" i="5"/>
  <c r="J135" i="5"/>
  <c r="J264" i="5"/>
  <c r="J747" i="5"/>
  <c r="J130" i="5"/>
  <c r="J411" i="5"/>
  <c r="J555" i="5"/>
  <c r="J187" i="5"/>
  <c r="J253" i="5"/>
  <c r="J32" i="5"/>
  <c r="J68" i="5"/>
  <c r="J80" i="5"/>
  <c r="J125" i="5"/>
  <c r="J163" i="5"/>
  <c r="J181" i="5"/>
  <c r="J300" i="5"/>
  <c r="J475" i="5"/>
  <c r="J75" i="5"/>
  <c r="J642" i="5"/>
  <c r="J22" i="5"/>
  <c r="J231" i="5"/>
  <c r="J522" i="5"/>
  <c r="J587" i="5"/>
  <c r="J40" i="5"/>
  <c r="J114" i="5"/>
  <c r="J377" i="5"/>
  <c r="J29" i="5"/>
  <c r="J35" i="5"/>
  <c r="J47" i="5"/>
  <c r="J65" i="5"/>
  <c r="J77" i="5"/>
  <c r="J83" i="5"/>
  <c r="J90" i="5"/>
  <c r="J96" i="5"/>
  <c r="J109" i="5"/>
  <c r="J115" i="5"/>
  <c r="J122" i="5"/>
  <c r="J128" i="5"/>
  <c r="J134" i="5"/>
  <c r="J159" i="5"/>
  <c r="J219" i="5"/>
  <c r="J303" i="5"/>
  <c r="J378" i="5"/>
  <c r="J384" i="5"/>
  <c r="J408" i="5"/>
  <c r="J421" i="5"/>
  <c r="J553" i="5"/>
  <c r="J615" i="5"/>
  <c r="J621" i="5"/>
  <c r="J627" i="5"/>
  <c r="J142" i="5"/>
  <c r="J86" i="5"/>
  <c r="J366" i="5"/>
  <c r="J778" i="5"/>
  <c r="J28" i="5"/>
  <c r="J82" i="5"/>
  <c r="J597" i="5"/>
  <c r="J690" i="5"/>
  <c r="J269" i="5"/>
  <c r="J176" i="5"/>
  <c r="J281" i="5"/>
  <c r="J537" i="5"/>
  <c r="J20" i="5"/>
  <c r="J41" i="5"/>
  <c r="J193" i="5"/>
  <c r="J352" i="5"/>
  <c r="J770" i="5"/>
  <c r="J103" i="5"/>
  <c r="J121" i="5"/>
  <c r="J177" i="5"/>
  <c r="J155" i="5"/>
  <c r="J172" i="5"/>
  <c r="J551" i="5"/>
  <c r="J567" i="5"/>
  <c r="J694" i="5"/>
  <c r="J748" i="5"/>
  <c r="J754" i="5"/>
  <c r="J70" i="5"/>
  <c r="J138" i="5"/>
  <c r="J189" i="5"/>
  <c r="J221" i="5"/>
  <c r="J274" i="5"/>
  <c r="J305" i="5"/>
  <c r="J533" i="5"/>
  <c r="J631" i="5"/>
  <c r="J173" i="5"/>
  <c r="J513" i="5"/>
  <c r="J568" i="5"/>
  <c r="J677" i="5"/>
  <c r="I706" i="5"/>
  <c r="J766" i="5"/>
  <c r="J71" i="5"/>
  <c r="J99" i="5"/>
  <c r="J150" i="5"/>
  <c r="J547" i="5"/>
  <c r="J12" i="5"/>
  <c r="J133" i="5"/>
  <c r="J112" i="5"/>
  <c r="J279" i="5"/>
  <c r="J367" i="5"/>
  <c r="J383" i="5"/>
  <c r="J406" i="5"/>
  <c r="J622" i="5"/>
  <c r="J95" i="5"/>
  <c r="J180" i="5"/>
  <c r="J319" i="5"/>
  <c r="J431" i="5"/>
  <c r="J8" i="5"/>
  <c r="J19" i="5"/>
  <c r="J53" i="5"/>
  <c r="J73" i="5"/>
  <c r="J78" i="5"/>
  <c r="J84" i="5"/>
  <c r="J147" i="5"/>
  <c r="J164" i="5"/>
  <c r="J192" i="5"/>
  <c r="J214" i="5"/>
  <c r="J236" i="5"/>
  <c r="J258" i="5"/>
  <c r="J327" i="5"/>
  <c r="J351" i="5"/>
  <c r="J362" i="5"/>
  <c r="J391" i="5"/>
  <c r="J420" i="5"/>
  <c r="J438" i="5"/>
  <c r="J455" i="5"/>
  <c r="J478" i="5"/>
  <c r="J484" i="5"/>
  <c r="J560" i="5"/>
  <c r="J593" i="5"/>
  <c r="J599" i="5"/>
  <c r="J634" i="5"/>
  <c r="J640" i="5"/>
  <c r="J650" i="5"/>
  <c r="J714" i="5"/>
  <c r="J433" i="5"/>
  <c r="J450" i="5"/>
  <c r="J515" i="5"/>
  <c r="J635" i="5"/>
  <c r="J662" i="5"/>
  <c r="J698" i="5"/>
  <c r="J720" i="5"/>
  <c r="J36" i="5"/>
  <c r="J74" i="5"/>
  <c r="J129" i="5"/>
  <c r="J371" i="5"/>
  <c r="J457" i="5"/>
  <c r="J521" i="5"/>
  <c r="J543" i="5"/>
  <c r="J762" i="5"/>
  <c r="J11" i="5"/>
  <c r="J16" i="5"/>
  <c r="J37" i="5"/>
  <c r="J55" i="5"/>
  <c r="J85" i="5"/>
  <c r="J91" i="5"/>
  <c r="J102" i="5"/>
  <c r="J108" i="5"/>
  <c r="J141" i="5"/>
  <c r="J146" i="5"/>
  <c r="J158" i="5"/>
  <c r="J168" i="5"/>
  <c r="J185" i="5"/>
  <c r="J210" i="5"/>
  <c r="J217" i="5"/>
  <c r="J240" i="5"/>
  <c r="J262" i="5"/>
  <c r="J294" i="5"/>
  <c r="J318" i="5"/>
  <c r="J347" i="5"/>
  <c r="J404" i="5"/>
  <c r="J417" i="5"/>
  <c r="J458" i="5"/>
  <c r="J485" i="5"/>
  <c r="J505" i="5"/>
  <c r="J544" i="5"/>
  <c r="J559" i="5"/>
  <c r="J585" i="5"/>
  <c r="J602" i="5"/>
  <c r="J620" i="5"/>
  <c r="J647" i="5"/>
  <c r="J658" i="5"/>
  <c r="J682" i="5"/>
  <c r="J705" i="5"/>
  <c r="J721" i="5"/>
  <c r="J736" i="5"/>
  <c r="J763" i="5"/>
  <c r="J769" i="5"/>
  <c r="J774" i="5"/>
  <c r="G224" i="5"/>
  <c r="J215" i="5"/>
  <c r="G527" i="5"/>
  <c r="J497" i="5"/>
  <c r="I686" i="5"/>
  <c r="G706" i="5"/>
  <c r="J689" i="5"/>
  <c r="J245" i="5"/>
  <c r="J607" i="5"/>
  <c r="J679" i="5"/>
  <c r="I783" i="5"/>
  <c r="I527" i="5"/>
  <c r="G783" i="5"/>
  <c r="I224" i="5"/>
  <c r="J232" i="5"/>
  <c r="J430" i="5"/>
  <c r="J503" i="5"/>
  <c r="G686" i="5"/>
  <c r="I756" i="5"/>
  <c r="J753" i="5"/>
  <c r="J777" i="5"/>
  <c r="G756" i="5"/>
  <c r="L314" i="3"/>
  <c r="K314" i="3"/>
  <c r="K20" i="4"/>
  <c r="K14" i="4"/>
  <c r="K11" i="4"/>
  <c r="J756" i="5" l="1"/>
  <c r="J224" i="5"/>
  <c r="J527" i="5"/>
  <c r="J783" i="5"/>
  <c r="J686" i="5"/>
  <c r="J706" i="5"/>
  <c r="I785" i="5"/>
  <c r="I786" i="5" s="1"/>
  <c r="G785" i="5"/>
  <c r="G786" i="5" s="1"/>
  <c r="M314" i="3"/>
  <c r="I803" i="3"/>
  <c r="G803" i="3"/>
  <c r="I802" i="3"/>
  <c r="G802" i="3"/>
  <c r="I800" i="3"/>
  <c r="G800" i="3"/>
  <c r="J800" i="3" s="1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J792" i="3" s="1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J783" i="3" s="1"/>
  <c r="I782" i="3"/>
  <c r="G782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J766" i="3" s="1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G745" i="3"/>
  <c r="I744" i="3"/>
  <c r="G744" i="3"/>
  <c r="J744" i="3" s="1"/>
  <c r="I743" i="3"/>
  <c r="G743" i="3"/>
  <c r="I742" i="3"/>
  <c r="G742" i="3"/>
  <c r="I741" i="3"/>
  <c r="G741" i="3"/>
  <c r="J741" i="3" s="1"/>
  <c r="I740" i="3"/>
  <c r="G740" i="3"/>
  <c r="I739" i="3"/>
  <c r="J739" i="3" s="1"/>
  <c r="I738" i="3"/>
  <c r="G738" i="3"/>
  <c r="I737" i="3"/>
  <c r="G737" i="3"/>
  <c r="I736" i="3"/>
  <c r="G736" i="3"/>
  <c r="I735" i="3"/>
  <c r="J735" i="3" s="1"/>
  <c r="I734" i="3"/>
  <c r="J734" i="3" s="1"/>
  <c r="I733" i="3"/>
  <c r="J733" i="3" s="1"/>
  <c r="I732" i="3"/>
  <c r="G732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J720" i="3" s="1"/>
  <c r="I719" i="3"/>
  <c r="G719" i="3"/>
  <c r="J719" i="3" s="1"/>
  <c r="I718" i="3"/>
  <c r="G718" i="3"/>
  <c r="I717" i="3"/>
  <c r="G717" i="3"/>
  <c r="I716" i="3"/>
  <c r="G716" i="3"/>
  <c r="I715" i="3"/>
  <c r="G715" i="3"/>
  <c r="I714" i="3"/>
  <c r="G714" i="3"/>
  <c r="J714" i="3" s="1"/>
  <c r="I713" i="3"/>
  <c r="G713" i="3"/>
  <c r="I712" i="3"/>
  <c r="G712" i="3"/>
  <c r="I711" i="3"/>
  <c r="G711" i="3"/>
  <c r="I705" i="3"/>
  <c r="G705" i="3"/>
  <c r="I704" i="3"/>
  <c r="G704" i="3"/>
  <c r="I702" i="3"/>
  <c r="G702" i="3"/>
  <c r="I701" i="3"/>
  <c r="G701" i="3"/>
  <c r="J701" i="3" s="1"/>
  <c r="I700" i="3"/>
  <c r="G700" i="3"/>
  <c r="I699" i="3"/>
  <c r="G699" i="3"/>
  <c r="I698" i="3"/>
  <c r="G698" i="3"/>
  <c r="I696" i="3"/>
  <c r="G696" i="3"/>
  <c r="I695" i="3"/>
  <c r="G695" i="3"/>
  <c r="I694" i="3"/>
  <c r="G694" i="3"/>
  <c r="I693" i="3"/>
  <c r="F693" i="3"/>
  <c r="G693" i="3" s="1"/>
  <c r="I692" i="3"/>
  <c r="F692" i="3"/>
  <c r="G692" i="3" s="1"/>
  <c r="J692" i="3" s="1"/>
  <c r="I691" i="3"/>
  <c r="F691" i="3"/>
  <c r="G691" i="3" s="1"/>
  <c r="I690" i="3"/>
  <c r="F690" i="3"/>
  <c r="G690" i="3" s="1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F681" i="3"/>
  <c r="G681" i="3" s="1"/>
  <c r="J681" i="3" s="1"/>
  <c r="I680" i="3"/>
  <c r="F680" i="3"/>
  <c r="G680" i="3" s="1"/>
  <c r="J680" i="3" s="1"/>
  <c r="I679" i="3"/>
  <c r="F679" i="3"/>
  <c r="G679" i="3" s="1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F669" i="3"/>
  <c r="G669" i="3" s="1"/>
  <c r="I668" i="3"/>
  <c r="F668" i="3"/>
  <c r="G668" i="3" s="1"/>
  <c r="J668" i="3" s="1"/>
  <c r="I667" i="3"/>
  <c r="F667" i="3"/>
  <c r="G667" i="3" s="1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J659" i="3" s="1"/>
  <c r="I658" i="3"/>
  <c r="G658" i="3"/>
  <c r="I657" i="3"/>
  <c r="G657" i="3"/>
  <c r="J657" i="3" s="1"/>
  <c r="I656" i="3"/>
  <c r="G656" i="3"/>
  <c r="I655" i="3"/>
  <c r="F655" i="3"/>
  <c r="G655" i="3" s="1"/>
  <c r="I654" i="3"/>
  <c r="F654" i="3"/>
  <c r="G654" i="3" s="1"/>
  <c r="I653" i="3"/>
  <c r="F653" i="3"/>
  <c r="G653" i="3" s="1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I643" i="3"/>
  <c r="F643" i="3"/>
  <c r="G643" i="3" s="1"/>
  <c r="I642" i="3"/>
  <c r="F642" i="3"/>
  <c r="G642" i="3" s="1"/>
  <c r="I641" i="3"/>
  <c r="F641" i="3"/>
  <c r="G641" i="3" s="1"/>
  <c r="J641" i="3" s="1"/>
  <c r="I640" i="3"/>
  <c r="F640" i="3"/>
  <c r="G640" i="3" s="1"/>
  <c r="J640" i="3" s="1"/>
  <c r="I639" i="3"/>
  <c r="G639" i="3"/>
  <c r="I638" i="3"/>
  <c r="G638" i="3"/>
  <c r="I637" i="3"/>
  <c r="G637" i="3"/>
  <c r="I636" i="3"/>
  <c r="G636" i="3"/>
  <c r="I635" i="3"/>
  <c r="G635" i="3"/>
  <c r="I634" i="3"/>
  <c r="G634" i="3"/>
  <c r="I631" i="3"/>
  <c r="G631" i="3"/>
  <c r="J631" i="3" s="1"/>
  <c r="I630" i="3"/>
  <c r="G630" i="3"/>
  <c r="I629" i="3"/>
  <c r="G629" i="3"/>
  <c r="I628" i="3"/>
  <c r="G628" i="3"/>
  <c r="I627" i="3"/>
  <c r="G627" i="3"/>
  <c r="I626" i="3"/>
  <c r="G626" i="3"/>
  <c r="J626" i="3" s="1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J601" i="3" s="1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J584" i="3" s="1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J576" i="3" s="1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59" i="3"/>
  <c r="G559" i="3"/>
  <c r="I558" i="3"/>
  <c r="G558" i="3"/>
  <c r="J558" i="3" s="1"/>
  <c r="I557" i="3"/>
  <c r="G557" i="3"/>
  <c r="I556" i="3"/>
  <c r="G556" i="3"/>
  <c r="I555" i="3"/>
  <c r="G555" i="3"/>
  <c r="I554" i="3"/>
  <c r="G554" i="3"/>
  <c r="I553" i="3"/>
  <c r="G553" i="3"/>
  <c r="I547" i="3"/>
  <c r="G547" i="3"/>
  <c r="I546" i="3"/>
  <c r="G546" i="3"/>
  <c r="J546" i="3" s="1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J529" i="3" s="1"/>
  <c r="I528" i="3"/>
  <c r="G528" i="3"/>
  <c r="I527" i="3"/>
  <c r="G527" i="3"/>
  <c r="I526" i="3"/>
  <c r="G526" i="3"/>
  <c r="I525" i="3"/>
  <c r="G525" i="3"/>
  <c r="I523" i="3"/>
  <c r="G523" i="3"/>
  <c r="I522" i="3"/>
  <c r="G522" i="3"/>
  <c r="I520" i="3"/>
  <c r="G520" i="3"/>
  <c r="I519" i="3"/>
  <c r="G519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J482" i="3" s="1"/>
  <c r="I481" i="3"/>
  <c r="G481" i="3"/>
  <c r="I480" i="3"/>
  <c r="G480" i="3"/>
  <c r="I479" i="3"/>
  <c r="G479" i="3"/>
  <c r="I477" i="3"/>
  <c r="G477" i="3"/>
  <c r="I476" i="3"/>
  <c r="G476" i="3"/>
  <c r="J476" i="3" s="1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J469" i="3" s="1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7" i="3"/>
  <c r="G457" i="3"/>
  <c r="I456" i="3"/>
  <c r="G456" i="3"/>
  <c r="J456" i="3" s="1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4" i="3"/>
  <c r="G444" i="3"/>
  <c r="I443" i="3"/>
  <c r="G443" i="3"/>
  <c r="J443" i="3" s="1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J434" i="3" s="1"/>
  <c r="I433" i="3"/>
  <c r="G433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J418" i="3" s="1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8" i="3"/>
  <c r="G408" i="3"/>
  <c r="J408" i="3" s="1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J400" i="3" s="1"/>
  <c r="I399" i="3"/>
  <c r="G399" i="3"/>
  <c r="J399" i="3" s="1"/>
  <c r="I398" i="3"/>
  <c r="G398" i="3"/>
  <c r="I397" i="3"/>
  <c r="G397" i="3"/>
  <c r="I396" i="3"/>
  <c r="G396" i="3"/>
  <c r="I395" i="3"/>
  <c r="G395" i="3"/>
  <c r="I394" i="3"/>
  <c r="G394" i="3"/>
  <c r="I393" i="3"/>
  <c r="G393" i="3"/>
  <c r="J393" i="3" s="1"/>
  <c r="I392" i="3"/>
  <c r="G392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6" i="3"/>
  <c r="G296" i="3"/>
  <c r="J296" i="3" s="1"/>
  <c r="I295" i="3"/>
  <c r="G295" i="3"/>
  <c r="I294" i="3"/>
  <c r="G294" i="3"/>
  <c r="I293" i="3"/>
  <c r="G293" i="3"/>
  <c r="I291" i="3"/>
  <c r="G291" i="3"/>
  <c r="I290" i="3"/>
  <c r="G290" i="3"/>
  <c r="I289" i="3"/>
  <c r="G289" i="3"/>
  <c r="I288" i="3"/>
  <c r="G288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J276" i="3" s="1"/>
  <c r="I275" i="3"/>
  <c r="G275" i="3"/>
  <c r="I274" i="3"/>
  <c r="G274" i="3"/>
  <c r="I273" i="3"/>
  <c r="G273" i="3"/>
  <c r="I272" i="3"/>
  <c r="G272" i="3"/>
  <c r="I271" i="3"/>
  <c r="G271" i="3"/>
  <c r="J271" i="3" s="1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F239" i="3"/>
  <c r="G239" i="3" s="1"/>
  <c r="I238" i="3"/>
  <c r="F238" i="3"/>
  <c r="G238" i="3" s="1"/>
  <c r="I237" i="3"/>
  <c r="F237" i="3"/>
  <c r="G237" i="3" s="1"/>
  <c r="I236" i="3"/>
  <c r="F236" i="3"/>
  <c r="G236" i="3" s="1"/>
  <c r="I233" i="3"/>
  <c r="G233" i="3"/>
  <c r="I232" i="3"/>
  <c r="G232" i="3"/>
  <c r="I231" i="3"/>
  <c r="G231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J194" i="3" s="1"/>
  <c r="I193" i="3"/>
  <c r="G193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J168" i="3" s="1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J143" i="3" s="1"/>
  <c r="I142" i="3"/>
  <c r="G142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J117" i="3" s="1"/>
  <c r="I116" i="3"/>
  <c r="G116" i="3"/>
  <c r="I115" i="3"/>
  <c r="G115" i="3"/>
  <c r="I114" i="3"/>
  <c r="G114" i="3"/>
  <c r="I113" i="3"/>
  <c r="G113" i="3"/>
  <c r="I112" i="3"/>
  <c r="G112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J92" i="3" s="1"/>
  <c r="I91" i="3"/>
  <c r="G91" i="3"/>
  <c r="I90" i="3"/>
  <c r="G90" i="3"/>
  <c r="I89" i="3"/>
  <c r="G89" i="3"/>
  <c r="I88" i="3"/>
  <c r="F88" i="3"/>
  <c r="G88" i="3" s="1"/>
  <c r="I87" i="3"/>
  <c r="G87" i="3"/>
  <c r="I86" i="3"/>
  <c r="G86" i="3"/>
  <c r="I81" i="3"/>
  <c r="G81" i="3"/>
  <c r="I80" i="3"/>
  <c r="G80" i="3"/>
  <c r="J80" i="3" s="1"/>
  <c r="I79" i="3"/>
  <c r="G79" i="3"/>
  <c r="I78" i="3"/>
  <c r="G78" i="3"/>
  <c r="I77" i="3"/>
  <c r="G77" i="3"/>
  <c r="I76" i="3"/>
  <c r="G76" i="3"/>
  <c r="I75" i="3"/>
  <c r="G75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J59" i="3" s="1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J35" i="3" s="1"/>
  <c r="I34" i="3"/>
  <c r="G34" i="3"/>
  <c r="I33" i="3"/>
  <c r="G33" i="3"/>
  <c r="I32" i="3"/>
  <c r="G32" i="3"/>
  <c r="I31" i="3"/>
  <c r="G31" i="3"/>
  <c r="I30" i="3"/>
  <c r="G30" i="3"/>
  <c r="J30" i="3" s="1"/>
  <c r="I29" i="3"/>
  <c r="G29" i="3"/>
  <c r="AO446" i="1"/>
  <c r="AO11" i="1"/>
  <c r="AS11" i="1" s="1"/>
  <c r="AO12" i="1"/>
  <c r="AS12" i="1" s="1"/>
  <c r="AO13" i="1"/>
  <c r="AO14" i="1"/>
  <c r="AS14" i="1" s="1"/>
  <c r="AO15" i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S72" i="1" s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S120" i="1" s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Q132" i="1" s="1"/>
  <c r="AO133" i="1"/>
  <c r="AQ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S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S168" i="1" s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S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Q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S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Q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S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S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Q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N774" i="1" s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N757" i="1" s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N718" i="1" s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M604" i="1"/>
  <c r="AK604" i="1"/>
  <c r="AM603" i="1"/>
  <c r="AK603" i="1"/>
  <c r="AM602" i="1"/>
  <c r="AK602" i="1"/>
  <c r="AM601" i="1"/>
  <c r="AK601" i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M555" i="1"/>
  <c r="AK555" i="1"/>
  <c r="AM554" i="1"/>
  <c r="AK554" i="1"/>
  <c r="AM553" i="1"/>
  <c r="AK553" i="1"/>
  <c r="AM552" i="1"/>
  <c r="AK552" i="1"/>
  <c r="AM551" i="1"/>
  <c r="AK551" i="1"/>
  <c r="AM550" i="1"/>
  <c r="AK550" i="1"/>
  <c r="AM549" i="1"/>
  <c r="AK549" i="1"/>
  <c r="AM548" i="1"/>
  <c r="AK548" i="1"/>
  <c r="AM547" i="1"/>
  <c r="AK547" i="1"/>
  <c r="AM546" i="1"/>
  <c r="AK546" i="1"/>
  <c r="AM545" i="1"/>
  <c r="AK545" i="1"/>
  <c r="AM544" i="1"/>
  <c r="AK544" i="1"/>
  <c r="AM543" i="1"/>
  <c r="AK543" i="1"/>
  <c r="AN543" i="1" s="1"/>
  <c r="AM540" i="1"/>
  <c r="AK540" i="1"/>
  <c r="AM539" i="1"/>
  <c r="AK539" i="1"/>
  <c r="AM538" i="1"/>
  <c r="AK538" i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N384" i="1" s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M313" i="1"/>
  <c r="AK313" i="1"/>
  <c r="AM312" i="1"/>
  <c r="AK312" i="1"/>
  <c r="AM311" i="1"/>
  <c r="AK311" i="1"/>
  <c r="AM310" i="1"/>
  <c r="AK310" i="1"/>
  <c r="AM309" i="1"/>
  <c r="AK309" i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N294" i="1" s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N271" i="1" s="1"/>
  <c r="AM270" i="1"/>
  <c r="AK270" i="1"/>
  <c r="AM269" i="1"/>
  <c r="AK269" i="1"/>
  <c r="AM267" i="1"/>
  <c r="AK267" i="1"/>
  <c r="AM266" i="1"/>
  <c r="AK266" i="1"/>
  <c r="AN266" i="1" s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N253" i="1" s="1"/>
  <c r="AM252" i="1"/>
  <c r="AK252" i="1"/>
  <c r="AM251" i="1"/>
  <c r="AK251" i="1"/>
  <c r="AM249" i="1"/>
  <c r="AK249" i="1"/>
  <c r="AM248" i="1"/>
  <c r="AK248" i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N194" i="1" s="1"/>
  <c r="AM193" i="1"/>
  <c r="AK193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M172" i="1"/>
  <c r="AK172" i="1"/>
  <c r="AM171" i="1"/>
  <c r="AK171" i="1"/>
  <c r="AM170" i="1"/>
  <c r="AK170" i="1"/>
  <c r="AM169" i="1"/>
  <c r="AK169" i="1"/>
  <c r="AM168" i="1"/>
  <c r="AK168" i="1"/>
  <c r="AN168" i="1" s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M120" i="1"/>
  <c r="AK120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M73" i="1"/>
  <c r="AK73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N43" i="1" s="1"/>
  <c r="AM42" i="1"/>
  <c r="AK42" i="1"/>
  <c r="AM41" i="1"/>
  <c r="AK41" i="1"/>
  <c r="AM40" i="1"/>
  <c r="AK40" i="1"/>
  <c r="AM39" i="1"/>
  <c r="AK39" i="1"/>
  <c r="AN39" i="1" s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M24" i="1"/>
  <c r="AK24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B725" i="1" s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B676" i="1" s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B640" i="1" s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B577" i="1" s="1"/>
  <c r="AG576" i="1"/>
  <c r="AE576" i="1"/>
  <c r="AA576" i="1"/>
  <c r="Y576" i="1"/>
  <c r="AG575" i="1"/>
  <c r="AE575" i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A520" i="1"/>
  <c r="Y520" i="1"/>
  <c r="AG519" i="1"/>
  <c r="AE519" i="1"/>
  <c r="AA519" i="1"/>
  <c r="Y519" i="1"/>
  <c r="AG518" i="1"/>
  <c r="AE518" i="1"/>
  <c r="AA518" i="1"/>
  <c r="Y518" i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A484" i="1"/>
  <c r="Y484" i="1"/>
  <c r="AG483" i="1"/>
  <c r="AE483" i="1"/>
  <c r="AA483" i="1"/>
  <c r="Y483" i="1"/>
  <c r="AG482" i="1"/>
  <c r="AE482" i="1"/>
  <c r="AA482" i="1"/>
  <c r="Y482" i="1"/>
  <c r="AB482" i="1" s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B123" i="1" s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AQ119" i="1" l="1"/>
  <c r="AQ23" i="1"/>
  <c r="AT23" i="1" s="1"/>
  <c r="AS107" i="1"/>
  <c r="AT107" i="1" s="1"/>
  <c r="AN203" i="1"/>
  <c r="AN665" i="1"/>
  <c r="AN694" i="1"/>
  <c r="AN724" i="1"/>
  <c r="AQ204" i="1"/>
  <c r="AS155" i="1"/>
  <c r="AT155" i="1" s="1"/>
  <c r="AN219" i="1"/>
  <c r="AN269" i="1"/>
  <c r="AN206" i="1"/>
  <c r="AN248" i="1"/>
  <c r="AN374" i="1"/>
  <c r="AN437" i="1"/>
  <c r="AQ252" i="1"/>
  <c r="AT252" i="1" s="1"/>
  <c r="AQ168" i="1"/>
  <c r="AT168" i="1" s="1"/>
  <c r="AS60" i="1"/>
  <c r="AT60" i="1" s="1"/>
  <c r="AQ360" i="1"/>
  <c r="V23" i="1"/>
  <c r="V47" i="1"/>
  <c r="V102" i="1"/>
  <c r="V239" i="1"/>
  <c r="V298" i="1"/>
  <c r="V399" i="1"/>
  <c r="V475" i="1"/>
  <c r="V657" i="1"/>
  <c r="V682" i="1"/>
  <c r="AS264" i="1"/>
  <c r="AT264" i="1" s="1"/>
  <c r="AQ348" i="1"/>
  <c r="AS493" i="1"/>
  <c r="AT493" i="1" s="1"/>
  <c r="AS84" i="1"/>
  <c r="AT84" i="1" s="1"/>
  <c r="AS312" i="1"/>
  <c r="AN202" i="1"/>
  <c r="AN635" i="1"/>
  <c r="AN702" i="1"/>
  <c r="AB406" i="1"/>
  <c r="AS515" i="1"/>
  <c r="V587" i="1"/>
  <c r="V612" i="1"/>
  <c r="V681" i="1"/>
  <c r="V693" i="1"/>
  <c r="V746" i="1"/>
  <c r="AH29" i="1"/>
  <c r="AH32" i="1"/>
  <c r="AH41" i="1"/>
  <c r="AH160" i="1"/>
  <c r="AH182" i="1"/>
  <c r="AH189" i="1"/>
  <c r="AH201" i="1"/>
  <c r="AH213" i="1"/>
  <c r="AH262" i="1"/>
  <c r="AH266" i="1"/>
  <c r="AH308" i="1"/>
  <c r="AH314" i="1"/>
  <c r="AH326" i="1"/>
  <c r="AH330" i="1"/>
  <c r="AH421" i="1"/>
  <c r="AH428" i="1"/>
  <c r="AH453" i="1"/>
  <c r="AH456" i="1"/>
  <c r="AH460" i="1"/>
  <c r="AH481" i="1"/>
  <c r="AH484" i="1"/>
  <c r="AH494" i="1"/>
  <c r="AH497" i="1"/>
  <c r="AH509" i="1"/>
  <c r="AH518" i="1"/>
  <c r="AH524" i="1"/>
  <c r="AH604" i="1"/>
  <c r="AH610" i="1"/>
  <c r="AH618" i="1"/>
  <c r="AH624" i="1"/>
  <c r="AH627" i="1"/>
  <c r="AH630" i="1"/>
  <c r="AH648" i="1"/>
  <c r="AH651" i="1"/>
  <c r="AH660" i="1"/>
  <c r="AH663" i="1"/>
  <c r="AH672" i="1"/>
  <c r="AH679" i="1"/>
  <c r="AH741" i="1"/>
  <c r="AH744" i="1"/>
  <c r="AH750" i="1"/>
  <c r="AN370" i="1"/>
  <c r="AN547" i="1"/>
  <c r="AN602" i="1"/>
  <c r="AN137" i="1"/>
  <c r="AS265" i="1"/>
  <c r="AT265" i="1" s="1"/>
  <c r="AN325" i="1"/>
  <c r="AN332" i="1"/>
  <c r="AQ444" i="1"/>
  <c r="AN509" i="1"/>
  <c r="AN551" i="1"/>
  <c r="AN630" i="1"/>
  <c r="AN651" i="1"/>
  <c r="AB50" i="1"/>
  <c r="AB222" i="1"/>
  <c r="AB243" i="1"/>
  <c r="AB274" i="1"/>
  <c r="AB289" i="1"/>
  <c r="AB301" i="1"/>
  <c r="AB518" i="1"/>
  <c r="AB535" i="1"/>
  <c r="AB549" i="1"/>
  <c r="AB636" i="1"/>
  <c r="AB686" i="1"/>
  <c r="AB738" i="1"/>
  <c r="AN314" i="1"/>
  <c r="AN427" i="1"/>
  <c r="AN433" i="1"/>
  <c r="AN538" i="1"/>
  <c r="AN552" i="1"/>
  <c r="AN558" i="1"/>
  <c r="AN582" i="1"/>
  <c r="AN601" i="1"/>
  <c r="AQ181" i="1"/>
  <c r="AT181" i="1" s="1"/>
  <c r="AS432" i="1"/>
  <c r="AQ72" i="1"/>
  <c r="AT72" i="1" s="1"/>
  <c r="V36" i="1"/>
  <c r="V56" i="1"/>
  <c r="V62" i="1"/>
  <c r="V84" i="1"/>
  <c r="V110" i="1"/>
  <c r="V116" i="1"/>
  <c r="V161" i="1"/>
  <c r="V167" i="1"/>
  <c r="AQ120" i="1"/>
  <c r="AT120" i="1" s="1"/>
  <c r="AQ109" i="1"/>
  <c r="AT109" i="1" s="1"/>
  <c r="V679" i="1"/>
  <c r="V703" i="1"/>
  <c r="V713" i="1"/>
  <c r="AH79" i="1"/>
  <c r="AH82" i="1"/>
  <c r="AH155" i="1"/>
  <c r="AH191" i="1"/>
  <c r="AH203" i="1"/>
  <c r="AH206" i="1"/>
  <c r="AH257" i="1"/>
  <c r="AH261" i="1"/>
  <c r="AH300" i="1"/>
  <c r="AH303" i="1"/>
  <c r="AH376" i="1"/>
  <c r="AH392" i="1"/>
  <c r="AH398" i="1"/>
  <c r="AH404" i="1"/>
  <c r="AH489" i="1"/>
  <c r="AH508" i="1"/>
  <c r="AH517" i="1"/>
  <c r="AH520" i="1"/>
  <c r="AH569" i="1"/>
  <c r="AH575" i="1"/>
  <c r="AH581" i="1"/>
  <c r="AH594" i="1"/>
  <c r="AH597" i="1"/>
  <c r="AH606" i="1"/>
  <c r="AH623" i="1"/>
  <c r="AH650" i="1"/>
  <c r="AH681" i="1"/>
  <c r="AH685" i="1"/>
  <c r="AH705" i="1"/>
  <c r="AH766" i="1"/>
  <c r="AH778" i="1"/>
  <c r="AQ73" i="1"/>
  <c r="AT73" i="1" s="1"/>
  <c r="AN302" i="1"/>
  <c r="AN309" i="1"/>
  <c r="AN412" i="1"/>
  <c r="AN508" i="1"/>
  <c r="AN536" i="1"/>
  <c r="AS604" i="1"/>
  <c r="AT604" i="1" s="1"/>
  <c r="AN661" i="1"/>
  <c r="AN683" i="1"/>
  <c r="AN748" i="1"/>
  <c r="AQ396" i="1"/>
  <c r="AT396" i="1" s="1"/>
  <c r="AH17" i="1"/>
  <c r="AQ12" i="1"/>
  <c r="AN257" i="1"/>
  <c r="AQ408" i="1"/>
  <c r="J785" i="5"/>
  <c r="J786" i="5" s="1"/>
  <c r="J129" i="3"/>
  <c r="J135" i="3"/>
  <c r="J173" i="3"/>
  <c r="J180" i="3"/>
  <c r="J206" i="3"/>
  <c r="J212" i="3"/>
  <c r="J224" i="3"/>
  <c r="AS24" i="1"/>
  <c r="AT24" i="1" s="1"/>
  <c r="AQ61" i="1"/>
  <c r="AT61" i="1" s="1"/>
  <c r="AS301" i="1"/>
  <c r="AT301" i="1" s="1"/>
  <c r="J47" i="3"/>
  <c r="J71" i="3"/>
  <c r="J245" i="3"/>
  <c r="J614" i="3"/>
  <c r="AS133" i="1"/>
  <c r="AT133" i="1" s="1"/>
  <c r="AQ216" i="1"/>
  <c r="AQ275" i="1"/>
  <c r="AQ539" i="1"/>
  <c r="AT539" i="1" s="1"/>
  <c r="AS324" i="1"/>
  <c r="AT324" i="1" s="1"/>
  <c r="J773" i="3"/>
  <c r="AN303" i="1"/>
  <c r="AN327" i="1"/>
  <c r="AN572" i="1"/>
  <c r="J803" i="3"/>
  <c r="AQ580" i="1"/>
  <c r="AT580" i="1" s="1"/>
  <c r="AS49" i="1"/>
  <c r="AT49" i="1" s="1"/>
  <c r="AQ192" i="1"/>
  <c r="AT192" i="1" s="1"/>
  <c r="AQ565" i="1"/>
  <c r="AT565" i="1" s="1"/>
  <c r="AN566" i="1"/>
  <c r="AN672" i="1"/>
  <c r="J86" i="3"/>
  <c r="J110" i="3"/>
  <c r="J187" i="3"/>
  <c r="J213" i="3"/>
  <c r="J522" i="3"/>
  <c r="J531" i="3"/>
  <c r="J570" i="3"/>
  <c r="J578" i="3"/>
  <c r="J594" i="3"/>
  <c r="J619" i="3"/>
  <c r="J645" i="3"/>
  <c r="J653" i="3"/>
  <c r="J669" i="3"/>
  <c r="J693" i="3"/>
  <c r="J767" i="3"/>
  <c r="J775" i="3"/>
  <c r="J788" i="3"/>
  <c r="J796" i="3"/>
  <c r="AN95" i="1"/>
  <c r="AS132" i="1"/>
  <c r="AT132" i="1" s="1"/>
  <c r="AN568" i="1"/>
  <c r="J66" i="3"/>
  <c r="J76" i="3"/>
  <c r="J104" i="3"/>
  <c r="J181" i="3"/>
  <c r="J413" i="3"/>
  <c r="J464" i="3"/>
  <c r="J541" i="3"/>
  <c r="J572" i="3"/>
  <c r="J588" i="3"/>
  <c r="J655" i="3"/>
  <c r="J671" i="3"/>
  <c r="J695" i="3"/>
  <c r="J782" i="3"/>
  <c r="J790" i="3"/>
  <c r="J798" i="3"/>
  <c r="AQ157" i="1"/>
  <c r="AT157" i="1" s="1"/>
  <c r="AQ180" i="1"/>
  <c r="AT180" i="1" s="1"/>
  <c r="AQ288" i="1"/>
  <c r="AQ335" i="1"/>
  <c r="AQ660" i="1"/>
  <c r="AT660" i="1" s="1"/>
  <c r="AQ276" i="1"/>
  <c r="AT276" i="1" s="1"/>
  <c r="AS240" i="1"/>
  <c r="AT240" i="1" s="1"/>
  <c r="AQ775" i="1"/>
  <c r="AT775" i="1" s="1"/>
  <c r="V24" i="1"/>
  <c r="V48" i="1"/>
  <c r="V78" i="1"/>
  <c r="V103" i="1"/>
  <c r="V129" i="1"/>
  <c r="V154" i="1"/>
  <c r="V674" i="1"/>
  <c r="V697" i="1"/>
  <c r="AH14" i="1"/>
  <c r="AH26" i="1"/>
  <c r="AH38" i="1"/>
  <c r="AN16" i="1"/>
  <c r="AQ420" i="1"/>
  <c r="AT420" i="1" s="1"/>
  <c r="AS193" i="1"/>
  <c r="AT193" i="1" s="1"/>
  <c r="AS96" i="1"/>
  <c r="AT96" i="1" s="1"/>
  <c r="AN104" i="1"/>
  <c r="AN174" i="1"/>
  <c r="J200" i="3"/>
  <c r="J225" i="3"/>
  <c r="J356" i="3"/>
  <c r="J431" i="3"/>
  <c r="J440" i="3"/>
  <c r="J457" i="3"/>
  <c r="J507" i="3"/>
  <c r="J535" i="3"/>
  <c r="J582" i="3"/>
  <c r="AQ336" i="1"/>
  <c r="AT336" i="1" s="1"/>
  <c r="AS383" i="1"/>
  <c r="AT383" i="1" s="1"/>
  <c r="AQ517" i="1"/>
  <c r="AT517" i="1" s="1"/>
  <c r="AN706" i="1"/>
  <c r="AS398" i="1"/>
  <c r="AT398" i="1" s="1"/>
  <c r="J29" i="3"/>
  <c r="J116" i="3"/>
  <c r="J142" i="3"/>
  <c r="V42" i="1"/>
  <c r="V72" i="1"/>
  <c r="V97" i="1"/>
  <c r="V123" i="1"/>
  <c r="V148" i="1"/>
  <c r="V594" i="1"/>
  <c r="V686" i="1"/>
  <c r="AH11" i="1"/>
  <c r="AH23" i="1"/>
  <c r="AH35" i="1"/>
  <c r="AH77" i="1"/>
  <c r="AH85" i="1"/>
  <c r="AH111" i="1"/>
  <c r="AH141" i="1"/>
  <c r="AH153" i="1"/>
  <c r="AH166" i="1"/>
  <c r="AH192" i="1"/>
  <c r="AH251" i="1"/>
  <c r="AH294" i="1"/>
  <c r="AH336" i="1"/>
  <c r="AH450" i="1"/>
  <c r="AH487" i="1"/>
  <c r="AH540" i="1"/>
  <c r="AH566" i="1"/>
  <c r="AH570" i="1"/>
  <c r="AH607" i="1"/>
  <c r="AH657" i="1"/>
  <c r="AH677" i="1"/>
  <c r="AH708" i="1"/>
  <c r="AH772" i="1"/>
  <c r="AH776" i="1"/>
  <c r="AN18" i="1"/>
  <c r="AN41" i="1"/>
  <c r="AQ48" i="1"/>
  <c r="AT48" i="1" s="1"/>
  <c r="AS97" i="1"/>
  <c r="AT97" i="1" s="1"/>
  <c r="AN548" i="1"/>
  <c r="AN556" i="1"/>
  <c r="AN596" i="1"/>
  <c r="J219" i="3"/>
  <c r="AQ384" i="1"/>
  <c r="AT384" i="1" s="1"/>
  <c r="AQ445" i="1"/>
  <c r="AT445" i="1" s="1"/>
  <c r="AQ469" i="1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41" i="3"/>
  <c r="J53" i="3"/>
  <c r="J557" i="3"/>
  <c r="J583" i="3"/>
  <c r="J595" i="3"/>
  <c r="J607" i="3"/>
  <c r="J674" i="3"/>
  <c r="J686" i="3"/>
  <c r="J713" i="3"/>
  <c r="J725" i="3"/>
  <c r="J789" i="3"/>
  <c r="J793" i="3"/>
  <c r="J802" i="3"/>
  <c r="J795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7" i="3"/>
  <c r="AH548" i="1"/>
  <c r="AQ577" i="1"/>
  <c r="AT577" i="1" s="1"/>
  <c r="J239" i="3"/>
  <c r="J571" i="3"/>
  <c r="AB326" i="1"/>
  <c r="AB579" i="1"/>
  <c r="AQ422" i="1"/>
  <c r="AQ551" i="1"/>
  <c r="AT551" i="1" s="1"/>
  <c r="AS503" i="1"/>
  <c r="AT503" i="1" s="1"/>
  <c r="J60" i="3"/>
  <c r="J240" i="3"/>
  <c r="AH28" i="1"/>
  <c r="J736" i="3"/>
  <c r="J514" i="3"/>
  <c r="J320" i="3"/>
  <c r="J33" i="3"/>
  <c r="J39" i="3"/>
  <c r="J45" i="3"/>
  <c r="J51" i="3"/>
  <c r="J57" i="3"/>
  <c r="J63" i="3"/>
  <c r="J77" i="3"/>
  <c r="J93" i="3"/>
  <c r="J99" i="3"/>
  <c r="J105" i="3"/>
  <c r="J144" i="3"/>
  <c r="J150" i="3"/>
  <c r="J156" i="3"/>
  <c r="J163" i="3"/>
  <c r="J176" i="3"/>
  <c r="J182" i="3"/>
  <c r="J188" i="3"/>
  <c r="J195" i="3"/>
  <c r="J291" i="3"/>
  <c r="J326" i="3"/>
  <c r="J351" i="3"/>
  <c r="J395" i="3"/>
  <c r="J407" i="3"/>
  <c r="J439" i="3"/>
  <c r="J446" i="3"/>
  <c r="J452" i="3"/>
  <c r="J459" i="3"/>
  <c r="J490" i="3"/>
  <c r="J496" i="3"/>
  <c r="J523" i="3"/>
  <c r="J536" i="3"/>
  <c r="J542" i="3"/>
  <c r="J559" i="3"/>
  <c r="J567" i="3"/>
  <c r="J642" i="3"/>
  <c r="J648" i="3"/>
  <c r="J654" i="3"/>
  <c r="J690" i="3"/>
  <c r="J704" i="3"/>
  <c r="J715" i="3"/>
  <c r="J727" i="3"/>
  <c r="J745" i="3"/>
  <c r="J762" i="3"/>
  <c r="J785" i="3"/>
  <c r="J797" i="3"/>
  <c r="J101" i="3"/>
  <c r="J428" i="3"/>
  <c r="J52" i="3"/>
  <c r="J70" i="3"/>
  <c r="J145" i="3"/>
  <c r="J227" i="3"/>
  <c r="J569" i="3"/>
  <c r="J581" i="3"/>
  <c r="J385" i="3"/>
  <c r="J527" i="3"/>
  <c r="J585" i="3"/>
  <c r="J598" i="3"/>
  <c r="J171" i="3"/>
  <c r="J210" i="3"/>
  <c r="J216" i="3"/>
  <c r="J237" i="3"/>
  <c r="J262" i="3"/>
  <c r="J268" i="3"/>
  <c r="J274" i="3"/>
  <c r="J280" i="3"/>
  <c r="J286" i="3"/>
  <c r="J294" i="3"/>
  <c r="J303" i="3"/>
  <c r="J321" i="3"/>
  <c r="J328" i="3"/>
  <c r="J340" i="3"/>
  <c r="J346" i="3"/>
  <c r="J353" i="3"/>
  <c r="J365" i="3"/>
  <c r="J371" i="3"/>
  <c r="J384" i="3"/>
  <c r="J390" i="3"/>
  <c r="J403" i="3"/>
  <c r="J555" i="3"/>
  <c r="J586" i="3"/>
  <c r="J539" i="3"/>
  <c r="J723" i="3"/>
  <c r="J712" i="3"/>
  <c r="J119" i="3"/>
  <c r="J132" i="3"/>
  <c r="J164" i="3"/>
  <c r="J209" i="3"/>
  <c r="J221" i="3"/>
  <c r="J236" i="3"/>
  <c r="J242" i="3"/>
  <c r="J255" i="3"/>
  <c r="J267" i="3"/>
  <c r="J293" i="3"/>
  <c r="J352" i="3"/>
  <c r="J370" i="3"/>
  <c r="J389" i="3"/>
  <c r="J415" i="3"/>
  <c r="J447" i="3"/>
  <c r="J460" i="3"/>
  <c r="J497" i="3"/>
  <c r="J503" i="3"/>
  <c r="J509" i="3"/>
  <c r="J516" i="3"/>
  <c r="J525" i="3"/>
  <c r="J579" i="3"/>
  <c r="J597" i="3"/>
  <c r="J622" i="3"/>
  <c r="J636" i="3"/>
  <c r="J554" i="3"/>
  <c r="J637" i="3"/>
  <c r="J126" i="3"/>
  <c r="J461" i="3"/>
  <c r="J661" i="3"/>
  <c r="J679" i="3"/>
  <c r="J691" i="3"/>
  <c r="J698" i="3"/>
  <c r="J705" i="3"/>
  <c r="J716" i="3"/>
  <c r="J732" i="3"/>
  <c r="J757" i="3"/>
  <c r="J405" i="3"/>
  <c r="J620" i="3"/>
  <c r="J694" i="3"/>
  <c r="J96" i="3"/>
  <c r="J102" i="3"/>
  <c r="J128" i="3"/>
  <c r="J140" i="3"/>
  <c r="J166" i="3"/>
  <c r="J172" i="3"/>
  <c r="J185" i="3"/>
  <c r="J191" i="3"/>
  <c r="J198" i="3"/>
  <c r="J232" i="3"/>
  <c r="J244" i="3"/>
  <c r="J257" i="3"/>
  <c r="J304" i="3"/>
  <c r="J322" i="3"/>
  <c r="J329" i="3"/>
  <c r="J341" i="3"/>
  <c r="J348" i="3"/>
  <c r="J411" i="3"/>
  <c r="J423" i="3"/>
  <c r="J429" i="3"/>
  <c r="J462" i="3"/>
  <c r="J481" i="3"/>
  <c r="J493" i="3"/>
  <c r="J512" i="3"/>
  <c r="J519" i="3"/>
  <c r="J587" i="3"/>
  <c r="J593" i="3"/>
  <c r="J605" i="3"/>
  <c r="J612" i="3"/>
  <c r="J618" i="3"/>
  <c r="J624" i="3"/>
  <c r="J630" i="3"/>
  <c r="J769" i="3"/>
  <c r="J97" i="3"/>
  <c r="J109" i="3"/>
  <c r="J231" i="3"/>
  <c r="J313" i="3"/>
  <c r="J506" i="3"/>
  <c r="J520" i="3"/>
  <c r="J148" i="3"/>
  <c r="J302" i="3"/>
  <c r="J130" i="3"/>
  <c r="J211" i="3"/>
  <c r="J223" i="3"/>
  <c r="J308" i="3"/>
  <c r="J369" i="3"/>
  <c r="J388" i="3"/>
  <c r="J489" i="3"/>
  <c r="J501" i="3"/>
  <c r="J87" i="3"/>
  <c r="J155" i="3"/>
  <c r="J345" i="3"/>
  <c r="J760" i="3"/>
  <c r="J414" i="3"/>
  <c r="J484" i="3"/>
  <c r="J65" i="3"/>
  <c r="J295" i="3"/>
  <c r="J402" i="3"/>
  <c r="J606" i="3"/>
  <c r="J613" i="3"/>
  <c r="J784" i="3"/>
  <c r="J42" i="3"/>
  <c r="J54" i="3"/>
  <c r="J100" i="3"/>
  <c r="J113" i="3"/>
  <c r="J169" i="3"/>
  <c r="J472" i="3"/>
  <c r="J89" i="3"/>
  <c r="J107" i="3"/>
  <c r="J114" i="3"/>
  <c r="J120" i="3"/>
  <c r="J151" i="3"/>
  <c r="J170" i="3"/>
  <c r="J201" i="3"/>
  <c r="J208" i="3"/>
  <c r="J214" i="3"/>
  <c r="J220" i="3"/>
  <c r="J254" i="3"/>
  <c r="J266" i="3"/>
  <c r="J305" i="3"/>
  <c r="J317" i="3"/>
  <c r="J422" i="3"/>
  <c r="J473" i="3"/>
  <c r="J480" i="3"/>
  <c r="J498" i="3"/>
  <c r="J504" i="3"/>
  <c r="J517" i="3"/>
  <c r="J596" i="3"/>
  <c r="J625" i="3"/>
  <c r="J656" i="3"/>
  <c r="J699" i="3"/>
  <c r="J740" i="3"/>
  <c r="J90" i="3"/>
  <c r="J158" i="3"/>
  <c r="J183" i="3"/>
  <c r="J284" i="3"/>
  <c r="J300" i="3"/>
  <c r="J538" i="3"/>
  <c r="J786" i="3"/>
  <c r="J608" i="3"/>
  <c r="J38" i="3"/>
  <c r="J50" i="3"/>
  <c r="J81" i="3"/>
  <c r="J91" i="3"/>
  <c r="J121" i="3"/>
  <c r="J147" i="3"/>
  <c r="J153" i="3"/>
  <c r="J184" i="3"/>
  <c r="J190" i="3"/>
  <c r="J197" i="3"/>
  <c r="J279" i="3"/>
  <c r="J337" i="3"/>
  <c r="J343" i="3"/>
  <c r="J455" i="3"/>
  <c r="J609" i="3"/>
  <c r="J616" i="3"/>
  <c r="J664" i="3"/>
  <c r="J670" i="3"/>
  <c r="J676" i="3"/>
  <c r="J682" i="3"/>
  <c r="J724" i="3"/>
  <c r="J770" i="3"/>
  <c r="J776" i="3"/>
  <c r="J787" i="3"/>
  <c r="J684" i="3"/>
  <c r="J37" i="3"/>
  <c r="J49" i="3"/>
  <c r="J55" i="3"/>
  <c r="J79" i="3"/>
  <c r="J88" i="3"/>
  <c r="J94" i="3"/>
  <c r="J112" i="3"/>
  <c r="J123" i="3"/>
  <c r="J136" i="3"/>
  <c r="J154" i="3"/>
  <c r="J161" i="3"/>
  <c r="J179" i="3"/>
  <c r="J202" i="3"/>
  <c r="J215" i="3"/>
  <c r="J226" i="3"/>
  <c r="J314" i="3"/>
  <c r="J332" i="3"/>
  <c r="J338" i="3"/>
  <c r="J344" i="3"/>
  <c r="J368" i="3"/>
  <c r="J375" i="3"/>
  <c r="J381" i="3"/>
  <c r="J387" i="3"/>
  <c r="J602" i="3"/>
  <c r="J722" i="3"/>
  <c r="J738" i="3"/>
  <c r="J771" i="3"/>
  <c r="J62" i="3"/>
  <c r="J75" i="3"/>
  <c r="J289" i="3"/>
  <c r="J479" i="3"/>
  <c r="J68" i="3"/>
  <c r="J283" i="3"/>
  <c r="J316" i="3"/>
  <c r="J565" i="3"/>
  <c r="J604" i="3"/>
  <c r="J621" i="3"/>
  <c r="J718" i="3"/>
  <c r="J199" i="3"/>
  <c r="J218" i="3"/>
  <c r="J243" i="3"/>
  <c r="J261" i="3"/>
  <c r="J272" i="3"/>
  <c r="J290" i="3"/>
  <c r="J515" i="3"/>
  <c r="J547" i="3"/>
  <c r="J577" i="3"/>
  <c r="J599" i="3"/>
  <c r="J34" i="3"/>
  <c r="J238" i="3"/>
  <c r="G549" i="3"/>
  <c r="J278" i="3"/>
  <c r="J425" i="3"/>
  <c r="J530" i="3"/>
  <c r="J566" i="3"/>
  <c r="J702" i="3"/>
  <c r="J207" i="3"/>
  <c r="J233" i="3"/>
  <c r="I549" i="3"/>
  <c r="J444" i="3"/>
  <c r="J663" i="3"/>
  <c r="J696" i="3"/>
  <c r="J134" i="3"/>
  <c r="J152" i="3"/>
  <c r="J177" i="3"/>
  <c r="J426" i="3"/>
  <c r="J537" i="3"/>
  <c r="J764" i="3"/>
  <c r="J165" i="3"/>
  <c r="J189" i="3"/>
  <c r="J410" i="3"/>
  <c r="J433" i="3"/>
  <c r="J475" i="3"/>
  <c r="J629" i="3"/>
  <c r="J675" i="3"/>
  <c r="J791" i="3"/>
  <c r="J122" i="3"/>
  <c r="J160" i="3"/>
  <c r="J178" i="3"/>
  <c r="J350" i="3"/>
  <c r="J374" i="3"/>
  <c r="J61" i="3"/>
  <c r="J72" i="3"/>
  <c r="J106" i="3"/>
  <c r="J118" i="3"/>
  <c r="J167" i="3"/>
  <c r="J288" i="3"/>
  <c r="J327" i="3"/>
  <c r="J394" i="3"/>
  <c r="J417" i="3"/>
  <c r="J575" i="3"/>
  <c r="J643" i="3"/>
  <c r="J56" i="3"/>
  <c r="J67" i="3"/>
  <c r="J95" i="3"/>
  <c r="J124" i="3"/>
  <c r="J131" i="3"/>
  <c r="J137" i="3"/>
  <c r="J149" i="3"/>
  <c r="J162" i="3"/>
  <c r="J309" i="3"/>
  <c r="J363" i="3"/>
  <c r="J376" i="3"/>
  <c r="J382" i="3"/>
  <c r="J406" i="3"/>
  <c r="J528" i="3"/>
  <c r="J556" i="3"/>
  <c r="J564" i="3"/>
  <c r="J603" i="3"/>
  <c r="J615" i="3"/>
  <c r="J649" i="3"/>
  <c r="J717" i="3"/>
  <c r="J761" i="3"/>
  <c r="J125" i="3"/>
  <c r="J138" i="3"/>
  <c r="J203" i="3"/>
  <c r="J465" i="3"/>
  <c r="J494" i="3"/>
  <c r="J543" i="3"/>
  <c r="J600" i="3"/>
  <c r="J617" i="3"/>
  <c r="J627" i="3"/>
  <c r="J650" i="3"/>
  <c r="J687" i="3"/>
  <c r="J756" i="3"/>
  <c r="J772" i="3"/>
  <c r="I246" i="3"/>
  <c r="J46" i="3"/>
  <c r="J58" i="3"/>
  <c r="J69" i="3"/>
  <c r="J263" i="3"/>
  <c r="J285" i="3"/>
  <c r="J412" i="3"/>
  <c r="J453" i="3"/>
  <c r="J470" i="3"/>
  <c r="J511" i="3"/>
  <c r="J526" i="3"/>
  <c r="J589" i="3"/>
  <c r="J610" i="3"/>
  <c r="J644" i="3"/>
  <c r="J103" i="3"/>
  <c r="J108" i="3"/>
  <c r="J133" i="3"/>
  <c r="J139" i="3"/>
  <c r="J157" i="3"/>
  <c r="J174" i="3"/>
  <c r="J186" i="3"/>
  <c r="J193" i="3"/>
  <c r="J204" i="3"/>
  <c r="J222" i="3"/>
  <c r="J253" i="3"/>
  <c r="J270" i="3"/>
  <c r="J275" i="3"/>
  <c r="J301" i="3"/>
  <c r="J349" i="3"/>
  <c r="J366" i="3"/>
  <c r="J477" i="3"/>
  <c r="J500" i="3"/>
  <c r="J533" i="3"/>
  <c r="J544" i="3"/>
  <c r="J568" i="3"/>
  <c r="J573" i="3"/>
  <c r="J590" i="3"/>
  <c r="J628" i="3"/>
  <c r="J635" i="3"/>
  <c r="J667" i="3"/>
  <c r="J672" i="3"/>
  <c r="J683" i="3"/>
  <c r="J700" i="3"/>
  <c r="J726" i="3"/>
  <c r="J742" i="3"/>
  <c r="J768" i="3"/>
  <c r="J36" i="3"/>
  <c r="J48" i="3"/>
  <c r="J78" i="3"/>
  <c r="J146" i="3"/>
  <c r="J241" i="3"/>
  <c r="J259" i="3"/>
  <c r="J281" i="3"/>
  <c r="J319" i="3"/>
  <c r="J325" i="3"/>
  <c r="J355" i="3"/>
  <c r="J373" i="3"/>
  <c r="J392" i="3"/>
  <c r="J430" i="3"/>
  <c r="J513" i="3"/>
  <c r="I708" i="3"/>
  <c r="J580" i="3"/>
  <c r="J591" i="3"/>
  <c r="J623" i="3"/>
  <c r="J662" i="3"/>
  <c r="J721" i="3"/>
  <c r="J743" i="3"/>
  <c r="J758" i="3"/>
  <c r="J799" i="3"/>
  <c r="I728" i="3"/>
  <c r="J324" i="3"/>
  <c r="J711" i="3"/>
  <c r="J794" i="3"/>
  <c r="J553" i="3"/>
  <c r="G708" i="3"/>
  <c r="G246" i="3"/>
  <c r="J562" i="3"/>
  <c r="J32" i="3"/>
  <c r="J98" i="3"/>
  <c r="J196" i="3"/>
  <c r="J333" i="3"/>
  <c r="J485" i="3"/>
  <c r="J563" i="3"/>
  <c r="J574" i="3"/>
  <c r="I778" i="3"/>
  <c r="J43" i="3"/>
  <c r="J115" i="3"/>
  <c r="G728" i="3"/>
  <c r="I805" i="3"/>
  <c r="G805" i="3"/>
  <c r="J40" i="3"/>
  <c r="J362" i="3"/>
  <c r="J532" i="3"/>
  <c r="J646" i="3"/>
  <c r="J759" i="3"/>
  <c r="J44" i="3"/>
  <c r="J258" i="3"/>
  <c r="J442" i="3"/>
  <c r="J508" i="3"/>
  <c r="J658" i="3"/>
  <c r="J763" i="3"/>
  <c r="G778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T374" i="1" s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T275" i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T11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N154" i="1"/>
  <c r="AN188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T204" i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T489" i="1" s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T321" i="1" s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T141" i="1" s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T57" i="1" s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Q461" i="1"/>
  <c r="AT461" i="1" s="1"/>
  <c r="AQ619" i="1"/>
  <c r="AS235" i="1"/>
  <c r="AT235" i="1" s="1"/>
  <c r="AS389" i="1"/>
  <c r="AT389" i="1" s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N171" i="1"/>
  <c r="AN193" i="1"/>
  <c r="AN200" i="1"/>
  <c r="AN284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743" i="1" l="1"/>
  <c r="AT696" i="1"/>
  <c r="AT665" i="1"/>
  <c r="AT765" i="1"/>
  <c r="AT223" i="1"/>
  <c r="AT13" i="1"/>
  <c r="AT172" i="1"/>
  <c r="AT30" i="1"/>
  <c r="AT176" i="1"/>
  <c r="AT692" i="1"/>
  <c r="AT136" i="1"/>
  <c r="AT412" i="1"/>
  <c r="AT634" i="1"/>
  <c r="AT724" i="1"/>
  <c r="AT595" i="1"/>
  <c r="AT437" i="1"/>
  <c r="AT636" i="1"/>
  <c r="AT520" i="1"/>
  <c r="AT300" i="1"/>
  <c r="AT518" i="1"/>
  <c r="AT225" i="1"/>
  <c r="AT344" i="1"/>
  <c r="AT587" i="1"/>
  <c r="AT259" i="1"/>
  <c r="AT266" i="1"/>
  <c r="AT602" i="1"/>
  <c r="AT399" i="1"/>
  <c r="AT623" i="1"/>
  <c r="AT501" i="1"/>
  <c r="AT366" i="1"/>
  <c r="AT741" i="1"/>
  <c r="AT362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5" i="3"/>
  <c r="J728" i="3"/>
  <c r="J549" i="3"/>
  <c r="M31" i="4" s="1"/>
  <c r="J246" i="3"/>
  <c r="J778" i="3"/>
  <c r="I807" i="3"/>
  <c r="I808" i="3" s="1"/>
  <c r="J708" i="3"/>
  <c r="G807" i="3"/>
  <c r="G808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7" i="3" l="1"/>
  <c r="AT759" i="1"/>
  <c r="AB788" i="1"/>
  <c r="AB789" i="1" s="1"/>
  <c r="AT227" i="1"/>
  <c r="AT709" i="1"/>
  <c r="AT530" i="1"/>
  <c r="AT786" i="1"/>
  <c r="AH788" i="1"/>
  <c r="AH789" i="1" s="1"/>
  <c r="AN788" i="1"/>
  <c r="AN789" i="1" s="1"/>
  <c r="V788" i="1"/>
  <c r="V789" i="1" s="1"/>
  <c r="P788" i="1"/>
  <c r="K549" i="3" l="1"/>
  <c r="K527" i="5"/>
  <c r="P789" i="1"/>
  <c r="J808" i="3"/>
  <c r="K31" i="4"/>
  <c r="O31" i="6" s="1"/>
  <c r="R31" i="6" s="1"/>
  <c r="I504" i="1"/>
  <c r="G504" i="1"/>
  <c r="G31" i="4" l="1"/>
  <c r="I31" i="4"/>
  <c r="K32" i="4"/>
  <c r="K33" i="4"/>
  <c r="J504" i="1"/>
  <c r="G33" i="4" l="1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K37" i="4" l="1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J610" i="1" l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T611" i="1" s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571" i="1" l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AV789" i="1" l="1"/>
  <c r="J789" i="1"/>
  <c r="AV788" i="1" s="1"/>
</calcChain>
</file>

<file path=xl/sharedStrings.xml><?xml version="1.0" encoding="utf-8"?>
<sst xmlns="http://schemas.openxmlformats.org/spreadsheetml/2006/main" count="9517" uniqueCount="581">
  <si>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</si>
  <si>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</si>
  <si>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</si>
  <si>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</si>
  <si>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</si>
  <si>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</si>
  <si>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</si>
  <si>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</si>
  <si>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</si>
  <si>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</si>
  <si>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</si>
  <si>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</si>
  <si>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</si>
  <si>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</si>
  <si>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</si>
  <si>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</si>
  <si>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</si>
  <si>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</si>
  <si>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</si>
  <si>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</si>
  <si>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</si>
  <si>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</si>
  <si>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</si>
  <si>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</si>
  <si>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</si>
  <si>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</si>
  <si>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</si>
  <si>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</si>
  <si>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</si>
  <si>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</si>
  <si>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</si>
  <si>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</si>
  <si>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</si>
  <si>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</si>
  <si>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</si>
  <si>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</si>
  <si>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</si>
  <si>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</si>
  <si>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</si>
  <si>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</si>
  <si>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</si>
  <si>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</si>
  <si>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</si>
  <si>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</si>
  <si>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</si>
  <si>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</si>
  <si>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</si>
  <si>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</si>
  <si>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</si>
  <si>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</si>
  <si>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</si>
  <si>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</si>
  <si>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</si>
  <si>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</si>
  <si>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</si>
  <si>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</si>
  <si>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</si>
  <si>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</si>
  <si>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</si>
  <si>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</si>
  <si>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</si>
  <si>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</si>
  <si>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</si>
  <si>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</si>
  <si>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</si>
  <si>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</si>
  <si>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</si>
  <si>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</si>
  <si>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</si>
  <si>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</si>
  <si>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</si>
  <si>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</si>
  <si>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</si>
  <si>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</si>
  <si>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</si>
  <si>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</si>
  <si>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</si>
  <si>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</si>
  <si>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</si>
  <si>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</si>
  <si>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</si>
  <si>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</si>
  <si>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</si>
  <si>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</si>
  <si>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</si>
  <si>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</si>
  <si>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</si>
  <si>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</si>
  <si>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</si>
  <si>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</si>
  <si>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</si>
  <si>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</si>
  <si>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</si>
  <si>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</si>
  <si>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</si>
  <si>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</si>
  <si>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</si>
  <si>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</si>
  <si>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</si>
  <si>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</si>
  <si>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</si>
  <si>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</si>
  <si>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</si>
  <si>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</si>
  <si>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</si>
  <si>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</si>
  <si>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</si>
  <si>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</si>
  <si>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</si>
  <si>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</si>
  <si>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</si>
  <si>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</si>
  <si>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</si>
  <si>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</si>
  <si>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</si>
  <si>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</si>
  <si>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</si>
  <si>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</si>
  <si>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</si>
  <si>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</si>
  <si>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</si>
  <si>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</si>
  <si>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</si>
  <si>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</si>
  <si>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</si>
  <si>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</si>
  <si>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</si>
  <si>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</si>
  <si>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</si>
  <si>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</si>
  <si>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</si>
  <si>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</si>
  <si>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</si>
  <si>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</si>
  <si>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</si>
  <si>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</si>
  <si>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</si>
  <si>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</si>
  <si>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</si>
  <si>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</si>
  <si>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</si>
  <si>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</si>
  <si>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</si>
  <si>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</si>
  <si>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</si>
  <si>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</si>
  <si>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</si>
  <si>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</si>
  <si>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</si>
  <si>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</si>
  <si>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</si>
  <si>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</si>
  <si>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</si>
  <si>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</si>
  <si>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</si>
  <si>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</si>
  <si>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</si>
  <si>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</si>
  <si>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</si>
  <si>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</si>
  <si>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</si>
  <si>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</si>
  <si>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</si>
  <si>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</si>
  <si>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</si>
  <si>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</si>
  <si>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</si>
  <si>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</si>
  <si>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</si>
  <si>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</si>
  <si>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</si>
  <si>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</si>
  <si>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</si>
  <si>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</si>
  <si>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</si>
  <si>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</si>
  <si>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</si>
  <si>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</si>
  <si>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</si>
  <si>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</si>
  <si>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</si>
  <si>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</si>
  <si>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</si>
  <si>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</si>
  <si>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</si>
  <si>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</si>
  <si>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</si>
  <si>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</si>
  <si>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</si>
  <si>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</si>
  <si>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</si>
  <si>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</si>
  <si>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</si>
  <si>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</si>
  <si>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</si>
  <si>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</si>
  <si>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</si>
  <si>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</si>
  <si>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</si>
  <si>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</si>
  <si>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</si>
  <si>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</si>
  <si>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</si>
  <si>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</si>
  <si>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</si>
  <si>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</si>
  <si>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</si>
  <si>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</si>
  <si>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</si>
  <si>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</si>
  <si>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</si>
  <si>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</si>
  <si>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</si>
  <si>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</si>
  <si>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</si>
  <si>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</si>
  <si>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</si>
  <si>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</si>
  <si>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</si>
  <si>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</si>
  <si>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</si>
  <si>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</si>
  <si>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</si>
  <si>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</si>
  <si>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</si>
  <si>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</si>
  <si>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</si>
  <si>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</si>
  <si>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</si>
  <si>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</si>
  <si>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</si>
  <si>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</si>
  <si>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</si>
  <si>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</si>
  <si>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</si>
  <si>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</si>
  <si>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</si>
  <si>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</si>
  <si>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</si>
  <si>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</si>
  <si>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</si>
  <si>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</si>
  <si>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</si>
  <si>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</si>
  <si>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</si>
  <si>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</si>
  <si>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</si>
  <si>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</si>
  <si>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</si>
  <si>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</si>
  <si>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</si>
  <si>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</si>
  <si>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</si>
  <si>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</si>
  <si>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</si>
  <si>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</si>
  <si>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</si>
  <si>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</si>
  <si>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</si>
  <si>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</si>
  <si>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</si>
  <si>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</si>
  <si>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</si>
  <si>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</si>
  <si>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</si>
  <si>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</si>
  <si>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</si>
  <si>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</si>
  <si>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</si>
  <si>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</si>
  <si>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</si>
  <si>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</si>
  <si>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</si>
  <si>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</si>
  <si>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</si>
  <si>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</si>
  <si>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</si>
  <si>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</si>
  <si>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</si>
  <si>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</si>
  <si>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</si>
  <si>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</si>
  <si>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</si>
  <si>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</si>
  <si>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</si>
  <si>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</si>
  <si>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</si>
  <si>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</si>
  <si>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</si>
  <si>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</si>
  <si>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</si>
  <si>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</si>
  <si>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</si>
  <si>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</si>
  <si>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</si>
  <si>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</si>
  <si>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</si>
  <si>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</si>
  <si>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</si>
  <si>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</si>
  <si>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</si>
  <si>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</si>
  <si>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</si>
  <si>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</si>
  <si>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</si>
  <si>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</si>
  <si>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</si>
  <si>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</si>
  <si>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</si>
  <si>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</si>
  <si>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</si>
  <si>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</si>
  <si>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</si>
  <si>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</si>
  <si>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</si>
  <si>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</si>
  <si>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</si>
  <si>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</si>
  <si>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</si>
  <si>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</si>
  <si>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</si>
  <si>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</si>
  <si>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</si>
  <si>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</si>
  <si>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</si>
  <si>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</si>
  <si>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</si>
  <si>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</si>
  <si>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</si>
  <si>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</si>
  <si>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</si>
  <si>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</si>
  <si>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</si>
  <si>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</si>
  <si>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</si>
  <si>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</si>
  <si>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</si>
  <si>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</si>
  <si>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</si>
  <si>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</si>
  <si>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</si>
  <si>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</si>
  <si>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</si>
  <si>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</si>
  <si>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</si>
  <si>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</si>
  <si>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</si>
  <si>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</si>
  <si>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</si>
  <si>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</si>
  <si>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</si>
  <si>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</si>
  <si>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</si>
  <si>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</si>
  <si>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</si>
  <si>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</si>
  <si>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</si>
  <si>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</si>
  <si>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</si>
  <si>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</si>
  <si>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</si>
  <si>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</si>
  <si>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</si>
  <si>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</si>
  <si>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</si>
  <si>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</si>
  <si>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</si>
  <si>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</si>
  <si>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</si>
  <si>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</si>
  <si>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</si>
  <si>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</si>
  <si>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</si>
  <si>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</si>
  <si>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</si>
  <si>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</si>
  <si>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</si>
  <si>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</si>
  <si>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</si>
  <si>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</si>
  <si>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</si>
  <si>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</si>
  <si>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</si>
  <si>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</si>
  <si>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</si>
  <si>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</si>
  <si>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</si>
  <si>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</si>
  <si>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</si>
  <si>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</si>
  <si>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</si>
  <si>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</si>
  <si>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</si>
  <si>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</si>
  <si>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</si>
  <si>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</si>
  <si>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</si>
  <si>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</si>
  <si>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</si>
  <si>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</si>
  <si>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</si>
  <si>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</si>
  <si>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</si>
  <si>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</si>
  <si>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</si>
  <si>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</si>
  <si>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</si>
  <si>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</si>
  <si>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</si>
  <si>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</si>
  <si>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</si>
  <si>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</si>
  <si>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</si>
  <si>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</si>
  <si>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</si>
  <si>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</si>
  <si>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</si>
  <si>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</si>
  <si>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</si>
  <si>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</si>
  <si>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</si>
  <si>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</si>
  <si>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</si>
  <si>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</si>
  <si>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</si>
  <si>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</si>
  <si>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</si>
  <si>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</si>
  <si>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</si>
  <si>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</si>
  <si>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</si>
  <si>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</si>
  <si>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</si>
  <si>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</si>
  <si>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</si>
  <si>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</si>
  <si>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</si>
  <si>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</si>
  <si>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</si>
  <si>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</si>
  <si>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</si>
  <si>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</si>
  <si>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</si>
  <si>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</si>
  <si>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</si>
  <si>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</si>
  <si>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</si>
  <si>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</si>
  <si>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</si>
  <si>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</si>
  <si>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</si>
  <si>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</si>
  <si>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</si>
  <si>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</si>
  <si>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</si>
  <si>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</si>
  <si>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</si>
  <si>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</si>
  <si>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</si>
  <si>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</si>
  <si>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</si>
  <si>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</si>
  <si>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</si>
  <si>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</si>
  <si>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</si>
  <si>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</si>
  <si>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</si>
  <si>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</si>
  <si>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</si>
  <si>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</si>
  <si>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</si>
  <si>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</si>
  <si>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</si>
  <si>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</si>
  <si>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</si>
  <si>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</si>
  <si>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</si>
  <si>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</si>
  <si>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</si>
  <si>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</si>
  <si>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</si>
  <si>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</si>
  <si>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</si>
  <si>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</si>
  <si>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</si>
  <si>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</si>
  <si>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</si>
  <si>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</si>
  <si>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</si>
  <si>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</si>
  <si>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</si>
  <si>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</si>
  <si>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</si>
  <si>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</si>
  <si>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</si>
  <si>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</si>
  <si>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</si>
  <si>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</si>
  <si>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</si>
  <si>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</si>
  <si>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</si>
  <si>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</si>
  <si>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</si>
  <si>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</si>
  <si>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</si>
  <si>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</si>
  <si>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</si>
  <si>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</si>
  <si>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</si>
  <si>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</si>
  <si>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</si>
  <si>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</si>
  <si>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</si>
  <si>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</si>
  <si>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</si>
  <si>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</si>
  <si>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</si>
  <si>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</si>
  <si>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</si>
  <si>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</si>
  <si>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</si>
  <si>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</si>
  <si>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</si>
  <si>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</si>
  <si>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</si>
  <si>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</si>
  <si>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</si>
  <si>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</si>
  <si>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</si>
  <si>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</si>
  <si>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</si>
  <si>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</si>
  <si>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</si>
  <si>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</si>
  <si>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</si>
  <si>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</si>
  <si>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</si>
  <si>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</si>
  <si>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</si>
  <si>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</si>
  <si>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</si>
  <si>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</si>
  <si>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</si>
  <si>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</si>
  <si>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</si>
  <si>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</si>
  <si>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</si>
  <si>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</si>
  <si>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</si>
  <si>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</si>
  <si>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</si>
  <si>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</si>
  <si>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</si>
  <si>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</si>
  <si>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</si>
  <si>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</si>
  <si>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</si>
  <si>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</si>
  <si>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</si>
  <si>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</si>
  <si>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</si>
  <si>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</si>
  <si>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</si>
  <si>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</si>
  <si>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</si>
  <si>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</si>
  <si>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</si>
  <si>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</si>
  <si>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</si>
  <si>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№2</t>
  </si>
  <si>
    <t>02.05.2024</t>
  </si>
  <si>
    <t>Акты о приёмке выполненных работ №3</t>
  </si>
  <si>
    <t>Акты о приёмке выполненных работ №1</t>
  </si>
  <si>
    <t xml:space="preserve">Зачет аванса </t>
  </si>
  <si>
    <t>кс-3№1</t>
  </si>
  <si>
    <t>кс-3 №2</t>
  </si>
  <si>
    <t>май-1 24г.</t>
  </si>
  <si>
    <t>май-2 24 г.</t>
  </si>
  <si>
    <t>март 24г.</t>
  </si>
  <si>
    <t>кс-3 №3</t>
  </si>
  <si>
    <t>июнь 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</si>
</sst>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0"/>
    <numFmt numFmtId="171" formatCode="0.00_ ;[Red]\-0.00\ "/>
    <numFmt numFmtId="172" formatCode="0.0000_ ;[Red]\-0.0000\ "/>
  </numFmts>
  <fonts count="47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  <font>
      <sz val="10"/>
      <color rgb="FFC00000"/>
      <name val="Arial Cyr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819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2" fontId="0" fillId="0" borderId="0" xfId="0" applyNumberFormat="1" applyBorder="1"/>
    <xf numFmtId="0" fontId="9" fillId="1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2" fontId="3" fillId="0" borderId="0" xfId="0" applyNumberFormat="1" applyFont="1" applyBorder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31" fillId="0" borderId="0" xfId="2" applyNumberFormat="1" applyFont="1" applyFill="1" applyBorder="1" applyAlignment="1">
      <alignment horizontal="center" vertical="center"/>
    </xf>
    <xf numFmtId="14" fontId="31" fillId="0" borderId="0" xfId="0" applyNumberFormat="1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wrapText="1"/>
    </xf>
    <xf numFmtId="170" fontId="0" fillId="4" borderId="0" xfId="0" applyNumberFormat="1" applyFill="1"/>
    <xf numFmtId="171" fontId="6" fillId="8" borderId="1" xfId="0" applyNumberFormat="1" applyFont="1" applyFill="1" applyBorder="1" applyAlignment="1">
      <alignment horizontal="center" vertical="center"/>
    </xf>
    <xf numFmtId="171" fontId="9" fillId="8" borderId="1" xfId="0" applyNumberFormat="1" applyFont="1" applyFill="1" applyBorder="1" applyAlignment="1">
      <alignment horizontal="center" wrapText="1"/>
    </xf>
    <xf numFmtId="171" fontId="9" fillId="8" borderId="38" xfId="0" applyNumberFormat="1" applyFont="1" applyFill="1" applyBorder="1" applyAlignment="1">
      <alignment horizontal="center" wrapText="1"/>
    </xf>
    <xf numFmtId="171" fontId="9" fillId="8" borderId="24" xfId="0" applyNumberFormat="1" applyFont="1" applyFill="1" applyBorder="1" applyAlignment="1">
      <alignment horizontal="center" wrapText="1"/>
    </xf>
    <xf numFmtId="171" fontId="0" fillId="8" borderId="1" xfId="0" applyNumberFormat="1" applyFont="1" applyFill="1" applyBorder="1" applyAlignment="1">
      <alignment horizontal="center" wrapText="1"/>
    </xf>
    <xf numFmtId="172" fontId="9" fillId="8" borderId="1" xfId="0" applyNumberFormat="1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wrapText="1"/>
    </xf>
    <xf numFmtId="170" fontId="45" fillId="4" borderId="1" xfId="0" applyNumberFormat="1" applyFont="1" applyFill="1" applyBorder="1" applyAlignment="1">
      <alignment horizontal="center" wrapText="1"/>
    </xf>
    <xf numFmtId="0" fontId="46" fillId="0" borderId="2" xfId="0" applyFont="1" applyBorder="1" applyAlignment="1">
      <alignment horizontal="left" wrapText="1"/>
    </xf>
    <xf numFmtId="0" fontId="46" fillId="0" borderId="2" xfId="0" applyFont="1" applyBorder="1" applyAlignment="1">
      <alignment horizontal="right" wrapText="1"/>
    </xf>
    <xf numFmtId="0" fontId="46" fillId="0" borderId="2" xfId="0" applyFont="1" applyBorder="1" applyAlignment="1">
      <alignment horizontal="center" wrapText="1"/>
    </xf>
    <xf numFmtId="4" fontId="46" fillId="0" borderId="2" xfId="0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170" fontId="46" fillId="0" borderId="2" xfId="0" applyNumberFormat="1" applyFont="1" applyBorder="1" applyAlignment="1">
      <alignment horizontal="center" wrapText="1"/>
    </xf>
    <xf numFmtId="0" fontId="0" fillId="11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24" fillId="0" borderId="2" xfId="0" applyFont="1" applyBorder="1" applyAlignment="1">
      <alignment horizontal="center" wrapText="1"/>
    </xf>
    <xf numFmtId="4" fontId="24" fillId="0" borderId="2" xfId="0" applyNumberFormat="1" applyFont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49" fontId="39" fillId="0" borderId="44" xfId="0" applyNumberFormat="1" applyFont="1" applyBorder="1" applyAlignment="1">
      <alignment horizontal="center" wrapText="1"/>
    </xf>
    <xf numFmtId="0" fontId="31" fillId="10" borderId="0" xfId="3" applyFont="1" applyFill="1" applyAlignment="1">
      <alignment horizontal="right" vertical="center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34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10" xfId="3" applyFont="1" applyFill="1" applyBorder="1" applyAlignment="1">
      <alignment horizontal="center"/>
    </xf>
    <xf numFmtId="0" fontId="31" fillId="10" borderId="53" xfId="3" applyFont="1" applyFill="1" applyBorder="1" applyAlignment="1">
      <alignment horizontal="center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26" fillId="0" borderId="2" xfId="0" applyFont="1" applyBorder="1" applyAlignment="1">
      <alignment horizontal="center" vertical="center"/>
    </xf>
    <xf numFmtId="0" fontId="23" fillId="8" borderId="41" xfId="0" applyFont="1" applyFill="1" applyBorder="1" applyAlignment="1">
      <alignment horizontal="center" vertical="center"/>
    </xf>
    <xf numFmtId="0" fontId="23" fillId="0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49" fontId="23" fillId="4" borderId="41" xfId="0" applyNumberFormat="1" applyFont="1" applyFill="1" applyBorder="1" applyAlignment="1">
      <alignment horizontal="center" vertical="center"/>
    </xf>
    <xf numFmtId="49" fontId="23" fillId="5" borderId="41" xfId="0" applyNumberFormat="1" applyFont="1" applyFill="1" applyBorder="1" applyAlignment="1">
      <alignment horizontal="center" vertical="center"/>
    </xf>
    <xf numFmtId="0" fontId="23" fillId="6" borderId="41" xfId="0" applyFont="1" applyFill="1" applyBorder="1" applyAlignment="1">
      <alignment horizontal="center" vertical="center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3.24_&#1048;&#1085;&#1078;&#1089;&#1086;&#1083;&#1102;&#1096;&#1085;_&#1082;&#1089;-2,3+&#1082;&#1089;-6&#10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84;&#1072;&#1081;%2007.06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кс-2 №1"/>
      <sheetName val="вдц+кс-6"/>
    </sheetNames>
    <sheetDataSet>
      <sheetData sheetId="0"/>
      <sheetData sheetId="1">
        <row r="548">
          <cell r="J548">
            <v>14309357.718854373</v>
          </cell>
        </row>
        <row r="806">
          <cell r="J806">
            <v>14309357.718854373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№3"/>
      <sheetName val="вдц+кс-6"/>
    </sheetNames>
    <sheetDataSet>
      <sheetData sheetId="0"/>
      <sheetData sheetId="1">
        <row r="548">
          <cell r="J548">
            <v>9710417.9439999983</v>
          </cell>
        </row>
        <row r="806">
          <cell r="J806">
            <v>15435759.755230768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776B-DB14-49C5-A975-E22CB669BE64}">
  <sheetPr filterMode="1">
    <pageSetUpPr fitToPage="1"/>
  </sheetPr>
  <dimension ref="A1:AW803"/>
  <sheetViews>
    <sheetView view="pageBreakPreview" topLeftCell="A453" zoomScale="80" zoomScaleNormal="80" zoomScaleSheetLayoutView="80" workbookViewId="0">
      <selection activeCell="F392" sqref="F392"/>
    </sheetView>
  </sheetViews>
  <sheetFormatPr defaultColWidth="9.140625" defaultRowHeight="12.75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ht="13.5" thickBot="1" x14ac:dyDescent="0.25">
      <c r="A1" s="164">
        <v>1</v>
      </c>
      <c r="B1" s="165">
        <v>2</v>
      </c>
      <c r="C1" s="165"/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653">
        <v>9</v>
      </c>
    </row>
    <row r="2" spans="1:10" x14ac:dyDescent="0.2">
      <c r="A2" s="702"/>
      <c r="B2" s="703"/>
      <c r="C2" s="703"/>
      <c r="D2" s="704"/>
      <c r="E2" s="704"/>
      <c r="F2" s="704"/>
      <c r="G2" s="704"/>
      <c r="H2" s="704"/>
      <c r="I2" s="704"/>
      <c r="J2" s="705"/>
    </row>
    <row r="3" spans="1:10" x14ac:dyDescent="0.2">
      <c r="A3" s="524"/>
      <c r="B3" s="525"/>
      <c r="C3" s="525"/>
      <c r="D3" s="526"/>
      <c r="E3" s="526"/>
      <c r="F3" s="527"/>
      <c r="G3" s="527"/>
      <c r="H3" s="527"/>
      <c r="I3" s="527"/>
      <c r="J3" s="654"/>
    </row>
    <row r="4" spans="1:10" ht="13.5" hidden="1" x14ac:dyDescent="0.25">
      <c r="A4" s="159"/>
      <c r="B4" s="528" t="s">
        <v>1</v>
      </c>
      <c r="C4" s="529"/>
      <c r="D4" s="530"/>
      <c r="E4" s="530"/>
      <c r="F4" s="530"/>
      <c r="G4" s="147"/>
      <c r="H4" s="147"/>
      <c r="I4" s="147"/>
      <c r="J4" s="655"/>
    </row>
    <row r="5" spans="1:10" ht="13.5" hidden="1" x14ac:dyDescent="0.25">
      <c r="A5" s="531"/>
      <c r="B5" s="532" t="s">
        <v>2</v>
      </c>
      <c r="C5" s="533"/>
      <c r="D5" s="533"/>
      <c r="E5" s="533"/>
      <c r="F5" s="533"/>
      <c r="G5" s="147"/>
      <c r="H5" s="147"/>
      <c r="I5" s="147"/>
      <c r="J5" s="655"/>
    </row>
    <row r="6" spans="1:10" ht="13.5" hidden="1" x14ac:dyDescent="0.25">
      <c r="A6" s="531"/>
      <c r="B6" s="534" t="s">
        <v>3</v>
      </c>
      <c r="C6" s="533"/>
      <c r="D6" s="533"/>
      <c r="E6" s="533"/>
      <c r="F6" s="533"/>
      <c r="G6" s="147"/>
      <c r="H6" s="147"/>
      <c r="I6" s="147"/>
      <c r="J6" s="655"/>
    </row>
    <row r="7" spans="1:10" ht="25.5" hidden="1" x14ac:dyDescent="0.2">
      <c r="A7" s="531">
        <v>1</v>
      </c>
      <c r="B7" s="535" t="s">
        <v>233</v>
      </c>
      <c r="C7" s="533" t="s">
        <v>234</v>
      </c>
      <c r="D7" s="533" t="s">
        <v>7</v>
      </c>
      <c r="E7" s="533"/>
      <c r="F7" s="536">
        <v>29840</v>
      </c>
      <c r="G7" s="536">
        <f t="shared" ref="G7:G50" si="0">E7*F7</f>
        <v>0</v>
      </c>
      <c r="H7" s="536">
        <v>157054</v>
      </c>
      <c r="I7" s="536">
        <f t="shared" ref="I7:I50" si="1">E7*H7</f>
        <v>0</v>
      </c>
      <c r="J7" s="656">
        <f>G7+I7</f>
        <v>0</v>
      </c>
    </row>
    <row r="8" spans="1:10" hidden="1" x14ac:dyDescent="0.2">
      <c r="A8" s="531">
        <v>2</v>
      </c>
      <c r="B8" s="535" t="s">
        <v>235</v>
      </c>
      <c r="C8" s="533" t="s">
        <v>236</v>
      </c>
      <c r="D8" s="533" t="s">
        <v>7</v>
      </c>
      <c r="E8" s="533"/>
      <c r="F8" s="536">
        <v>2500</v>
      </c>
      <c r="G8" s="536">
        <f t="shared" si="0"/>
        <v>0</v>
      </c>
      <c r="H8" s="536">
        <v>11167</v>
      </c>
      <c r="I8" s="536">
        <f t="shared" si="1"/>
        <v>0</v>
      </c>
      <c r="J8" s="656">
        <f>G8+I8</f>
        <v>0</v>
      </c>
    </row>
    <row r="9" spans="1:10" ht="26.25" hidden="1" customHeight="1" x14ac:dyDescent="0.2">
      <c r="A9" s="531">
        <v>3</v>
      </c>
      <c r="B9" s="535" t="s">
        <v>328</v>
      </c>
      <c r="C9" s="533" t="s">
        <v>4</v>
      </c>
      <c r="D9" s="533" t="s">
        <v>5</v>
      </c>
      <c r="E9" s="533"/>
      <c r="F9" s="536"/>
      <c r="G9" s="536">
        <f t="shared" si="0"/>
        <v>0</v>
      </c>
      <c r="H9" s="536"/>
      <c r="I9" s="536">
        <f t="shared" si="1"/>
        <v>0</v>
      </c>
      <c r="J9" s="656"/>
    </row>
    <row r="10" spans="1:10" ht="12.75" hidden="1" customHeight="1" x14ac:dyDescent="0.2">
      <c r="A10" s="531">
        <v>4</v>
      </c>
      <c r="B10" s="537" t="s">
        <v>6</v>
      </c>
      <c r="C10" s="533"/>
      <c r="D10" s="533" t="s">
        <v>7</v>
      </c>
      <c r="E10" s="533"/>
      <c r="F10" s="536">
        <v>3500</v>
      </c>
      <c r="G10" s="536">
        <f t="shared" si="0"/>
        <v>0</v>
      </c>
      <c r="H10" s="536">
        <v>12534</v>
      </c>
      <c r="I10" s="536">
        <f t="shared" si="1"/>
        <v>0</v>
      </c>
      <c r="J10" s="656">
        <f>G10+I10</f>
        <v>0</v>
      </c>
    </row>
    <row r="11" spans="1:10" ht="12.75" hidden="1" customHeight="1" x14ac:dyDescent="0.2">
      <c r="A11" s="531">
        <v>5</v>
      </c>
      <c r="B11" s="537" t="s">
        <v>8</v>
      </c>
      <c r="C11" s="533"/>
      <c r="D11" s="533" t="s">
        <v>7</v>
      </c>
      <c r="E11" s="533"/>
      <c r="F11" s="536">
        <v>3500</v>
      </c>
      <c r="G11" s="536">
        <f t="shared" si="0"/>
        <v>0</v>
      </c>
      <c r="H11" s="536">
        <v>10744</v>
      </c>
      <c r="I11" s="536">
        <f t="shared" si="1"/>
        <v>0</v>
      </c>
      <c r="J11" s="656">
        <f t="shared" ref="J11:J41" si="2">G11+I11</f>
        <v>0</v>
      </c>
    </row>
    <row r="12" spans="1:10" ht="12.75" hidden="1" customHeight="1" x14ac:dyDescent="0.2">
      <c r="A12" s="531">
        <v>6</v>
      </c>
      <c r="B12" s="537" t="s">
        <v>9</v>
      </c>
      <c r="C12" s="533"/>
      <c r="D12" s="533" t="s">
        <v>7</v>
      </c>
      <c r="E12" s="533"/>
      <c r="F12" s="536">
        <v>3500</v>
      </c>
      <c r="G12" s="536">
        <f t="shared" si="0"/>
        <v>0</v>
      </c>
      <c r="H12" s="536">
        <v>8953</v>
      </c>
      <c r="I12" s="536">
        <f t="shared" si="1"/>
        <v>0</v>
      </c>
      <c r="J12" s="656">
        <f t="shared" si="2"/>
        <v>0</v>
      </c>
    </row>
    <row r="13" spans="1:10" ht="12.75" hidden="1" customHeight="1" x14ac:dyDescent="0.2">
      <c r="A13" s="531">
        <v>7</v>
      </c>
      <c r="B13" s="537" t="s">
        <v>10</v>
      </c>
      <c r="C13" s="533"/>
      <c r="D13" s="533" t="s">
        <v>7</v>
      </c>
      <c r="E13" s="533"/>
      <c r="F13" s="536">
        <v>3500</v>
      </c>
      <c r="G13" s="536">
        <f t="shared" si="0"/>
        <v>0</v>
      </c>
      <c r="H13" s="536">
        <v>7162</v>
      </c>
      <c r="I13" s="536">
        <f t="shared" si="1"/>
        <v>0</v>
      </c>
      <c r="J13" s="656">
        <f t="shared" si="2"/>
        <v>0</v>
      </c>
    </row>
    <row r="14" spans="1:10" ht="14.25" hidden="1" customHeight="1" x14ac:dyDescent="0.2">
      <c r="A14" s="531">
        <v>8</v>
      </c>
      <c r="B14" s="535" t="s">
        <v>11</v>
      </c>
      <c r="C14" s="533"/>
      <c r="D14" s="533" t="s">
        <v>5</v>
      </c>
      <c r="E14" s="533"/>
      <c r="F14" s="536">
        <v>0</v>
      </c>
      <c r="G14" s="536">
        <f t="shared" si="0"/>
        <v>0</v>
      </c>
      <c r="H14" s="536">
        <v>316</v>
      </c>
      <c r="I14" s="536">
        <f t="shared" si="1"/>
        <v>0</v>
      </c>
      <c r="J14" s="656">
        <f t="shared" si="2"/>
        <v>0</v>
      </c>
    </row>
    <row r="15" spans="1:10" ht="39" hidden="1" customHeight="1" x14ac:dyDescent="0.2">
      <c r="A15" s="531">
        <v>9</v>
      </c>
      <c r="B15" s="535" t="s">
        <v>12</v>
      </c>
      <c r="C15" s="533" t="s">
        <v>13</v>
      </c>
      <c r="D15" s="533" t="s">
        <v>14</v>
      </c>
      <c r="E15" s="533"/>
      <c r="F15" s="536">
        <v>2000</v>
      </c>
      <c r="G15" s="536">
        <f t="shared" si="0"/>
        <v>0</v>
      </c>
      <c r="H15" s="536">
        <v>3793</v>
      </c>
      <c r="I15" s="536">
        <f t="shared" si="1"/>
        <v>0</v>
      </c>
      <c r="J15" s="656">
        <f t="shared" si="2"/>
        <v>0</v>
      </c>
    </row>
    <row r="16" spans="1:10" ht="14.25" hidden="1" customHeight="1" x14ac:dyDescent="0.2">
      <c r="A16" s="531">
        <v>10</v>
      </c>
      <c r="B16" s="535" t="s">
        <v>384</v>
      </c>
      <c r="C16" s="533" t="s">
        <v>433</v>
      </c>
      <c r="D16" s="533" t="s">
        <v>7</v>
      </c>
      <c r="E16" s="533"/>
      <c r="F16" s="536">
        <v>1350</v>
      </c>
      <c r="G16" s="536">
        <f t="shared" si="0"/>
        <v>0</v>
      </c>
      <c r="H16" s="536">
        <v>24267.599999999999</v>
      </c>
      <c r="I16" s="536">
        <f t="shared" si="1"/>
        <v>0</v>
      </c>
      <c r="J16" s="656">
        <f t="shared" si="2"/>
        <v>0</v>
      </c>
    </row>
    <row r="17" spans="1:10" ht="14.25" hidden="1" customHeight="1" x14ac:dyDescent="0.2">
      <c r="A17" s="531">
        <v>11</v>
      </c>
      <c r="B17" s="535" t="s">
        <v>385</v>
      </c>
      <c r="C17" s="533"/>
      <c r="D17" s="533" t="s">
        <v>7</v>
      </c>
      <c r="E17" s="533"/>
      <c r="F17" s="536">
        <v>1350</v>
      </c>
      <c r="G17" s="536">
        <f t="shared" si="0"/>
        <v>0</v>
      </c>
      <c r="H17" s="536">
        <v>3642</v>
      </c>
      <c r="I17" s="536">
        <f t="shared" si="1"/>
        <v>0</v>
      </c>
      <c r="J17" s="656">
        <f t="shared" si="2"/>
        <v>0</v>
      </c>
    </row>
    <row r="18" spans="1:10" ht="14.25" hidden="1" customHeight="1" x14ac:dyDescent="0.2">
      <c r="A18" s="531">
        <v>12</v>
      </c>
      <c r="B18" s="535" t="s">
        <v>386</v>
      </c>
      <c r="C18" s="533" t="s">
        <v>433</v>
      </c>
      <c r="D18" s="533" t="s">
        <v>7</v>
      </c>
      <c r="E18" s="533"/>
      <c r="F18" s="536">
        <v>1200</v>
      </c>
      <c r="G18" s="536">
        <f t="shared" si="0"/>
        <v>0</v>
      </c>
      <c r="H18" s="536">
        <v>14666.4</v>
      </c>
      <c r="I18" s="536">
        <f t="shared" si="1"/>
        <v>0</v>
      </c>
      <c r="J18" s="656">
        <f t="shared" si="2"/>
        <v>0</v>
      </c>
    </row>
    <row r="19" spans="1:10" ht="14.25" hidden="1" customHeight="1" x14ac:dyDescent="0.2">
      <c r="A19" s="531">
        <v>13</v>
      </c>
      <c r="B19" s="535" t="s">
        <v>196</v>
      </c>
      <c r="C19" s="533"/>
      <c r="D19" s="533" t="s">
        <v>7</v>
      </c>
      <c r="E19" s="533"/>
      <c r="F19" s="536">
        <v>1200</v>
      </c>
      <c r="G19" s="536">
        <f t="shared" si="0"/>
        <v>0</v>
      </c>
      <c r="H19" s="536">
        <v>2288.52</v>
      </c>
      <c r="I19" s="536">
        <f t="shared" si="1"/>
        <v>0</v>
      </c>
      <c r="J19" s="656">
        <f t="shared" si="2"/>
        <v>0</v>
      </c>
    </row>
    <row r="20" spans="1:10" ht="12.75" hidden="1" customHeight="1" x14ac:dyDescent="0.2">
      <c r="A20" s="531">
        <v>14</v>
      </c>
      <c r="B20" s="535" t="s">
        <v>15</v>
      </c>
      <c r="C20" s="533"/>
      <c r="D20" s="533" t="s">
        <v>7</v>
      </c>
      <c r="E20" s="533"/>
      <c r="F20" s="536">
        <v>600</v>
      </c>
      <c r="G20" s="536">
        <f t="shared" si="0"/>
        <v>0</v>
      </c>
      <c r="H20" s="536">
        <v>335</v>
      </c>
      <c r="I20" s="536">
        <f t="shared" si="1"/>
        <v>0</v>
      </c>
      <c r="J20" s="656">
        <f t="shared" si="2"/>
        <v>0</v>
      </c>
    </row>
    <row r="21" spans="1:10" ht="15" hidden="1" customHeight="1" x14ac:dyDescent="0.2">
      <c r="A21" s="531">
        <v>15</v>
      </c>
      <c r="B21" s="535" t="s">
        <v>16</v>
      </c>
      <c r="C21" s="533"/>
      <c r="D21" s="533" t="s">
        <v>7</v>
      </c>
      <c r="E21" s="533"/>
      <c r="F21" s="536">
        <v>600</v>
      </c>
      <c r="G21" s="536">
        <f t="shared" si="0"/>
        <v>0</v>
      </c>
      <c r="H21" s="536">
        <v>534</v>
      </c>
      <c r="I21" s="536">
        <f t="shared" si="1"/>
        <v>0</v>
      </c>
      <c r="J21" s="656">
        <f t="shared" si="2"/>
        <v>0</v>
      </c>
    </row>
    <row r="22" spans="1:10" ht="15" hidden="1" customHeight="1" x14ac:dyDescent="0.2">
      <c r="A22" s="531">
        <v>16</v>
      </c>
      <c r="B22" s="535" t="s">
        <v>17</v>
      </c>
      <c r="C22" s="533"/>
      <c r="D22" s="533" t="s">
        <v>7</v>
      </c>
      <c r="E22" s="533"/>
      <c r="F22" s="536">
        <v>600</v>
      </c>
      <c r="G22" s="536">
        <f t="shared" si="0"/>
        <v>0</v>
      </c>
      <c r="H22" s="536">
        <v>1026</v>
      </c>
      <c r="I22" s="536">
        <f t="shared" si="1"/>
        <v>0</v>
      </c>
      <c r="J22" s="656">
        <f t="shared" si="2"/>
        <v>0</v>
      </c>
    </row>
    <row r="23" spans="1:10" ht="15" hidden="1" customHeight="1" x14ac:dyDescent="0.2">
      <c r="A23" s="531">
        <v>17</v>
      </c>
      <c r="B23" s="535" t="s">
        <v>196</v>
      </c>
      <c r="C23" s="533"/>
      <c r="D23" s="533" t="s">
        <v>7</v>
      </c>
      <c r="E23" s="533"/>
      <c r="F23" s="536">
        <v>1200</v>
      </c>
      <c r="G23" s="536">
        <f t="shared" si="0"/>
        <v>0</v>
      </c>
      <c r="H23" s="536">
        <v>2288.52</v>
      </c>
      <c r="I23" s="536">
        <f t="shared" si="1"/>
        <v>0</v>
      </c>
      <c r="J23" s="656">
        <f t="shared" si="2"/>
        <v>0</v>
      </c>
    </row>
    <row r="24" spans="1:10" ht="15" hidden="1" customHeight="1" x14ac:dyDescent="0.2">
      <c r="A24" s="531">
        <v>18</v>
      </c>
      <c r="B24" s="535" t="s">
        <v>385</v>
      </c>
      <c r="C24" s="533"/>
      <c r="D24" s="533" t="s">
        <v>7</v>
      </c>
      <c r="E24" s="533"/>
      <c r="F24" s="536">
        <v>1350</v>
      </c>
      <c r="G24" s="536">
        <f t="shared" si="0"/>
        <v>0</v>
      </c>
      <c r="H24" s="536">
        <v>3277.7999999999997</v>
      </c>
      <c r="I24" s="536">
        <f t="shared" si="1"/>
        <v>0</v>
      </c>
      <c r="J24" s="656">
        <f t="shared" si="2"/>
        <v>0</v>
      </c>
    </row>
    <row r="25" spans="1:10" ht="15" hidden="1" customHeight="1" x14ac:dyDescent="0.2">
      <c r="A25" s="531">
        <v>19</v>
      </c>
      <c r="B25" s="535" t="s">
        <v>18</v>
      </c>
      <c r="C25" s="533"/>
      <c r="D25" s="533" t="s">
        <v>7</v>
      </c>
      <c r="E25" s="533"/>
      <c r="F25" s="536">
        <v>1409</v>
      </c>
      <c r="G25" s="536">
        <f t="shared" si="0"/>
        <v>0</v>
      </c>
      <c r="H25" s="536">
        <v>7047</v>
      </c>
      <c r="I25" s="536">
        <f t="shared" si="1"/>
        <v>0</v>
      </c>
      <c r="J25" s="656">
        <f t="shared" si="2"/>
        <v>0</v>
      </c>
    </row>
    <row r="26" spans="1:10" ht="15" hidden="1" customHeight="1" x14ac:dyDescent="0.2">
      <c r="A26" s="531">
        <v>20</v>
      </c>
      <c r="B26" s="535" t="s">
        <v>19</v>
      </c>
      <c r="C26" s="533" t="s">
        <v>326</v>
      </c>
      <c r="D26" s="533" t="s">
        <v>7</v>
      </c>
      <c r="E26" s="533"/>
      <c r="F26" s="536">
        <v>600</v>
      </c>
      <c r="G26" s="536">
        <f t="shared" si="0"/>
        <v>0</v>
      </c>
      <c r="H26" s="536">
        <v>928</v>
      </c>
      <c r="I26" s="536">
        <f t="shared" si="1"/>
        <v>0</v>
      </c>
      <c r="J26" s="656">
        <f t="shared" si="2"/>
        <v>0</v>
      </c>
    </row>
    <row r="27" spans="1:10" ht="15" hidden="1" customHeight="1" x14ac:dyDescent="0.2">
      <c r="A27" s="531">
        <v>21</v>
      </c>
      <c r="B27" s="535" t="s">
        <v>20</v>
      </c>
      <c r="C27" s="533"/>
      <c r="D27" s="533" t="s">
        <v>21</v>
      </c>
      <c r="E27" s="533"/>
      <c r="F27" s="536">
        <v>1150</v>
      </c>
      <c r="G27" s="536">
        <f t="shared" si="0"/>
        <v>0</v>
      </c>
      <c r="H27" s="536">
        <v>755</v>
      </c>
      <c r="I27" s="536">
        <f t="shared" si="1"/>
        <v>0</v>
      </c>
      <c r="J27" s="656">
        <f t="shared" si="2"/>
        <v>0</v>
      </c>
    </row>
    <row r="28" spans="1:10" ht="15.75" hidden="1" customHeight="1" x14ac:dyDescent="0.2">
      <c r="A28" s="531">
        <v>22</v>
      </c>
      <c r="B28" s="535" t="s">
        <v>22</v>
      </c>
      <c r="C28" s="533"/>
      <c r="D28" s="533" t="s">
        <v>21</v>
      </c>
      <c r="E28" s="533"/>
      <c r="F28" s="536">
        <v>1000</v>
      </c>
      <c r="G28" s="536">
        <f t="shared" si="0"/>
        <v>0</v>
      </c>
      <c r="H28" s="536">
        <v>504</v>
      </c>
      <c r="I28" s="536">
        <f t="shared" si="1"/>
        <v>0</v>
      </c>
      <c r="J28" s="656">
        <f t="shared" si="2"/>
        <v>0</v>
      </c>
    </row>
    <row r="29" spans="1:10" ht="15.75" hidden="1" customHeight="1" x14ac:dyDescent="0.2">
      <c r="A29" s="531">
        <v>23</v>
      </c>
      <c r="B29" s="535" t="s">
        <v>23</v>
      </c>
      <c r="C29" s="533"/>
      <c r="D29" s="533" t="s">
        <v>21</v>
      </c>
      <c r="E29" s="533"/>
      <c r="F29" s="536">
        <v>700</v>
      </c>
      <c r="G29" s="536">
        <f t="shared" si="0"/>
        <v>0</v>
      </c>
      <c r="H29" s="536">
        <v>421</v>
      </c>
      <c r="I29" s="536">
        <f t="shared" si="1"/>
        <v>0</v>
      </c>
      <c r="J29" s="656">
        <f t="shared" si="2"/>
        <v>0</v>
      </c>
    </row>
    <row r="30" spans="1:10" ht="15.75" hidden="1" customHeight="1" x14ac:dyDescent="0.2">
      <c r="A30" s="531">
        <v>24</v>
      </c>
      <c r="B30" s="535" t="s">
        <v>24</v>
      </c>
      <c r="C30" s="533"/>
      <c r="D30" s="533" t="s">
        <v>21</v>
      </c>
      <c r="E30" s="533"/>
      <c r="F30" s="536">
        <v>700</v>
      </c>
      <c r="G30" s="536">
        <f t="shared" si="0"/>
        <v>0</v>
      </c>
      <c r="H30" s="536">
        <v>332</v>
      </c>
      <c r="I30" s="536">
        <f t="shared" si="1"/>
        <v>0</v>
      </c>
      <c r="J30" s="656">
        <f t="shared" si="2"/>
        <v>0</v>
      </c>
    </row>
    <row r="31" spans="1:10" ht="12.6" hidden="1" customHeight="1" x14ac:dyDescent="0.2">
      <c r="A31" s="531">
        <v>25</v>
      </c>
      <c r="B31" s="535" t="s">
        <v>25</v>
      </c>
      <c r="C31" s="533"/>
      <c r="D31" s="533" t="s">
        <v>21</v>
      </c>
      <c r="E31" s="533"/>
      <c r="F31" s="536">
        <v>650</v>
      </c>
      <c r="G31" s="536">
        <f t="shared" si="0"/>
        <v>0</v>
      </c>
      <c r="H31" s="536">
        <v>237</v>
      </c>
      <c r="I31" s="536">
        <f t="shared" si="1"/>
        <v>0</v>
      </c>
      <c r="J31" s="656">
        <f t="shared" si="2"/>
        <v>0</v>
      </c>
    </row>
    <row r="32" spans="1:10" ht="12.6" hidden="1" customHeight="1" x14ac:dyDescent="0.2">
      <c r="A32" s="531">
        <v>26</v>
      </c>
      <c r="B32" s="535" t="s">
        <v>26</v>
      </c>
      <c r="C32" s="533"/>
      <c r="D32" s="533" t="s">
        <v>21</v>
      </c>
      <c r="E32" s="533"/>
      <c r="F32" s="536">
        <v>650</v>
      </c>
      <c r="G32" s="536">
        <f t="shared" si="0"/>
        <v>0</v>
      </c>
      <c r="H32" s="536">
        <v>199</v>
      </c>
      <c r="I32" s="536">
        <f t="shared" si="1"/>
        <v>0</v>
      </c>
      <c r="J32" s="656">
        <f t="shared" si="2"/>
        <v>0</v>
      </c>
    </row>
    <row r="33" spans="1:10" ht="12.6" hidden="1" customHeight="1" x14ac:dyDescent="0.2">
      <c r="A33" s="531">
        <v>27</v>
      </c>
      <c r="B33" s="535" t="s">
        <v>27</v>
      </c>
      <c r="C33" s="533"/>
      <c r="D33" s="533" t="s">
        <v>21</v>
      </c>
      <c r="E33" s="533"/>
      <c r="F33" s="536">
        <v>650</v>
      </c>
      <c r="G33" s="536">
        <f t="shared" si="0"/>
        <v>0</v>
      </c>
      <c r="H33" s="536">
        <v>153</v>
      </c>
      <c r="I33" s="536">
        <f t="shared" si="1"/>
        <v>0</v>
      </c>
      <c r="J33" s="656">
        <f t="shared" si="2"/>
        <v>0</v>
      </c>
    </row>
    <row r="34" spans="1:10" ht="12.6" hidden="1" customHeight="1" x14ac:dyDescent="0.2">
      <c r="A34" s="531">
        <v>28</v>
      </c>
      <c r="B34" s="535" t="s">
        <v>291</v>
      </c>
      <c r="C34" s="533" t="s">
        <v>28</v>
      </c>
      <c r="D34" s="533" t="s">
        <v>21</v>
      </c>
      <c r="E34" s="533"/>
      <c r="F34" s="536">
        <v>500</v>
      </c>
      <c r="G34" s="536">
        <f t="shared" si="0"/>
        <v>0</v>
      </c>
      <c r="H34" s="536">
        <v>149</v>
      </c>
      <c r="I34" s="536">
        <f t="shared" si="1"/>
        <v>0</v>
      </c>
      <c r="J34" s="656">
        <f t="shared" si="2"/>
        <v>0</v>
      </c>
    </row>
    <row r="35" spans="1:10" ht="12.6" hidden="1" customHeight="1" x14ac:dyDescent="0.2">
      <c r="A35" s="531">
        <v>29</v>
      </c>
      <c r="B35" s="535" t="s">
        <v>291</v>
      </c>
      <c r="C35" s="533" t="s">
        <v>29</v>
      </c>
      <c r="D35" s="533" t="s">
        <v>21</v>
      </c>
      <c r="E35" s="533"/>
      <c r="F35" s="536">
        <v>500</v>
      </c>
      <c r="G35" s="536">
        <f t="shared" si="0"/>
        <v>0</v>
      </c>
      <c r="H35" s="536">
        <v>88</v>
      </c>
      <c r="I35" s="536">
        <f t="shared" si="1"/>
        <v>0</v>
      </c>
      <c r="J35" s="656">
        <f t="shared" si="2"/>
        <v>0</v>
      </c>
    </row>
    <row r="36" spans="1:10" ht="12.6" hidden="1" customHeight="1" x14ac:dyDescent="0.2">
      <c r="A36" s="531">
        <v>30</v>
      </c>
      <c r="B36" s="535" t="s">
        <v>291</v>
      </c>
      <c r="C36" s="533" t="s">
        <v>30</v>
      </c>
      <c r="D36" s="533" t="s">
        <v>21</v>
      </c>
      <c r="E36" s="533"/>
      <c r="F36" s="536">
        <v>500</v>
      </c>
      <c r="G36" s="536">
        <f t="shared" si="0"/>
        <v>0</v>
      </c>
      <c r="H36" s="536">
        <v>60</v>
      </c>
      <c r="I36" s="536">
        <f t="shared" si="1"/>
        <v>0</v>
      </c>
      <c r="J36" s="656">
        <f t="shared" si="2"/>
        <v>0</v>
      </c>
    </row>
    <row r="37" spans="1:10" ht="12.6" hidden="1" customHeight="1" x14ac:dyDescent="0.2">
      <c r="A37" s="531">
        <v>31</v>
      </c>
      <c r="B37" s="535" t="s">
        <v>31</v>
      </c>
      <c r="C37" s="538"/>
      <c r="D37" s="533" t="s">
        <v>32</v>
      </c>
      <c r="E37" s="533"/>
      <c r="F37" s="536">
        <v>143680</v>
      </c>
      <c r="G37" s="536">
        <f t="shared" si="0"/>
        <v>0</v>
      </c>
      <c r="H37" s="536">
        <v>65776</v>
      </c>
      <c r="I37" s="536">
        <f t="shared" si="1"/>
        <v>0</v>
      </c>
      <c r="J37" s="656">
        <f t="shared" si="2"/>
        <v>0</v>
      </c>
    </row>
    <row r="38" spans="1:10" ht="12.6" hidden="1" customHeight="1" x14ac:dyDescent="0.2">
      <c r="A38" s="531">
        <v>32</v>
      </c>
      <c r="B38" s="535" t="s">
        <v>33</v>
      </c>
      <c r="C38" s="533" t="s">
        <v>34</v>
      </c>
      <c r="D38" s="533" t="s">
        <v>35</v>
      </c>
      <c r="E38" s="533"/>
      <c r="F38" s="536">
        <v>0</v>
      </c>
      <c r="G38" s="536">
        <f t="shared" si="0"/>
        <v>0</v>
      </c>
      <c r="H38" s="536">
        <v>844</v>
      </c>
      <c r="I38" s="536">
        <f t="shared" si="1"/>
        <v>0</v>
      </c>
      <c r="J38" s="656">
        <f t="shared" si="2"/>
        <v>0</v>
      </c>
    </row>
    <row r="39" spans="1:10" ht="12.6" hidden="1" customHeight="1" x14ac:dyDescent="0.2">
      <c r="A39" s="531">
        <v>33</v>
      </c>
      <c r="B39" s="535" t="s">
        <v>33</v>
      </c>
      <c r="C39" s="533" t="s">
        <v>36</v>
      </c>
      <c r="D39" s="533" t="s">
        <v>35</v>
      </c>
      <c r="E39" s="533"/>
      <c r="F39" s="536">
        <v>0</v>
      </c>
      <c r="G39" s="536">
        <f t="shared" si="0"/>
        <v>0</v>
      </c>
      <c r="H39" s="536">
        <v>471</v>
      </c>
      <c r="I39" s="536">
        <f t="shared" si="1"/>
        <v>0</v>
      </c>
      <c r="J39" s="656">
        <f t="shared" si="2"/>
        <v>0</v>
      </c>
    </row>
    <row r="40" spans="1:10" hidden="1" x14ac:dyDescent="0.2">
      <c r="A40" s="531">
        <v>34</v>
      </c>
      <c r="B40" s="535" t="s">
        <v>33</v>
      </c>
      <c r="C40" s="533" t="s">
        <v>37</v>
      </c>
      <c r="D40" s="533" t="s">
        <v>35</v>
      </c>
      <c r="E40" s="533"/>
      <c r="F40" s="536">
        <v>0</v>
      </c>
      <c r="G40" s="536">
        <f t="shared" si="0"/>
        <v>0</v>
      </c>
      <c r="H40" s="536">
        <v>305</v>
      </c>
      <c r="I40" s="536">
        <f t="shared" si="1"/>
        <v>0</v>
      </c>
      <c r="J40" s="656">
        <f t="shared" si="2"/>
        <v>0</v>
      </c>
    </row>
    <row r="41" spans="1:10" hidden="1" x14ac:dyDescent="0.2">
      <c r="A41" s="531">
        <v>35</v>
      </c>
      <c r="B41" s="535" t="s">
        <v>33</v>
      </c>
      <c r="C41" s="533" t="s">
        <v>38</v>
      </c>
      <c r="D41" s="533" t="s">
        <v>35</v>
      </c>
      <c r="E41" s="533"/>
      <c r="F41" s="536">
        <v>0</v>
      </c>
      <c r="G41" s="536">
        <f t="shared" si="0"/>
        <v>0</v>
      </c>
      <c r="H41" s="536">
        <v>237</v>
      </c>
      <c r="I41" s="536">
        <f t="shared" si="1"/>
        <v>0</v>
      </c>
      <c r="J41" s="656">
        <f t="shared" si="2"/>
        <v>0</v>
      </c>
    </row>
    <row r="42" spans="1:10" hidden="1" x14ac:dyDescent="0.2">
      <c r="A42" s="531">
        <v>36</v>
      </c>
      <c r="B42" s="535" t="s">
        <v>320</v>
      </c>
      <c r="C42" s="533"/>
      <c r="D42" s="533"/>
      <c r="E42" s="533"/>
      <c r="F42" s="533"/>
      <c r="G42" s="536">
        <f t="shared" si="0"/>
        <v>0</v>
      </c>
      <c r="H42" s="147"/>
      <c r="I42" s="536">
        <f t="shared" si="1"/>
        <v>0</v>
      </c>
      <c r="J42" s="655"/>
    </row>
    <row r="43" spans="1:10" hidden="1" x14ac:dyDescent="0.2">
      <c r="A43" s="531">
        <v>37</v>
      </c>
      <c r="B43" s="537" t="s">
        <v>39</v>
      </c>
      <c r="C43" s="533"/>
      <c r="D43" s="533" t="s">
        <v>21</v>
      </c>
      <c r="E43" s="533"/>
      <c r="F43" s="536">
        <v>290</v>
      </c>
      <c r="G43" s="536">
        <f t="shared" si="0"/>
        <v>0</v>
      </c>
      <c r="H43" s="536">
        <v>115</v>
      </c>
      <c r="I43" s="536">
        <f t="shared" si="1"/>
        <v>0</v>
      </c>
      <c r="J43" s="656">
        <f t="shared" ref="J43:J50" si="3">G43+I43</f>
        <v>0</v>
      </c>
    </row>
    <row r="44" spans="1:10" hidden="1" x14ac:dyDescent="0.2">
      <c r="A44" s="531">
        <v>38</v>
      </c>
      <c r="B44" s="537" t="s">
        <v>319</v>
      </c>
      <c r="C44" s="533"/>
      <c r="D44" s="533" t="s">
        <v>21</v>
      </c>
      <c r="E44" s="533"/>
      <c r="F44" s="536">
        <v>290</v>
      </c>
      <c r="G44" s="536">
        <f t="shared" si="0"/>
        <v>0</v>
      </c>
      <c r="H44" s="536">
        <v>89</v>
      </c>
      <c r="I44" s="536">
        <f t="shared" si="1"/>
        <v>0</v>
      </c>
      <c r="J44" s="656">
        <f t="shared" si="3"/>
        <v>0</v>
      </c>
    </row>
    <row r="45" spans="1:10" ht="12" hidden="1" customHeight="1" x14ac:dyDescent="0.2">
      <c r="A45" s="531">
        <v>39</v>
      </c>
      <c r="B45" s="537" t="s">
        <v>321</v>
      </c>
      <c r="C45" s="533"/>
      <c r="D45" s="533" t="s">
        <v>21</v>
      </c>
      <c r="E45" s="533"/>
      <c r="F45" s="536">
        <v>290</v>
      </c>
      <c r="G45" s="536">
        <f t="shared" si="0"/>
        <v>0</v>
      </c>
      <c r="H45" s="536">
        <v>70</v>
      </c>
      <c r="I45" s="536">
        <f t="shared" si="1"/>
        <v>0</v>
      </c>
      <c r="J45" s="656">
        <f t="shared" si="3"/>
        <v>0</v>
      </c>
    </row>
    <row r="46" spans="1:10" ht="12" hidden="1" customHeight="1" x14ac:dyDescent="0.2">
      <c r="A46" s="531">
        <v>40</v>
      </c>
      <c r="B46" s="537" t="s">
        <v>322</v>
      </c>
      <c r="C46" s="533"/>
      <c r="D46" s="533" t="s">
        <v>21</v>
      </c>
      <c r="E46" s="533"/>
      <c r="F46" s="536">
        <v>290</v>
      </c>
      <c r="G46" s="536">
        <f t="shared" si="0"/>
        <v>0</v>
      </c>
      <c r="H46" s="536">
        <v>59</v>
      </c>
      <c r="I46" s="536">
        <f t="shared" si="1"/>
        <v>0</v>
      </c>
      <c r="J46" s="656">
        <f t="shared" si="3"/>
        <v>0</v>
      </c>
    </row>
    <row r="47" spans="1:10" ht="13.5" hidden="1" customHeight="1" x14ac:dyDescent="0.2">
      <c r="A47" s="531">
        <v>41</v>
      </c>
      <c r="B47" s="537" t="s">
        <v>323</v>
      </c>
      <c r="C47" s="533"/>
      <c r="D47" s="533" t="s">
        <v>21</v>
      </c>
      <c r="E47" s="533"/>
      <c r="F47" s="536">
        <v>290</v>
      </c>
      <c r="G47" s="536">
        <f t="shared" si="0"/>
        <v>0</v>
      </c>
      <c r="H47" s="536">
        <v>59</v>
      </c>
      <c r="I47" s="536">
        <f t="shared" si="1"/>
        <v>0</v>
      </c>
      <c r="J47" s="656">
        <f t="shared" si="3"/>
        <v>0</v>
      </c>
    </row>
    <row r="48" spans="1:10" ht="12" hidden="1" customHeight="1" x14ac:dyDescent="0.2">
      <c r="A48" s="531">
        <v>42</v>
      </c>
      <c r="B48" s="537" t="s">
        <v>324</v>
      </c>
      <c r="C48" s="533"/>
      <c r="D48" s="533" t="s">
        <v>21</v>
      </c>
      <c r="E48" s="533"/>
      <c r="F48" s="536">
        <v>290</v>
      </c>
      <c r="G48" s="536">
        <f t="shared" si="0"/>
        <v>0</v>
      </c>
      <c r="H48" s="536">
        <v>45</v>
      </c>
      <c r="I48" s="536">
        <f t="shared" si="1"/>
        <v>0</v>
      </c>
      <c r="J48" s="656">
        <f t="shared" si="3"/>
        <v>0</v>
      </c>
    </row>
    <row r="49" spans="1:10" ht="12" hidden="1" customHeight="1" x14ac:dyDescent="0.2">
      <c r="A49" s="531">
        <v>43</v>
      </c>
      <c r="B49" s="537" t="s">
        <v>325</v>
      </c>
      <c r="C49" s="533"/>
      <c r="D49" s="533" t="s">
        <v>21</v>
      </c>
      <c r="E49" s="533"/>
      <c r="F49" s="536">
        <v>290</v>
      </c>
      <c r="G49" s="536">
        <f t="shared" si="0"/>
        <v>0</v>
      </c>
      <c r="H49" s="536">
        <v>37</v>
      </c>
      <c r="I49" s="536">
        <f t="shared" si="1"/>
        <v>0</v>
      </c>
      <c r="J49" s="656">
        <f t="shared" si="3"/>
        <v>0</v>
      </c>
    </row>
    <row r="50" spans="1:10" ht="12.6" hidden="1" customHeight="1" x14ac:dyDescent="0.2">
      <c r="A50" s="531">
        <v>44</v>
      </c>
      <c r="B50" s="535" t="s">
        <v>40</v>
      </c>
      <c r="C50" s="538"/>
      <c r="D50" s="533" t="s">
        <v>41</v>
      </c>
      <c r="E50" s="533"/>
      <c r="F50" s="536">
        <v>0</v>
      </c>
      <c r="G50" s="536">
        <f t="shared" si="0"/>
        <v>0</v>
      </c>
      <c r="H50" s="536">
        <v>66809</v>
      </c>
      <c r="I50" s="536">
        <f t="shared" si="1"/>
        <v>0</v>
      </c>
      <c r="J50" s="656">
        <f t="shared" si="3"/>
        <v>0</v>
      </c>
    </row>
    <row r="51" spans="1:10" hidden="1" x14ac:dyDescent="0.2">
      <c r="A51" s="531">
        <v>45</v>
      </c>
      <c r="B51" s="535"/>
      <c r="C51" s="538"/>
      <c r="D51" s="533"/>
      <c r="E51" s="533"/>
      <c r="F51" s="533"/>
      <c r="G51" s="536"/>
      <c r="H51" s="147"/>
      <c r="I51" s="536"/>
      <c r="J51" s="655"/>
    </row>
    <row r="52" spans="1:10" ht="12" hidden="1" customHeight="1" x14ac:dyDescent="0.2">
      <c r="A52" s="531">
        <v>46</v>
      </c>
      <c r="B52" s="539" t="s">
        <v>42</v>
      </c>
      <c r="C52" s="533"/>
      <c r="D52" s="533"/>
      <c r="E52" s="533"/>
      <c r="F52" s="533"/>
      <c r="G52" s="536"/>
      <c r="H52" s="147"/>
      <c r="I52" s="536"/>
      <c r="J52" s="655"/>
    </row>
    <row r="53" spans="1:10" ht="12" hidden="1" customHeight="1" x14ac:dyDescent="0.2">
      <c r="A53" s="531">
        <v>47</v>
      </c>
      <c r="B53" s="535" t="s">
        <v>19</v>
      </c>
      <c r="C53" s="533" t="s">
        <v>326</v>
      </c>
      <c r="D53" s="533" t="s">
        <v>14</v>
      </c>
      <c r="E53" s="533"/>
      <c r="F53" s="536">
        <v>600</v>
      </c>
      <c r="G53" s="536">
        <f t="shared" ref="G53:G59" si="4">E53*F53</f>
        <v>0</v>
      </c>
      <c r="H53" s="536">
        <v>928</v>
      </c>
      <c r="I53" s="536">
        <f t="shared" ref="I53:I59" si="5">E53*H53</f>
        <v>0</v>
      </c>
      <c r="J53" s="656">
        <f t="shared" ref="J53:J59" si="6">G53+I53</f>
        <v>0</v>
      </c>
    </row>
    <row r="54" spans="1:10" ht="16.5" hidden="1" customHeight="1" x14ac:dyDescent="0.2">
      <c r="A54" s="531">
        <v>48</v>
      </c>
      <c r="B54" s="535" t="s">
        <v>17</v>
      </c>
      <c r="C54" s="533"/>
      <c r="D54" s="533" t="s">
        <v>14</v>
      </c>
      <c r="E54" s="533"/>
      <c r="F54" s="536">
        <v>600</v>
      </c>
      <c r="G54" s="536">
        <f t="shared" si="4"/>
        <v>0</v>
      </c>
      <c r="H54" s="536">
        <v>1026</v>
      </c>
      <c r="I54" s="536">
        <f t="shared" si="5"/>
        <v>0</v>
      </c>
      <c r="J54" s="656">
        <f t="shared" si="6"/>
        <v>0</v>
      </c>
    </row>
    <row r="55" spans="1:10" ht="36.75" hidden="1" customHeight="1" x14ac:dyDescent="0.2">
      <c r="A55" s="531">
        <v>49</v>
      </c>
      <c r="B55" s="535" t="s">
        <v>43</v>
      </c>
      <c r="C55" s="533"/>
      <c r="D55" s="533" t="s">
        <v>21</v>
      </c>
      <c r="E55" s="533"/>
      <c r="F55" s="536">
        <v>650</v>
      </c>
      <c r="G55" s="536">
        <f t="shared" si="4"/>
        <v>0</v>
      </c>
      <c r="H55" s="536">
        <v>237</v>
      </c>
      <c r="I55" s="536">
        <f t="shared" si="5"/>
        <v>0</v>
      </c>
      <c r="J55" s="656">
        <f t="shared" si="6"/>
        <v>0</v>
      </c>
    </row>
    <row r="56" spans="1:10" ht="39" hidden="1" customHeight="1" x14ac:dyDescent="0.2">
      <c r="A56" s="531">
        <v>50</v>
      </c>
      <c r="B56" s="535" t="s">
        <v>327</v>
      </c>
      <c r="C56" s="540"/>
      <c r="D56" s="533" t="s">
        <v>21</v>
      </c>
      <c r="E56" s="533"/>
      <c r="F56" s="536">
        <v>290</v>
      </c>
      <c r="G56" s="536">
        <f t="shared" si="4"/>
        <v>0</v>
      </c>
      <c r="H56" s="536">
        <v>45</v>
      </c>
      <c r="I56" s="536">
        <f t="shared" si="5"/>
        <v>0</v>
      </c>
      <c r="J56" s="656">
        <f t="shared" si="6"/>
        <v>0</v>
      </c>
    </row>
    <row r="57" spans="1:10" ht="24.75" hidden="1" customHeight="1" x14ac:dyDescent="0.2">
      <c r="A57" s="531">
        <v>51</v>
      </c>
      <c r="B57" s="535" t="s">
        <v>31</v>
      </c>
      <c r="C57" s="538"/>
      <c r="D57" s="533" t="s">
        <v>32</v>
      </c>
      <c r="E57" s="533"/>
      <c r="F57" s="536">
        <v>0</v>
      </c>
      <c r="G57" s="536">
        <f t="shared" si="4"/>
        <v>0</v>
      </c>
      <c r="H57" s="536">
        <v>18486</v>
      </c>
      <c r="I57" s="536">
        <f t="shared" si="5"/>
        <v>0</v>
      </c>
      <c r="J57" s="656">
        <f t="shared" si="6"/>
        <v>0</v>
      </c>
    </row>
    <row r="58" spans="1:10" ht="26.25" hidden="1" customHeight="1" x14ac:dyDescent="0.2">
      <c r="A58" s="531">
        <v>52</v>
      </c>
      <c r="B58" s="535" t="s">
        <v>40</v>
      </c>
      <c r="C58" s="538"/>
      <c r="D58" s="533" t="s">
        <v>41</v>
      </c>
      <c r="E58" s="533"/>
      <c r="F58" s="536">
        <v>0</v>
      </c>
      <c r="G58" s="536">
        <f t="shared" si="4"/>
        <v>0</v>
      </c>
      <c r="H58" s="536">
        <v>19270</v>
      </c>
      <c r="I58" s="536">
        <f t="shared" si="5"/>
        <v>0</v>
      </c>
      <c r="J58" s="656">
        <f t="shared" si="6"/>
        <v>0</v>
      </c>
    </row>
    <row r="59" spans="1:10" ht="16.5" hidden="1" customHeight="1" x14ac:dyDescent="0.2">
      <c r="A59" s="531">
        <v>53</v>
      </c>
      <c r="B59" s="535" t="s">
        <v>15</v>
      </c>
      <c r="C59" s="533"/>
      <c r="D59" s="533" t="s">
        <v>14</v>
      </c>
      <c r="E59" s="533"/>
      <c r="F59" s="536">
        <v>600</v>
      </c>
      <c r="G59" s="536">
        <f t="shared" si="4"/>
        <v>0</v>
      </c>
      <c r="H59" s="536">
        <v>1026</v>
      </c>
      <c r="I59" s="536">
        <f t="shared" si="5"/>
        <v>0</v>
      </c>
      <c r="J59" s="656">
        <f t="shared" si="6"/>
        <v>0</v>
      </c>
    </row>
    <row r="60" spans="1:10" ht="26.25" hidden="1" customHeight="1" x14ac:dyDescent="0.2">
      <c r="A60" s="531">
        <v>54</v>
      </c>
      <c r="B60" s="535"/>
      <c r="C60" s="538"/>
      <c r="D60" s="533"/>
      <c r="E60" s="533"/>
      <c r="F60" s="533"/>
      <c r="G60" s="536"/>
      <c r="H60" s="147"/>
      <c r="I60" s="536"/>
      <c r="J60" s="655"/>
    </row>
    <row r="61" spans="1:10" ht="12" hidden="1" customHeight="1" x14ac:dyDescent="0.2">
      <c r="A61" s="531">
        <v>55</v>
      </c>
      <c r="B61" s="535"/>
      <c r="C61" s="538"/>
      <c r="D61" s="533"/>
      <c r="E61" s="533"/>
      <c r="F61" s="533"/>
      <c r="G61" s="536"/>
      <c r="H61" s="147"/>
      <c r="I61" s="536"/>
      <c r="J61" s="655"/>
    </row>
    <row r="62" spans="1:10" ht="12" hidden="1" customHeight="1" x14ac:dyDescent="0.2">
      <c r="A62" s="531">
        <v>56</v>
      </c>
      <c r="B62" s="539" t="s">
        <v>44</v>
      </c>
      <c r="C62" s="533"/>
      <c r="D62" s="533"/>
      <c r="E62" s="533"/>
      <c r="F62" s="533"/>
      <c r="G62" s="536"/>
      <c r="H62" s="147"/>
      <c r="I62" s="536"/>
      <c r="J62" s="655"/>
    </row>
    <row r="63" spans="1:10" ht="12" hidden="1" customHeight="1" x14ac:dyDescent="0.2">
      <c r="A63" s="531">
        <v>57</v>
      </c>
      <c r="B63" s="539" t="s">
        <v>45</v>
      </c>
      <c r="C63" s="533"/>
      <c r="D63" s="533"/>
      <c r="E63" s="533"/>
      <c r="F63" s="533"/>
      <c r="G63" s="536"/>
      <c r="H63" s="147"/>
      <c r="I63" s="536"/>
      <c r="J63" s="655"/>
    </row>
    <row r="64" spans="1:10" ht="12" hidden="1" customHeight="1" x14ac:dyDescent="0.2">
      <c r="A64" s="531">
        <v>58</v>
      </c>
      <c r="B64" s="535" t="s">
        <v>46</v>
      </c>
      <c r="C64" s="533" t="s">
        <v>329</v>
      </c>
      <c r="D64" s="533" t="s">
        <v>14</v>
      </c>
      <c r="E64" s="533"/>
      <c r="F64" s="536">
        <v>1502</v>
      </c>
      <c r="G64" s="536">
        <f t="shared" ref="G64:G127" si="7">E64*F64</f>
        <v>0</v>
      </c>
      <c r="H64" s="536">
        <v>3517.6320000000001</v>
      </c>
      <c r="I64" s="536">
        <f t="shared" ref="I64:I127" si="8">E64*H64</f>
        <v>0</v>
      </c>
      <c r="J64" s="656">
        <f t="shared" ref="J64:J88" si="9">G64+I64</f>
        <v>0</v>
      </c>
    </row>
    <row r="65" spans="1:10" ht="12" hidden="1" customHeight="1" x14ac:dyDescent="0.2">
      <c r="A65" s="531">
        <v>59</v>
      </c>
      <c r="B65" s="535" t="s">
        <v>239</v>
      </c>
      <c r="C65" s="533" t="s">
        <v>330</v>
      </c>
      <c r="D65" s="533" t="s">
        <v>14</v>
      </c>
      <c r="E65" s="533"/>
      <c r="F65" s="536">
        <v>11286</v>
      </c>
      <c r="G65" s="536">
        <f t="shared" si="7"/>
        <v>0</v>
      </c>
      <c r="H65" s="536">
        <v>30822.432000000001</v>
      </c>
      <c r="I65" s="536">
        <f t="shared" si="8"/>
        <v>0</v>
      </c>
      <c r="J65" s="656">
        <f t="shared" si="9"/>
        <v>0</v>
      </c>
    </row>
    <row r="66" spans="1:10" ht="12" hidden="1" customHeight="1" x14ac:dyDescent="0.2">
      <c r="A66" s="531">
        <v>60</v>
      </c>
      <c r="B66" s="535" t="s">
        <v>292</v>
      </c>
      <c r="C66" s="533" t="s">
        <v>331</v>
      </c>
      <c r="D66" s="533" t="s">
        <v>14</v>
      </c>
      <c r="E66" s="533"/>
      <c r="F66" s="536">
        <f>3796+1227</f>
        <v>5023</v>
      </c>
      <c r="G66" s="536">
        <f t="shared" si="7"/>
        <v>0</v>
      </c>
      <c r="H66" s="536">
        <v>11761.895999999999</v>
      </c>
      <c r="I66" s="536">
        <f t="shared" si="8"/>
        <v>0</v>
      </c>
      <c r="J66" s="656">
        <f t="shared" si="9"/>
        <v>0</v>
      </c>
    </row>
    <row r="67" spans="1:10" ht="30" hidden="1" customHeight="1" x14ac:dyDescent="0.2">
      <c r="A67" s="531">
        <v>61</v>
      </c>
      <c r="B67" s="535" t="s">
        <v>47</v>
      </c>
      <c r="C67" s="533" t="s">
        <v>332</v>
      </c>
      <c r="D67" s="533" t="s">
        <v>14</v>
      </c>
      <c r="E67" s="533"/>
      <c r="F67" s="536">
        <v>10638</v>
      </c>
      <c r="G67" s="536">
        <f t="shared" si="7"/>
        <v>0</v>
      </c>
      <c r="H67" s="536">
        <v>24909.119999999999</v>
      </c>
      <c r="I67" s="536">
        <f t="shared" si="8"/>
        <v>0</v>
      </c>
      <c r="J67" s="656">
        <f t="shared" si="9"/>
        <v>0</v>
      </c>
    </row>
    <row r="68" spans="1:10" ht="12" hidden="1" customHeight="1" x14ac:dyDescent="0.2">
      <c r="A68" s="531">
        <v>62</v>
      </c>
      <c r="B68" s="535" t="s">
        <v>290</v>
      </c>
      <c r="C68" s="533" t="s">
        <v>333</v>
      </c>
      <c r="D68" s="533" t="s">
        <v>14</v>
      </c>
      <c r="E68" s="533"/>
      <c r="F68" s="536">
        <v>37939</v>
      </c>
      <c r="G68" s="536">
        <f t="shared" si="7"/>
        <v>0</v>
      </c>
      <c r="H68" s="536">
        <v>88833.599999999991</v>
      </c>
      <c r="I68" s="536">
        <f t="shared" si="8"/>
        <v>0</v>
      </c>
      <c r="J68" s="656">
        <f t="shared" si="9"/>
        <v>0</v>
      </c>
    </row>
    <row r="69" spans="1:10" hidden="1" x14ac:dyDescent="0.2">
      <c r="A69" s="531">
        <v>63</v>
      </c>
      <c r="B69" s="535" t="s">
        <v>46</v>
      </c>
      <c r="C69" s="533" t="s">
        <v>329</v>
      </c>
      <c r="D69" s="533" t="s">
        <v>14</v>
      </c>
      <c r="E69" s="533"/>
      <c r="F69" s="536">
        <v>1502</v>
      </c>
      <c r="G69" s="536">
        <f t="shared" si="7"/>
        <v>0</v>
      </c>
      <c r="H69" s="536">
        <v>3517.6320000000001</v>
      </c>
      <c r="I69" s="536">
        <f t="shared" si="8"/>
        <v>0</v>
      </c>
      <c r="J69" s="656">
        <f t="shared" si="9"/>
        <v>0</v>
      </c>
    </row>
    <row r="70" spans="1:10" ht="12" hidden="1" customHeight="1" x14ac:dyDescent="0.2">
      <c r="A70" s="531">
        <v>64</v>
      </c>
      <c r="B70" s="535" t="s">
        <v>49</v>
      </c>
      <c r="C70" s="533" t="s">
        <v>334</v>
      </c>
      <c r="D70" s="533" t="s">
        <v>14</v>
      </c>
      <c r="E70" s="533"/>
      <c r="F70" s="536">
        <v>20865</v>
      </c>
      <c r="G70" s="536">
        <f t="shared" si="7"/>
        <v>0</v>
      </c>
      <c r="H70" s="536">
        <v>71535.599999999991</v>
      </c>
      <c r="I70" s="536">
        <f t="shared" si="8"/>
        <v>0</v>
      </c>
      <c r="J70" s="656">
        <f t="shared" si="9"/>
        <v>0</v>
      </c>
    </row>
    <row r="71" spans="1:10" ht="13.5" hidden="1" customHeight="1" x14ac:dyDescent="0.2">
      <c r="A71" s="531">
        <v>65</v>
      </c>
      <c r="B71" s="541" t="s">
        <v>387</v>
      </c>
      <c r="C71" s="542" t="s">
        <v>388</v>
      </c>
      <c r="D71" s="542" t="s">
        <v>14</v>
      </c>
      <c r="E71" s="542"/>
      <c r="F71" s="543">
        <v>4500</v>
      </c>
      <c r="G71" s="536">
        <f t="shared" si="7"/>
        <v>0</v>
      </c>
      <c r="H71" s="543">
        <v>16013.050000000001</v>
      </c>
      <c r="I71" s="536">
        <f t="shared" si="8"/>
        <v>0</v>
      </c>
      <c r="J71" s="657">
        <f t="shared" si="9"/>
        <v>0</v>
      </c>
    </row>
    <row r="72" spans="1:10" ht="12" hidden="1" customHeight="1" x14ac:dyDescent="0.2">
      <c r="A72" s="531">
        <v>66</v>
      </c>
      <c r="B72" s="541" t="s">
        <v>387</v>
      </c>
      <c r="C72" s="542" t="s">
        <v>389</v>
      </c>
      <c r="D72" s="542" t="s">
        <v>14</v>
      </c>
      <c r="E72" s="542"/>
      <c r="F72" s="543">
        <v>4500</v>
      </c>
      <c r="G72" s="536">
        <f t="shared" si="7"/>
        <v>0</v>
      </c>
      <c r="H72" s="543">
        <v>12276</v>
      </c>
      <c r="I72" s="536">
        <f t="shared" si="8"/>
        <v>0</v>
      </c>
      <c r="J72" s="657">
        <f t="shared" si="9"/>
        <v>0</v>
      </c>
    </row>
    <row r="73" spans="1:10" ht="12" hidden="1" customHeight="1" x14ac:dyDescent="0.2">
      <c r="A73" s="531">
        <v>67</v>
      </c>
      <c r="B73" s="541" t="s">
        <v>82</v>
      </c>
      <c r="C73" s="542" t="s">
        <v>83</v>
      </c>
      <c r="D73" s="542" t="s">
        <v>56</v>
      </c>
      <c r="E73" s="542"/>
      <c r="F73" s="543">
        <v>600</v>
      </c>
      <c r="G73" s="536">
        <f t="shared" si="7"/>
        <v>0</v>
      </c>
      <c r="H73" s="543">
        <v>588</v>
      </c>
      <c r="I73" s="536">
        <f t="shared" si="8"/>
        <v>0</v>
      </c>
      <c r="J73" s="657">
        <f t="shared" si="9"/>
        <v>0</v>
      </c>
    </row>
    <row r="74" spans="1:10" ht="12" hidden="1" customHeight="1" x14ac:dyDescent="0.2">
      <c r="A74" s="531">
        <v>68</v>
      </c>
      <c r="B74" s="541" t="s">
        <v>151</v>
      </c>
      <c r="C74" s="542" t="s">
        <v>152</v>
      </c>
      <c r="D74" s="542" t="s">
        <v>56</v>
      </c>
      <c r="E74" s="542"/>
      <c r="F74" s="543">
        <v>600</v>
      </c>
      <c r="G74" s="536">
        <f t="shared" si="7"/>
        <v>0</v>
      </c>
      <c r="H74" s="543">
        <v>381</v>
      </c>
      <c r="I74" s="536">
        <f t="shared" si="8"/>
        <v>0</v>
      </c>
      <c r="J74" s="657">
        <f t="shared" si="9"/>
        <v>0</v>
      </c>
    </row>
    <row r="75" spans="1:10" ht="12" hidden="1" customHeight="1" x14ac:dyDescent="0.2">
      <c r="A75" s="531">
        <v>69</v>
      </c>
      <c r="B75" s="541" t="s">
        <v>390</v>
      </c>
      <c r="C75" s="542" t="s">
        <v>391</v>
      </c>
      <c r="D75" s="542" t="s">
        <v>14</v>
      </c>
      <c r="E75" s="542"/>
      <c r="F75" s="543">
        <v>400</v>
      </c>
      <c r="G75" s="536">
        <f t="shared" si="7"/>
        <v>0</v>
      </c>
      <c r="H75" s="543">
        <v>900</v>
      </c>
      <c r="I75" s="536">
        <f t="shared" si="8"/>
        <v>0</v>
      </c>
      <c r="J75" s="657">
        <f t="shared" si="9"/>
        <v>0</v>
      </c>
    </row>
    <row r="76" spans="1:10" ht="12" hidden="1" customHeight="1" x14ac:dyDescent="0.2">
      <c r="A76" s="531">
        <v>70</v>
      </c>
      <c r="B76" s="541" t="s">
        <v>392</v>
      </c>
      <c r="C76" s="542" t="s">
        <v>393</v>
      </c>
      <c r="D76" s="542" t="s">
        <v>14</v>
      </c>
      <c r="E76" s="542"/>
      <c r="F76" s="543">
        <v>300</v>
      </c>
      <c r="G76" s="536">
        <f t="shared" si="7"/>
        <v>0</v>
      </c>
      <c r="H76" s="543">
        <v>234</v>
      </c>
      <c r="I76" s="536">
        <f t="shared" si="8"/>
        <v>0</v>
      </c>
      <c r="J76" s="657">
        <f t="shared" si="9"/>
        <v>0</v>
      </c>
    </row>
    <row r="77" spans="1:10" ht="12" hidden="1" customHeight="1" x14ac:dyDescent="0.2">
      <c r="A77" s="531">
        <v>71</v>
      </c>
      <c r="B77" s="541" t="s">
        <v>394</v>
      </c>
      <c r="C77" s="544" t="s">
        <v>395</v>
      </c>
      <c r="D77" s="544" t="s">
        <v>14</v>
      </c>
      <c r="E77" s="544"/>
      <c r="F77" s="543">
        <v>1250</v>
      </c>
      <c r="G77" s="536">
        <f t="shared" si="7"/>
        <v>0</v>
      </c>
      <c r="H77" s="543">
        <v>1163.3999999999999</v>
      </c>
      <c r="I77" s="536">
        <f t="shared" si="8"/>
        <v>0</v>
      </c>
      <c r="J77" s="657">
        <f t="shared" si="9"/>
        <v>0</v>
      </c>
    </row>
    <row r="78" spans="1:10" hidden="1" x14ac:dyDescent="0.2">
      <c r="A78" s="531">
        <v>72</v>
      </c>
      <c r="B78" s="541" t="s">
        <v>394</v>
      </c>
      <c r="C78" s="544" t="s">
        <v>296</v>
      </c>
      <c r="D78" s="544" t="s">
        <v>14</v>
      </c>
      <c r="E78" s="544"/>
      <c r="F78" s="543">
        <v>850</v>
      </c>
      <c r="G78" s="536">
        <f t="shared" si="7"/>
        <v>0</v>
      </c>
      <c r="H78" s="543">
        <v>347.2</v>
      </c>
      <c r="I78" s="536">
        <f t="shared" si="8"/>
        <v>0</v>
      </c>
      <c r="J78" s="657">
        <f t="shared" si="9"/>
        <v>0</v>
      </c>
    </row>
    <row r="79" spans="1:10" ht="12" hidden="1" customHeight="1" x14ac:dyDescent="0.2">
      <c r="A79" s="531">
        <v>73</v>
      </c>
      <c r="B79" s="541" t="s">
        <v>394</v>
      </c>
      <c r="C79" s="544" t="s">
        <v>168</v>
      </c>
      <c r="D79" s="544" t="s">
        <v>14</v>
      </c>
      <c r="E79" s="544"/>
      <c r="F79" s="543">
        <v>850</v>
      </c>
      <c r="G79" s="536">
        <f t="shared" si="7"/>
        <v>0</v>
      </c>
      <c r="H79" s="543">
        <v>311.87692307692305</v>
      </c>
      <c r="I79" s="536">
        <f t="shared" si="8"/>
        <v>0</v>
      </c>
      <c r="J79" s="657">
        <f t="shared" si="9"/>
        <v>0</v>
      </c>
    </row>
    <row r="80" spans="1:10" ht="13.5" hidden="1" customHeight="1" x14ac:dyDescent="0.2">
      <c r="A80" s="531">
        <v>74</v>
      </c>
      <c r="B80" s="535" t="s">
        <v>50</v>
      </c>
      <c r="C80" s="533" t="s">
        <v>184</v>
      </c>
      <c r="D80" s="533" t="s">
        <v>7</v>
      </c>
      <c r="E80" s="533"/>
      <c r="F80" s="536">
        <v>1500</v>
      </c>
      <c r="G80" s="536">
        <f t="shared" si="7"/>
        <v>0</v>
      </c>
      <c r="H80" s="536">
        <v>4175</v>
      </c>
      <c r="I80" s="536">
        <f t="shared" si="8"/>
        <v>0</v>
      </c>
      <c r="J80" s="656">
        <f t="shared" si="9"/>
        <v>0</v>
      </c>
    </row>
    <row r="81" spans="1:10" ht="15.6" hidden="1" customHeight="1" x14ac:dyDescent="0.2">
      <c r="A81" s="531">
        <v>75</v>
      </c>
      <c r="B81" s="535" t="s">
        <v>51</v>
      </c>
      <c r="C81" s="533" t="s">
        <v>52</v>
      </c>
      <c r="D81" s="533" t="s">
        <v>7</v>
      </c>
      <c r="E81" s="533"/>
      <c r="F81" s="536">
        <v>600</v>
      </c>
      <c r="G81" s="536">
        <f t="shared" si="7"/>
        <v>0</v>
      </c>
      <c r="H81" s="536">
        <v>784</v>
      </c>
      <c r="I81" s="536">
        <f t="shared" si="8"/>
        <v>0</v>
      </c>
      <c r="J81" s="656">
        <f t="shared" si="9"/>
        <v>0</v>
      </c>
    </row>
    <row r="82" spans="1:10" ht="12" hidden="1" customHeight="1" x14ac:dyDescent="0.2">
      <c r="A82" s="531">
        <v>76</v>
      </c>
      <c r="B82" s="535" t="s">
        <v>51</v>
      </c>
      <c r="C82" s="533" t="s">
        <v>53</v>
      </c>
      <c r="D82" s="533" t="s">
        <v>7</v>
      </c>
      <c r="E82" s="533"/>
      <c r="F82" s="536">
        <v>600</v>
      </c>
      <c r="G82" s="536">
        <f t="shared" si="7"/>
        <v>0</v>
      </c>
      <c r="H82" s="536">
        <v>420</v>
      </c>
      <c r="I82" s="536">
        <f t="shared" si="8"/>
        <v>0</v>
      </c>
      <c r="J82" s="656">
        <f t="shared" si="9"/>
        <v>0</v>
      </c>
    </row>
    <row r="83" spans="1:10" ht="12" hidden="1" customHeight="1" x14ac:dyDescent="0.2">
      <c r="A83" s="531">
        <v>77</v>
      </c>
      <c r="B83" s="535" t="s">
        <v>54</v>
      </c>
      <c r="C83" s="533" t="s">
        <v>293</v>
      </c>
      <c r="D83" s="533" t="s">
        <v>7</v>
      </c>
      <c r="E83" s="533"/>
      <c r="F83" s="536">
        <v>800</v>
      </c>
      <c r="G83" s="536">
        <f t="shared" si="7"/>
        <v>0</v>
      </c>
      <c r="H83" s="536">
        <v>721</v>
      </c>
      <c r="I83" s="536">
        <f t="shared" si="8"/>
        <v>0</v>
      </c>
      <c r="J83" s="656">
        <f t="shared" si="9"/>
        <v>0</v>
      </c>
    </row>
    <row r="84" spans="1:10" ht="12" hidden="1" customHeight="1" x14ac:dyDescent="0.2">
      <c r="A84" s="531">
        <v>78</v>
      </c>
      <c r="B84" s="535" t="s">
        <v>55</v>
      </c>
      <c r="C84" s="533"/>
      <c r="D84" s="533" t="s">
        <v>56</v>
      </c>
      <c r="E84" s="533"/>
      <c r="F84" s="536">
        <v>1050</v>
      </c>
      <c r="G84" s="536">
        <f t="shared" si="7"/>
        <v>0</v>
      </c>
      <c r="H84" s="536">
        <v>840</v>
      </c>
      <c r="I84" s="536">
        <f t="shared" si="8"/>
        <v>0</v>
      </c>
      <c r="J84" s="656">
        <f t="shared" si="9"/>
        <v>0</v>
      </c>
    </row>
    <row r="85" spans="1:10" ht="12" hidden="1" customHeight="1" x14ac:dyDescent="0.2">
      <c r="A85" s="531">
        <v>79</v>
      </c>
      <c r="B85" s="535" t="s">
        <v>57</v>
      </c>
      <c r="C85" s="538"/>
      <c r="D85" s="533" t="s">
        <v>56</v>
      </c>
      <c r="E85" s="533"/>
      <c r="F85" s="536">
        <v>1050</v>
      </c>
      <c r="G85" s="536">
        <f t="shared" si="7"/>
        <v>0</v>
      </c>
      <c r="H85" s="536">
        <v>1190</v>
      </c>
      <c r="I85" s="536">
        <f t="shared" si="8"/>
        <v>0</v>
      </c>
      <c r="J85" s="656">
        <f t="shared" si="9"/>
        <v>0</v>
      </c>
    </row>
    <row r="86" spans="1:10" ht="12" hidden="1" customHeight="1" x14ac:dyDescent="0.2">
      <c r="A86" s="531">
        <v>80</v>
      </c>
      <c r="B86" s="535" t="s">
        <v>58</v>
      </c>
      <c r="C86" s="538"/>
      <c r="D86" s="533" t="s">
        <v>56</v>
      </c>
      <c r="E86" s="533"/>
      <c r="F86" s="536">
        <v>1050</v>
      </c>
      <c r="G86" s="536">
        <f t="shared" si="7"/>
        <v>0</v>
      </c>
      <c r="H86" s="536">
        <v>2380</v>
      </c>
      <c r="I86" s="536">
        <f t="shared" si="8"/>
        <v>0</v>
      </c>
      <c r="J86" s="656">
        <f t="shared" si="9"/>
        <v>0</v>
      </c>
    </row>
    <row r="87" spans="1:10" hidden="1" x14ac:dyDescent="0.2">
      <c r="A87" s="531">
        <v>81</v>
      </c>
      <c r="B87" s="535" t="s">
        <v>59</v>
      </c>
      <c r="C87" s="533"/>
      <c r="D87" s="533" t="s">
        <v>56</v>
      </c>
      <c r="E87" s="533"/>
      <c r="F87" s="536">
        <v>1050</v>
      </c>
      <c r="G87" s="536">
        <f t="shared" si="7"/>
        <v>0</v>
      </c>
      <c r="H87" s="536">
        <v>3080</v>
      </c>
      <c r="I87" s="536">
        <f t="shared" si="8"/>
        <v>0</v>
      </c>
      <c r="J87" s="656">
        <f t="shared" si="9"/>
        <v>0</v>
      </c>
    </row>
    <row r="88" spans="1:10" ht="12" hidden="1" customHeight="1" x14ac:dyDescent="0.2">
      <c r="A88" s="531">
        <v>82</v>
      </c>
      <c r="B88" s="535" t="s">
        <v>60</v>
      </c>
      <c r="C88" s="538"/>
      <c r="D88" s="533" t="s">
        <v>5</v>
      </c>
      <c r="E88" s="533"/>
      <c r="F88" s="536">
        <v>0</v>
      </c>
      <c r="G88" s="536">
        <f t="shared" si="7"/>
        <v>0</v>
      </c>
      <c r="H88" s="536">
        <v>32642</v>
      </c>
      <c r="I88" s="536">
        <f t="shared" si="8"/>
        <v>0</v>
      </c>
      <c r="J88" s="656">
        <f t="shared" si="9"/>
        <v>0</v>
      </c>
    </row>
    <row r="89" spans="1:10" ht="13.5" hidden="1" customHeight="1" x14ac:dyDescent="0.2">
      <c r="A89" s="531">
        <v>83</v>
      </c>
      <c r="B89" s="539" t="s">
        <v>61</v>
      </c>
      <c r="C89" s="533"/>
      <c r="D89" s="533"/>
      <c r="E89" s="533"/>
      <c r="F89" s="533"/>
      <c r="G89" s="536"/>
      <c r="H89" s="147"/>
      <c r="I89" s="536"/>
      <c r="J89" s="655"/>
    </row>
    <row r="90" spans="1:10" ht="12" hidden="1" customHeight="1" x14ac:dyDescent="0.2">
      <c r="A90" s="531">
        <v>84</v>
      </c>
      <c r="B90" s="535" t="s">
        <v>294</v>
      </c>
      <c r="C90" s="533" t="s">
        <v>335</v>
      </c>
      <c r="D90" s="533" t="s">
        <v>14</v>
      </c>
      <c r="E90" s="533"/>
      <c r="F90" s="536">
        <v>3518</v>
      </c>
      <c r="G90" s="536">
        <f t="shared" si="7"/>
        <v>0</v>
      </c>
      <c r="H90" s="536">
        <v>7588.7999999999993</v>
      </c>
      <c r="I90" s="536">
        <f t="shared" si="8"/>
        <v>0</v>
      </c>
      <c r="J90" s="656">
        <f t="shared" ref="J90:J104" si="10">G90+I90</f>
        <v>0</v>
      </c>
    </row>
    <row r="91" spans="1:10" ht="12" hidden="1" customHeight="1" x14ac:dyDescent="0.2">
      <c r="A91" s="531">
        <v>85</v>
      </c>
      <c r="B91" s="535" t="s">
        <v>62</v>
      </c>
      <c r="C91" s="533" t="s">
        <v>336</v>
      </c>
      <c r="D91" s="533" t="s">
        <v>14</v>
      </c>
      <c r="E91" s="533"/>
      <c r="F91" s="536">
        <v>2005</v>
      </c>
      <c r="G91" s="536">
        <f t="shared" si="7"/>
        <v>0</v>
      </c>
      <c r="H91" s="536">
        <v>4910.3999999999996</v>
      </c>
      <c r="I91" s="536">
        <f t="shared" si="8"/>
        <v>0</v>
      </c>
      <c r="J91" s="656">
        <f t="shared" si="10"/>
        <v>0</v>
      </c>
    </row>
    <row r="92" spans="1:10" ht="12" hidden="1" customHeight="1" x14ac:dyDescent="0.2">
      <c r="A92" s="531">
        <v>86</v>
      </c>
      <c r="B92" s="541" t="s">
        <v>396</v>
      </c>
      <c r="C92" s="542" t="s">
        <v>296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4900</v>
      </c>
      <c r="I92" s="536">
        <f t="shared" si="8"/>
        <v>0</v>
      </c>
      <c r="J92" s="657">
        <f t="shared" si="10"/>
        <v>0</v>
      </c>
    </row>
    <row r="93" spans="1:10" ht="12" hidden="1" customHeight="1" x14ac:dyDescent="0.2">
      <c r="A93" s="531">
        <v>87</v>
      </c>
      <c r="B93" s="541" t="s">
        <v>387</v>
      </c>
      <c r="C93" s="542" t="s">
        <v>397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11450.625</v>
      </c>
      <c r="I93" s="536">
        <f t="shared" si="8"/>
        <v>0</v>
      </c>
      <c r="J93" s="657">
        <f t="shared" si="10"/>
        <v>0</v>
      </c>
    </row>
    <row r="94" spans="1:10" ht="12" hidden="1" customHeight="1" x14ac:dyDescent="0.2">
      <c r="A94" s="531">
        <v>88</v>
      </c>
      <c r="B94" s="541" t="s">
        <v>398</v>
      </c>
      <c r="C94" s="542" t="s">
        <v>399</v>
      </c>
      <c r="D94" s="542" t="s">
        <v>14</v>
      </c>
      <c r="E94" s="542"/>
      <c r="F94" s="543">
        <v>400</v>
      </c>
      <c r="G94" s="536">
        <f t="shared" si="7"/>
        <v>0</v>
      </c>
      <c r="H94" s="543">
        <v>952.8</v>
      </c>
      <c r="I94" s="536">
        <f t="shared" si="8"/>
        <v>0</v>
      </c>
      <c r="J94" s="657">
        <f t="shared" si="10"/>
        <v>0</v>
      </c>
    </row>
    <row r="95" spans="1:10" ht="12" hidden="1" customHeight="1" x14ac:dyDescent="0.2">
      <c r="A95" s="531">
        <v>89</v>
      </c>
      <c r="B95" s="541" t="s">
        <v>392</v>
      </c>
      <c r="C95" s="542" t="s">
        <v>393</v>
      </c>
      <c r="D95" s="542" t="s">
        <v>14</v>
      </c>
      <c r="E95" s="542"/>
      <c r="F95" s="543">
        <v>300</v>
      </c>
      <c r="G95" s="536">
        <f t="shared" si="7"/>
        <v>0</v>
      </c>
      <c r="H95" s="543">
        <v>234</v>
      </c>
      <c r="I95" s="536">
        <f t="shared" si="8"/>
        <v>0</v>
      </c>
      <c r="J95" s="657">
        <f t="shared" si="10"/>
        <v>0</v>
      </c>
    </row>
    <row r="96" spans="1:10" ht="12" hidden="1" customHeight="1" x14ac:dyDescent="0.2">
      <c r="A96" s="531">
        <v>90</v>
      </c>
      <c r="B96" s="541" t="s">
        <v>394</v>
      </c>
      <c r="C96" s="544" t="s">
        <v>158</v>
      </c>
      <c r="D96" s="544" t="s">
        <v>14</v>
      </c>
      <c r="E96" s="544"/>
      <c r="F96" s="543">
        <v>850</v>
      </c>
      <c r="G96" s="536">
        <f t="shared" si="7"/>
        <v>0</v>
      </c>
      <c r="H96" s="543">
        <v>316.39999999999998</v>
      </c>
      <c r="I96" s="536">
        <f t="shared" si="8"/>
        <v>0</v>
      </c>
      <c r="J96" s="657">
        <f t="shared" si="10"/>
        <v>0</v>
      </c>
    </row>
    <row r="97" spans="1:10" hidden="1" x14ac:dyDescent="0.2">
      <c r="A97" s="531">
        <v>91</v>
      </c>
      <c r="B97" s="541" t="s">
        <v>394</v>
      </c>
      <c r="C97" s="544" t="s">
        <v>168</v>
      </c>
      <c r="D97" s="544" t="s">
        <v>14</v>
      </c>
      <c r="E97" s="544"/>
      <c r="F97" s="543">
        <v>850</v>
      </c>
      <c r="G97" s="536">
        <f t="shared" si="7"/>
        <v>0</v>
      </c>
      <c r="H97" s="543">
        <v>311.87692307692305</v>
      </c>
      <c r="I97" s="536">
        <f t="shared" si="8"/>
        <v>0</v>
      </c>
      <c r="J97" s="657">
        <f t="shared" si="10"/>
        <v>0</v>
      </c>
    </row>
    <row r="98" spans="1:10" ht="12" hidden="1" customHeight="1" x14ac:dyDescent="0.2">
      <c r="A98" s="531">
        <v>92</v>
      </c>
      <c r="B98" s="535" t="s">
        <v>63</v>
      </c>
      <c r="C98" s="533" t="s">
        <v>67</v>
      </c>
      <c r="D98" s="533" t="s">
        <v>14</v>
      </c>
      <c r="E98" s="533"/>
      <c r="F98" s="536">
        <v>600</v>
      </c>
      <c r="G98" s="536">
        <f t="shared" si="7"/>
        <v>0</v>
      </c>
      <c r="H98" s="536">
        <v>630</v>
      </c>
      <c r="I98" s="536">
        <f t="shared" si="8"/>
        <v>0</v>
      </c>
      <c r="J98" s="656">
        <f t="shared" si="10"/>
        <v>0</v>
      </c>
    </row>
    <row r="99" spans="1:10" ht="13.5" hidden="1" customHeight="1" x14ac:dyDescent="0.2">
      <c r="A99" s="531">
        <v>93</v>
      </c>
      <c r="B99" s="535" t="s">
        <v>63</v>
      </c>
      <c r="C99" s="533" t="s">
        <v>64</v>
      </c>
      <c r="D99" s="533" t="s">
        <v>14</v>
      </c>
      <c r="E99" s="533"/>
      <c r="F99" s="536">
        <v>600</v>
      </c>
      <c r="G99" s="536">
        <f t="shared" si="7"/>
        <v>0</v>
      </c>
      <c r="H99" s="536">
        <v>420</v>
      </c>
      <c r="I99" s="536">
        <f t="shared" si="8"/>
        <v>0</v>
      </c>
      <c r="J99" s="656">
        <f t="shared" si="10"/>
        <v>0</v>
      </c>
    </row>
    <row r="100" spans="1:10" ht="12" hidden="1" customHeight="1" x14ac:dyDescent="0.2">
      <c r="A100" s="531">
        <v>94</v>
      </c>
      <c r="B100" s="535" t="s">
        <v>295</v>
      </c>
      <c r="C100" s="533" t="s">
        <v>296</v>
      </c>
      <c r="D100" s="533" t="s">
        <v>7</v>
      </c>
      <c r="E100" s="533"/>
      <c r="F100" s="536">
        <v>1200</v>
      </c>
      <c r="G100" s="536">
        <f t="shared" si="7"/>
        <v>0</v>
      </c>
      <c r="H100" s="536">
        <v>350</v>
      </c>
      <c r="I100" s="536">
        <f t="shared" si="8"/>
        <v>0</v>
      </c>
      <c r="J100" s="656">
        <f t="shared" si="10"/>
        <v>0</v>
      </c>
    </row>
    <row r="101" spans="1:10" ht="12" hidden="1" customHeight="1" x14ac:dyDescent="0.2">
      <c r="A101" s="531">
        <v>95</v>
      </c>
      <c r="B101" s="535" t="s">
        <v>72</v>
      </c>
      <c r="C101" s="533"/>
      <c r="D101" s="533" t="s">
        <v>56</v>
      </c>
      <c r="E101" s="533"/>
      <c r="F101" s="536">
        <v>1050</v>
      </c>
      <c r="G101" s="536">
        <f t="shared" si="7"/>
        <v>0</v>
      </c>
      <c r="H101" s="536">
        <v>840</v>
      </c>
      <c r="I101" s="536">
        <f t="shared" si="8"/>
        <v>0</v>
      </c>
      <c r="J101" s="656">
        <f t="shared" si="10"/>
        <v>0</v>
      </c>
    </row>
    <row r="102" spans="1:10" ht="13.9" hidden="1" customHeight="1" x14ac:dyDescent="0.2">
      <c r="A102" s="531">
        <v>96</v>
      </c>
      <c r="B102" s="535" t="s">
        <v>73</v>
      </c>
      <c r="C102" s="533"/>
      <c r="D102" s="533" t="s">
        <v>56</v>
      </c>
      <c r="E102" s="533"/>
      <c r="F102" s="536">
        <v>1050</v>
      </c>
      <c r="G102" s="536">
        <f t="shared" si="7"/>
        <v>0</v>
      </c>
      <c r="H102" s="536">
        <v>3080</v>
      </c>
      <c r="I102" s="536">
        <f t="shared" si="8"/>
        <v>0</v>
      </c>
      <c r="J102" s="656">
        <f t="shared" si="10"/>
        <v>0</v>
      </c>
    </row>
    <row r="103" spans="1:10" ht="12" hidden="1" customHeight="1" x14ac:dyDescent="0.2">
      <c r="A103" s="531">
        <v>97</v>
      </c>
      <c r="B103" s="535" t="s">
        <v>60</v>
      </c>
      <c r="C103" s="538"/>
      <c r="D103" s="533" t="s">
        <v>5</v>
      </c>
      <c r="E103" s="533"/>
      <c r="F103" s="536">
        <v>0</v>
      </c>
      <c r="G103" s="536">
        <f t="shared" si="7"/>
        <v>0</v>
      </c>
      <c r="H103" s="536">
        <v>1218</v>
      </c>
      <c r="I103" s="536">
        <f t="shared" si="8"/>
        <v>0</v>
      </c>
      <c r="J103" s="656">
        <f t="shared" si="10"/>
        <v>0</v>
      </c>
    </row>
    <row r="104" spans="1:10" ht="12" hidden="1" customHeight="1" x14ac:dyDescent="0.2">
      <c r="A104" s="531">
        <v>98</v>
      </c>
      <c r="B104" s="541" t="s">
        <v>82</v>
      </c>
      <c r="C104" s="542" t="s">
        <v>83</v>
      </c>
      <c r="D104" s="542" t="s">
        <v>56</v>
      </c>
      <c r="E104" s="533"/>
      <c r="F104" s="543">
        <v>600</v>
      </c>
      <c r="G104" s="536">
        <f t="shared" si="7"/>
        <v>0</v>
      </c>
      <c r="H104" s="543">
        <v>588</v>
      </c>
      <c r="I104" s="536">
        <f t="shared" si="8"/>
        <v>0</v>
      </c>
      <c r="J104" s="657">
        <f t="shared" si="10"/>
        <v>0</v>
      </c>
    </row>
    <row r="105" spans="1:10" ht="12" hidden="1" customHeight="1" x14ac:dyDescent="0.2">
      <c r="A105" s="531">
        <v>99</v>
      </c>
      <c r="B105" s="539" t="s">
        <v>66</v>
      </c>
      <c r="C105" s="533"/>
      <c r="D105" s="533"/>
      <c r="E105" s="533"/>
      <c r="F105" s="533"/>
      <c r="G105" s="536"/>
      <c r="H105" s="147"/>
      <c r="I105" s="536"/>
      <c r="J105" s="655"/>
    </row>
    <row r="106" spans="1:10" hidden="1" x14ac:dyDescent="0.2">
      <c r="A106" s="531">
        <v>100</v>
      </c>
      <c r="B106" s="535" t="s">
        <v>297</v>
      </c>
      <c r="C106" s="533" t="s">
        <v>338</v>
      </c>
      <c r="D106" s="533" t="s">
        <v>14</v>
      </c>
      <c r="E106" s="533"/>
      <c r="F106" s="536">
        <v>2829</v>
      </c>
      <c r="G106" s="536">
        <f t="shared" si="7"/>
        <v>0</v>
      </c>
      <c r="H106" s="536">
        <v>5624.6399999999994</v>
      </c>
      <c r="I106" s="536">
        <f t="shared" si="8"/>
        <v>0</v>
      </c>
      <c r="J106" s="656">
        <f t="shared" ref="J106:J118" si="11">G106+I106</f>
        <v>0</v>
      </c>
    </row>
    <row r="107" spans="1:10" hidden="1" x14ac:dyDescent="0.2">
      <c r="A107" s="531">
        <v>101</v>
      </c>
      <c r="B107" s="535" t="s">
        <v>62</v>
      </c>
      <c r="C107" s="533" t="s">
        <v>337</v>
      </c>
      <c r="D107" s="533" t="s">
        <v>14</v>
      </c>
      <c r="E107" s="533"/>
      <c r="F107" s="536">
        <v>1681</v>
      </c>
      <c r="G107" s="536">
        <f t="shared" si="7"/>
        <v>0</v>
      </c>
      <c r="H107" s="536">
        <v>4575.5999999999995</v>
      </c>
      <c r="I107" s="536">
        <f t="shared" si="8"/>
        <v>0</v>
      </c>
      <c r="J107" s="656">
        <f t="shared" si="11"/>
        <v>0</v>
      </c>
    </row>
    <row r="108" spans="1:10" ht="13.5" hidden="1" customHeight="1" x14ac:dyDescent="0.2">
      <c r="A108" s="531">
        <v>102</v>
      </c>
      <c r="B108" s="541" t="s">
        <v>396</v>
      </c>
      <c r="C108" s="542" t="s">
        <v>296</v>
      </c>
      <c r="D108" s="542" t="s">
        <v>14</v>
      </c>
      <c r="E108" s="542"/>
      <c r="F108" s="543">
        <v>4500</v>
      </c>
      <c r="G108" s="536">
        <f t="shared" si="7"/>
        <v>0</v>
      </c>
      <c r="H108" s="543">
        <v>4900</v>
      </c>
      <c r="I108" s="536">
        <f t="shared" si="8"/>
        <v>0</v>
      </c>
      <c r="J108" s="657">
        <f t="shared" si="11"/>
        <v>0</v>
      </c>
    </row>
    <row r="109" spans="1:10" ht="12" hidden="1" customHeight="1" x14ac:dyDescent="0.2">
      <c r="A109" s="531">
        <v>103</v>
      </c>
      <c r="B109" s="541" t="s">
        <v>387</v>
      </c>
      <c r="C109" s="542" t="s">
        <v>400</v>
      </c>
      <c r="D109" s="542" t="s">
        <v>14</v>
      </c>
      <c r="E109" s="542"/>
      <c r="F109" s="543">
        <v>4500</v>
      </c>
      <c r="G109" s="536">
        <f t="shared" si="7"/>
        <v>0</v>
      </c>
      <c r="H109" s="543">
        <v>11136.75</v>
      </c>
      <c r="I109" s="536">
        <f t="shared" si="8"/>
        <v>0</v>
      </c>
      <c r="J109" s="657">
        <f t="shared" si="11"/>
        <v>0</v>
      </c>
    </row>
    <row r="110" spans="1:10" ht="12" hidden="1" customHeight="1" x14ac:dyDescent="0.2">
      <c r="A110" s="531">
        <v>104</v>
      </c>
      <c r="B110" s="541" t="s">
        <v>398</v>
      </c>
      <c r="C110" s="542" t="s">
        <v>401</v>
      </c>
      <c r="D110" s="542" t="s">
        <v>14</v>
      </c>
      <c r="E110" s="542"/>
      <c r="F110" s="543">
        <v>400</v>
      </c>
      <c r="G110" s="536">
        <f t="shared" si="7"/>
        <v>0</v>
      </c>
      <c r="H110" s="543">
        <v>952.8</v>
      </c>
      <c r="I110" s="536">
        <f t="shared" si="8"/>
        <v>0</v>
      </c>
      <c r="J110" s="657">
        <f t="shared" si="11"/>
        <v>0</v>
      </c>
    </row>
    <row r="111" spans="1:10" ht="13.9" hidden="1" customHeight="1" x14ac:dyDescent="0.2">
      <c r="A111" s="531">
        <v>105</v>
      </c>
      <c r="B111" s="541" t="s">
        <v>392</v>
      </c>
      <c r="C111" s="542" t="s">
        <v>393</v>
      </c>
      <c r="D111" s="542" t="s">
        <v>14</v>
      </c>
      <c r="E111" s="542"/>
      <c r="F111" s="543">
        <v>300</v>
      </c>
      <c r="G111" s="536">
        <f t="shared" si="7"/>
        <v>0</v>
      </c>
      <c r="H111" s="543">
        <v>234</v>
      </c>
      <c r="I111" s="536">
        <f t="shared" si="8"/>
        <v>0</v>
      </c>
      <c r="J111" s="657">
        <f t="shared" si="11"/>
        <v>0</v>
      </c>
    </row>
    <row r="112" spans="1:10" ht="12" hidden="1" customHeight="1" x14ac:dyDescent="0.2">
      <c r="A112" s="531">
        <v>106</v>
      </c>
      <c r="B112" s="541" t="s">
        <v>394</v>
      </c>
      <c r="C112" s="544" t="s">
        <v>168</v>
      </c>
      <c r="D112" s="544" t="s">
        <v>14</v>
      </c>
      <c r="E112" s="544"/>
      <c r="F112" s="543">
        <v>850</v>
      </c>
      <c r="G112" s="536">
        <f t="shared" si="7"/>
        <v>0</v>
      </c>
      <c r="H112" s="543">
        <v>311.87692307692305</v>
      </c>
      <c r="I112" s="536">
        <f t="shared" si="8"/>
        <v>0</v>
      </c>
      <c r="J112" s="657">
        <f t="shared" si="11"/>
        <v>0</v>
      </c>
    </row>
    <row r="113" spans="1:10" ht="12" hidden="1" customHeight="1" x14ac:dyDescent="0.2">
      <c r="A113" s="531">
        <v>107</v>
      </c>
      <c r="B113" s="535" t="s">
        <v>63</v>
      </c>
      <c r="C113" s="533" t="s">
        <v>64</v>
      </c>
      <c r="D113" s="533" t="s">
        <v>7</v>
      </c>
      <c r="E113" s="533"/>
      <c r="F113" s="536">
        <v>600</v>
      </c>
      <c r="G113" s="536">
        <f t="shared" si="7"/>
        <v>0</v>
      </c>
      <c r="H113" s="536">
        <v>420</v>
      </c>
      <c r="I113" s="536">
        <f t="shared" si="8"/>
        <v>0</v>
      </c>
      <c r="J113" s="656">
        <f t="shared" si="11"/>
        <v>0</v>
      </c>
    </row>
    <row r="114" spans="1:10" ht="12" hidden="1" customHeight="1" x14ac:dyDescent="0.2">
      <c r="A114" s="531">
        <v>108</v>
      </c>
      <c r="B114" s="535" t="s">
        <v>295</v>
      </c>
      <c r="C114" s="533" t="s">
        <v>168</v>
      </c>
      <c r="D114" s="533" t="s">
        <v>7</v>
      </c>
      <c r="E114" s="533"/>
      <c r="F114" s="536">
        <v>1200</v>
      </c>
      <c r="G114" s="536">
        <f t="shared" si="7"/>
        <v>0</v>
      </c>
      <c r="H114" s="536">
        <v>300</v>
      </c>
      <c r="I114" s="536">
        <f t="shared" si="8"/>
        <v>0</v>
      </c>
      <c r="J114" s="656">
        <f t="shared" si="11"/>
        <v>0</v>
      </c>
    </row>
    <row r="115" spans="1:10" hidden="1" x14ac:dyDescent="0.2">
      <c r="A115" s="531">
        <v>109</v>
      </c>
      <c r="B115" s="535" t="s">
        <v>74</v>
      </c>
      <c r="C115" s="533"/>
      <c r="D115" s="533" t="s">
        <v>56</v>
      </c>
      <c r="E115" s="533"/>
      <c r="F115" s="536">
        <v>1050</v>
      </c>
      <c r="G115" s="536">
        <f t="shared" si="7"/>
        <v>0</v>
      </c>
      <c r="H115" s="536">
        <v>840</v>
      </c>
      <c r="I115" s="536">
        <f t="shared" si="8"/>
        <v>0</v>
      </c>
      <c r="J115" s="656">
        <f t="shared" si="11"/>
        <v>0</v>
      </c>
    </row>
    <row r="116" spans="1:10" ht="12" hidden="1" customHeight="1" x14ac:dyDescent="0.2">
      <c r="A116" s="531">
        <v>110</v>
      </c>
      <c r="B116" s="535" t="s">
        <v>65</v>
      </c>
      <c r="C116" s="533"/>
      <c r="D116" s="533" t="s">
        <v>56</v>
      </c>
      <c r="E116" s="533"/>
      <c r="F116" s="536">
        <v>1050</v>
      </c>
      <c r="G116" s="536">
        <f t="shared" si="7"/>
        <v>0</v>
      </c>
      <c r="H116" s="536">
        <v>3080</v>
      </c>
      <c r="I116" s="536">
        <f t="shared" si="8"/>
        <v>0</v>
      </c>
      <c r="J116" s="656">
        <f t="shared" si="11"/>
        <v>0</v>
      </c>
    </row>
    <row r="117" spans="1:10" hidden="1" x14ac:dyDescent="0.2">
      <c r="A117" s="531">
        <v>111</v>
      </c>
      <c r="B117" s="535" t="s">
        <v>60</v>
      </c>
      <c r="C117" s="538"/>
      <c r="D117" s="533" t="s">
        <v>5</v>
      </c>
      <c r="E117" s="533"/>
      <c r="F117" s="536">
        <v>0</v>
      </c>
      <c r="G117" s="536">
        <f t="shared" si="7"/>
        <v>0</v>
      </c>
      <c r="H117" s="536">
        <v>1688</v>
      </c>
      <c r="I117" s="536">
        <f t="shared" si="8"/>
        <v>0</v>
      </c>
      <c r="J117" s="656">
        <f t="shared" si="11"/>
        <v>0</v>
      </c>
    </row>
    <row r="118" spans="1:10" ht="25.5" hidden="1" x14ac:dyDescent="0.2">
      <c r="A118" s="531">
        <v>112</v>
      </c>
      <c r="B118" s="541" t="s">
        <v>82</v>
      </c>
      <c r="C118" s="542" t="s">
        <v>83</v>
      </c>
      <c r="D118" s="542" t="s">
        <v>56</v>
      </c>
      <c r="E118" s="533"/>
      <c r="F118" s="543">
        <v>600</v>
      </c>
      <c r="G118" s="536">
        <f t="shared" si="7"/>
        <v>0</v>
      </c>
      <c r="H118" s="543">
        <v>588</v>
      </c>
      <c r="I118" s="536">
        <f t="shared" si="8"/>
        <v>0</v>
      </c>
      <c r="J118" s="657">
        <f t="shared" si="11"/>
        <v>0</v>
      </c>
    </row>
    <row r="119" spans="1:10" ht="18" hidden="1" customHeight="1" x14ac:dyDescent="0.2">
      <c r="A119" s="531">
        <v>113</v>
      </c>
      <c r="B119" s="539" t="s">
        <v>68</v>
      </c>
      <c r="C119" s="533"/>
      <c r="D119" s="533"/>
      <c r="E119" s="533"/>
      <c r="F119" s="533"/>
      <c r="G119" s="536"/>
      <c r="H119" s="147"/>
      <c r="I119" s="536"/>
      <c r="J119" s="655"/>
    </row>
    <row r="120" spans="1:10" ht="12" hidden="1" customHeight="1" x14ac:dyDescent="0.2">
      <c r="A120" s="531">
        <v>114</v>
      </c>
      <c r="B120" s="535" t="s">
        <v>345</v>
      </c>
      <c r="C120" s="533" t="s">
        <v>340</v>
      </c>
      <c r="D120" s="533" t="s">
        <v>14</v>
      </c>
      <c r="E120" s="533"/>
      <c r="F120" s="536">
        <v>4518</v>
      </c>
      <c r="G120" s="536">
        <f t="shared" si="7"/>
        <v>0</v>
      </c>
      <c r="H120" s="536">
        <v>7588.7999999999993</v>
      </c>
      <c r="I120" s="536">
        <f t="shared" si="8"/>
        <v>0</v>
      </c>
      <c r="J120" s="656">
        <f t="shared" ref="J120:J136" si="12">G120+I120</f>
        <v>0</v>
      </c>
    </row>
    <row r="121" spans="1:10" ht="12" hidden="1" customHeight="1" x14ac:dyDescent="0.2">
      <c r="A121" s="531">
        <v>115</v>
      </c>
      <c r="B121" s="535" t="s">
        <v>62</v>
      </c>
      <c r="C121" s="533" t="s">
        <v>339</v>
      </c>
      <c r="D121" s="533" t="s">
        <v>14</v>
      </c>
      <c r="E121" s="533"/>
      <c r="F121" s="536">
        <v>3005</v>
      </c>
      <c r="G121" s="536">
        <f t="shared" si="7"/>
        <v>0</v>
      </c>
      <c r="H121" s="536">
        <v>5133.5999999999995</v>
      </c>
      <c r="I121" s="536">
        <f t="shared" si="8"/>
        <v>0</v>
      </c>
      <c r="J121" s="656">
        <f t="shared" si="12"/>
        <v>0</v>
      </c>
    </row>
    <row r="122" spans="1:10" ht="12" hidden="1" customHeight="1" x14ac:dyDescent="0.2">
      <c r="A122" s="531">
        <v>116</v>
      </c>
      <c r="B122" s="541" t="s">
        <v>402</v>
      </c>
      <c r="C122" s="542" t="s">
        <v>298</v>
      </c>
      <c r="D122" s="542" t="s">
        <v>14</v>
      </c>
      <c r="E122" s="542"/>
      <c r="F122" s="543">
        <v>4500</v>
      </c>
      <c r="G122" s="536">
        <f t="shared" si="7"/>
        <v>0</v>
      </c>
      <c r="H122" s="543">
        <v>4900</v>
      </c>
      <c r="I122" s="536">
        <f t="shared" si="8"/>
        <v>0</v>
      </c>
      <c r="J122" s="657">
        <f t="shared" si="12"/>
        <v>0</v>
      </c>
    </row>
    <row r="123" spans="1:10" ht="12" hidden="1" customHeight="1" x14ac:dyDescent="0.2">
      <c r="A123" s="531">
        <v>117</v>
      </c>
      <c r="B123" s="541" t="s">
        <v>387</v>
      </c>
      <c r="C123" s="542" t="s">
        <v>403</v>
      </c>
      <c r="D123" s="542" t="s">
        <v>14</v>
      </c>
      <c r="E123" s="542"/>
      <c r="F123" s="543">
        <v>4500</v>
      </c>
      <c r="G123" s="536">
        <f t="shared" si="7"/>
        <v>0</v>
      </c>
      <c r="H123" s="543">
        <v>12807.650000000001</v>
      </c>
      <c r="I123" s="536">
        <f t="shared" si="8"/>
        <v>0</v>
      </c>
      <c r="J123" s="657">
        <f t="shared" si="12"/>
        <v>0</v>
      </c>
    </row>
    <row r="124" spans="1:10" ht="13.5" hidden="1" customHeight="1" x14ac:dyDescent="0.2">
      <c r="A124" s="531">
        <v>118</v>
      </c>
      <c r="B124" s="541" t="s">
        <v>398</v>
      </c>
      <c r="C124" s="542" t="s">
        <v>404</v>
      </c>
      <c r="D124" s="542" t="s">
        <v>14</v>
      </c>
      <c r="E124" s="542"/>
      <c r="F124" s="543">
        <v>400</v>
      </c>
      <c r="G124" s="536">
        <f t="shared" si="7"/>
        <v>0</v>
      </c>
      <c r="H124" s="543">
        <v>952.8</v>
      </c>
      <c r="I124" s="536">
        <f t="shared" si="8"/>
        <v>0</v>
      </c>
      <c r="J124" s="657">
        <f t="shared" si="12"/>
        <v>0</v>
      </c>
    </row>
    <row r="125" spans="1:10" ht="12" hidden="1" customHeight="1" x14ac:dyDescent="0.2">
      <c r="A125" s="531">
        <v>119</v>
      </c>
      <c r="B125" s="541" t="s">
        <v>392</v>
      </c>
      <c r="C125" s="542" t="s">
        <v>393</v>
      </c>
      <c r="D125" s="542" t="s">
        <v>14</v>
      </c>
      <c r="E125" s="542"/>
      <c r="F125" s="543">
        <v>300</v>
      </c>
      <c r="G125" s="536">
        <f t="shared" si="7"/>
        <v>0</v>
      </c>
      <c r="H125" s="543">
        <v>234</v>
      </c>
      <c r="I125" s="536">
        <f t="shared" si="8"/>
        <v>0</v>
      </c>
      <c r="J125" s="657">
        <f t="shared" si="12"/>
        <v>0</v>
      </c>
    </row>
    <row r="126" spans="1:10" hidden="1" x14ac:dyDescent="0.2">
      <c r="A126" s="531">
        <v>120</v>
      </c>
      <c r="B126" s="541" t="s">
        <v>394</v>
      </c>
      <c r="C126" s="544" t="s">
        <v>296</v>
      </c>
      <c r="D126" s="544" t="s">
        <v>14</v>
      </c>
      <c r="E126" s="544"/>
      <c r="F126" s="543">
        <v>850</v>
      </c>
      <c r="G126" s="536">
        <f t="shared" si="7"/>
        <v>0</v>
      </c>
      <c r="H126" s="543">
        <v>347.2</v>
      </c>
      <c r="I126" s="536">
        <f t="shared" si="8"/>
        <v>0</v>
      </c>
      <c r="J126" s="657">
        <f t="shared" si="12"/>
        <v>0</v>
      </c>
    </row>
    <row r="127" spans="1:10" hidden="1" x14ac:dyDescent="0.2">
      <c r="A127" s="531">
        <v>121</v>
      </c>
      <c r="B127" s="541" t="s">
        <v>394</v>
      </c>
      <c r="C127" s="544" t="s">
        <v>158</v>
      </c>
      <c r="D127" s="544" t="s">
        <v>14</v>
      </c>
      <c r="E127" s="544"/>
      <c r="F127" s="543">
        <v>850</v>
      </c>
      <c r="G127" s="536">
        <f t="shared" si="7"/>
        <v>0</v>
      </c>
      <c r="H127" s="543">
        <v>316.39999999999998</v>
      </c>
      <c r="I127" s="536">
        <f t="shared" si="8"/>
        <v>0</v>
      </c>
      <c r="J127" s="657">
        <f t="shared" si="12"/>
        <v>0</v>
      </c>
    </row>
    <row r="128" spans="1:10" hidden="1" x14ac:dyDescent="0.2">
      <c r="A128" s="531">
        <v>122</v>
      </c>
      <c r="B128" s="541" t="s">
        <v>394</v>
      </c>
      <c r="C128" s="544" t="s">
        <v>168</v>
      </c>
      <c r="D128" s="544" t="s">
        <v>14</v>
      </c>
      <c r="E128" s="544"/>
      <c r="F128" s="543">
        <v>850</v>
      </c>
      <c r="G128" s="536">
        <f t="shared" ref="G128:G191" si="13">E128*F128</f>
        <v>0</v>
      </c>
      <c r="H128" s="543">
        <v>311.87692307692305</v>
      </c>
      <c r="I128" s="536">
        <f t="shared" ref="I128:I191" si="14">E128*H128</f>
        <v>0</v>
      </c>
      <c r="J128" s="657">
        <f t="shared" si="12"/>
        <v>0</v>
      </c>
    </row>
    <row r="129" spans="1:10" ht="36.75" hidden="1" customHeight="1" x14ac:dyDescent="0.2">
      <c r="A129" s="531">
        <v>123</v>
      </c>
      <c r="B129" s="535" t="s">
        <v>63</v>
      </c>
      <c r="C129" s="533" t="s">
        <v>71</v>
      </c>
      <c r="D129" s="533" t="s">
        <v>7</v>
      </c>
      <c r="E129" s="533"/>
      <c r="F129" s="536">
        <v>600</v>
      </c>
      <c r="G129" s="536">
        <f t="shared" si="13"/>
        <v>0</v>
      </c>
      <c r="H129" s="536">
        <v>784</v>
      </c>
      <c r="I129" s="536">
        <f t="shared" si="14"/>
        <v>0</v>
      </c>
      <c r="J129" s="656">
        <f t="shared" si="12"/>
        <v>0</v>
      </c>
    </row>
    <row r="130" spans="1:10" ht="40.5" hidden="1" customHeight="1" x14ac:dyDescent="0.2">
      <c r="A130" s="531">
        <v>124</v>
      </c>
      <c r="B130" s="535" t="s">
        <v>63</v>
      </c>
      <c r="C130" s="533" t="s">
        <v>67</v>
      </c>
      <c r="D130" s="533" t="s">
        <v>7</v>
      </c>
      <c r="E130" s="533"/>
      <c r="F130" s="536">
        <v>600</v>
      </c>
      <c r="G130" s="536">
        <f t="shared" si="13"/>
        <v>0</v>
      </c>
      <c r="H130" s="536">
        <v>630</v>
      </c>
      <c r="I130" s="536">
        <f t="shared" si="14"/>
        <v>0</v>
      </c>
      <c r="J130" s="656">
        <f t="shared" si="12"/>
        <v>0</v>
      </c>
    </row>
    <row r="131" spans="1:10" ht="40.5" hidden="1" customHeight="1" x14ac:dyDescent="0.2">
      <c r="A131" s="531">
        <v>125</v>
      </c>
      <c r="B131" s="535" t="s">
        <v>63</v>
      </c>
      <c r="C131" s="533" t="s">
        <v>64</v>
      </c>
      <c r="D131" s="533" t="s">
        <v>7</v>
      </c>
      <c r="E131" s="533"/>
      <c r="F131" s="536">
        <v>600</v>
      </c>
      <c r="G131" s="536">
        <f t="shared" si="13"/>
        <v>0</v>
      </c>
      <c r="H131" s="536">
        <v>420</v>
      </c>
      <c r="I131" s="536">
        <f t="shared" si="14"/>
        <v>0</v>
      </c>
      <c r="J131" s="656">
        <f t="shared" si="12"/>
        <v>0</v>
      </c>
    </row>
    <row r="132" spans="1:10" ht="12" hidden="1" customHeight="1" x14ac:dyDescent="0.2">
      <c r="A132" s="531">
        <v>126</v>
      </c>
      <c r="B132" s="535" t="s">
        <v>295</v>
      </c>
      <c r="C132" s="533" t="s">
        <v>298</v>
      </c>
      <c r="D132" s="533" t="s">
        <v>7</v>
      </c>
      <c r="E132" s="533"/>
      <c r="F132" s="536">
        <v>1200</v>
      </c>
      <c r="G132" s="536">
        <f t="shared" si="13"/>
        <v>0</v>
      </c>
      <c r="H132" s="536">
        <v>450</v>
      </c>
      <c r="I132" s="536">
        <f t="shared" si="14"/>
        <v>0</v>
      </c>
      <c r="J132" s="656">
        <f t="shared" si="12"/>
        <v>0</v>
      </c>
    </row>
    <row r="133" spans="1:10" ht="12" hidden="1" customHeight="1" x14ac:dyDescent="0.2">
      <c r="A133" s="531">
        <v>127</v>
      </c>
      <c r="B133" s="535" t="s">
        <v>299</v>
      </c>
      <c r="C133" s="533"/>
      <c r="D133" s="533" t="s">
        <v>56</v>
      </c>
      <c r="E133" s="533"/>
      <c r="F133" s="536">
        <v>1050</v>
      </c>
      <c r="G133" s="536">
        <f t="shared" si="13"/>
        <v>0</v>
      </c>
      <c r="H133" s="536">
        <v>840</v>
      </c>
      <c r="I133" s="536">
        <f t="shared" si="14"/>
        <v>0</v>
      </c>
      <c r="J133" s="656">
        <f t="shared" si="12"/>
        <v>0</v>
      </c>
    </row>
    <row r="134" spans="1:10" ht="12" hidden="1" customHeight="1" x14ac:dyDescent="0.2">
      <c r="A134" s="531">
        <v>128</v>
      </c>
      <c r="B134" s="535" t="s">
        <v>300</v>
      </c>
      <c r="C134" s="533"/>
      <c r="D134" s="533" t="s">
        <v>56</v>
      </c>
      <c r="E134" s="533"/>
      <c r="F134" s="536">
        <v>1050</v>
      </c>
      <c r="G134" s="536">
        <f t="shared" si="13"/>
        <v>0</v>
      </c>
      <c r="H134" s="536">
        <v>3080</v>
      </c>
      <c r="I134" s="536">
        <f t="shared" si="14"/>
        <v>0</v>
      </c>
      <c r="J134" s="656">
        <f t="shared" si="12"/>
        <v>0</v>
      </c>
    </row>
    <row r="135" spans="1:10" ht="23.25" hidden="1" customHeight="1" x14ac:dyDescent="0.2">
      <c r="A135" s="531">
        <v>129</v>
      </c>
      <c r="B135" s="535" t="s">
        <v>60</v>
      </c>
      <c r="C135" s="538"/>
      <c r="D135" s="533" t="s">
        <v>5</v>
      </c>
      <c r="E135" s="533"/>
      <c r="F135" s="536">
        <v>0</v>
      </c>
      <c r="G135" s="536">
        <f t="shared" si="13"/>
        <v>0</v>
      </c>
      <c r="H135" s="536">
        <v>4701</v>
      </c>
      <c r="I135" s="536">
        <f t="shared" si="14"/>
        <v>0</v>
      </c>
      <c r="J135" s="656">
        <f t="shared" si="12"/>
        <v>0</v>
      </c>
    </row>
    <row r="136" spans="1:10" ht="25.5" hidden="1" x14ac:dyDescent="0.2">
      <c r="A136" s="531">
        <v>130</v>
      </c>
      <c r="B136" s="541" t="s">
        <v>82</v>
      </c>
      <c r="C136" s="542" t="s">
        <v>83</v>
      </c>
      <c r="D136" s="542" t="s">
        <v>56</v>
      </c>
      <c r="E136" s="533"/>
      <c r="F136" s="543">
        <v>600</v>
      </c>
      <c r="G136" s="536">
        <f t="shared" si="13"/>
        <v>0</v>
      </c>
      <c r="H136" s="543">
        <v>588</v>
      </c>
      <c r="I136" s="536">
        <f t="shared" si="14"/>
        <v>0</v>
      </c>
      <c r="J136" s="657">
        <f t="shared" si="12"/>
        <v>0</v>
      </c>
    </row>
    <row r="137" spans="1:10" hidden="1" x14ac:dyDescent="0.2">
      <c r="A137" s="531">
        <v>131</v>
      </c>
      <c r="B137" s="539" t="s">
        <v>69</v>
      </c>
      <c r="C137" s="533"/>
      <c r="D137" s="533"/>
      <c r="E137" s="533"/>
      <c r="F137" s="533"/>
      <c r="G137" s="536"/>
      <c r="H137" s="147"/>
      <c r="I137" s="536"/>
      <c r="J137" s="655"/>
    </row>
    <row r="138" spans="1:10" hidden="1" x14ac:dyDescent="0.2">
      <c r="A138" s="531">
        <v>132</v>
      </c>
      <c r="B138" s="535" t="s">
        <v>346</v>
      </c>
      <c r="C138" s="533" t="s">
        <v>341</v>
      </c>
      <c r="D138" s="533" t="s">
        <v>14</v>
      </c>
      <c r="E138" s="533"/>
      <c r="F138" s="536">
        <v>4518</v>
      </c>
      <c r="G138" s="536">
        <f t="shared" si="13"/>
        <v>0</v>
      </c>
      <c r="H138" s="536">
        <v>7588.7999999999993</v>
      </c>
      <c r="I138" s="536">
        <f t="shared" si="14"/>
        <v>0</v>
      </c>
      <c r="J138" s="656">
        <f t="shared" ref="J138:J152" si="15">G138+I138</f>
        <v>0</v>
      </c>
    </row>
    <row r="139" spans="1:10" hidden="1" x14ac:dyDescent="0.2">
      <c r="A139" s="531">
        <v>133</v>
      </c>
      <c r="B139" s="535" t="s">
        <v>62</v>
      </c>
      <c r="C139" s="533" t="s">
        <v>339</v>
      </c>
      <c r="D139" s="533" t="s">
        <v>14</v>
      </c>
      <c r="E139" s="533"/>
      <c r="F139" s="536">
        <v>3005</v>
      </c>
      <c r="G139" s="536">
        <f t="shared" si="13"/>
        <v>0</v>
      </c>
      <c r="H139" s="536">
        <v>5133.5999999999995</v>
      </c>
      <c r="I139" s="536">
        <f t="shared" si="14"/>
        <v>0</v>
      </c>
      <c r="J139" s="656">
        <f t="shared" si="15"/>
        <v>0</v>
      </c>
    </row>
    <row r="140" spans="1:10" hidden="1" x14ac:dyDescent="0.2">
      <c r="A140" s="531">
        <v>134</v>
      </c>
      <c r="B140" s="541" t="s">
        <v>402</v>
      </c>
      <c r="C140" s="542" t="s">
        <v>298</v>
      </c>
      <c r="D140" s="542" t="s">
        <v>14</v>
      </c>
      <c r="E140" s="542"/>
      <c r="F140" s="543">
        <v>4500</v>
      </c>
      <c r="G140" s="536">
        <f t="shared" si="13"/>
        <v>0</v>
      </c>
      <c r="H140" s="543">
        <v>4900</v>
      </c>
      <c r="I140" s="536">
        <f t="shared" si="14"/>
        <v>0</v>
      </c>
      <c r="J140" s="657">
        <f t="shared" si="15"/>
        <v>0</v>
      </c>
    </row>
    <row r="141" spans="1:10" ht="26.25" hidden="1" customHeight="1" x14ac:dyDescent="0.2">
      <c r="A141" s="531">
        <v>135</v>
      </c>
      <c r="B141" s="541" t="s">
        <v>387</v>
      </c>
      <c r="C141" s="542" t="s">
        <v>403</v>
      </c>
      <c r="D141" s="542" t="s">
        <v>14</v>
      </c>
      <c r="E141" s="542"/>
      <c r="F141" s="543">
        <v>4500</v>
      </c>
      <c r="G141" s="536">
        <f t="shared" si="13"/>
        <v>0</v>
      </c>
      <c r="H141" s="543">
        <v>12807.650000000001</v>
      </c>
      <c r="I141" s="536">
        <f t="shared" si="14"/>
        <v>0</v>
      </c>
      <c r="J141" s="657">
        <f t="shared" si="15"/>
        <v>0</v>
      </c>
    </row>
    <row r="142" spans="1:10" ht="27.75" hidden="1" customHeight="1" x14ac:dyDescent="0.2">
      <c r="A142" s="531">
        <v>136</v>
      </c>
      <c r="B142" s="541" t="s">
        <v>398</v>
      </c>
      <c r="C142" s="542" t="s">
        <v>404</v>
      </c>
      <c r="D142" s="542" t="s">
        <v>14</v>
      </c>
      <c r="E142" s="542"/>
      <c r="F142" s="543">
        <v>400</v>
      </c>
      <c r="G142" s="536">
        <f t="shared" si="13"/>
        <v>0</v>
      </c>
      <c r="H142" s="543">
        <v>952.8</v>
      </c>
      <c r="I142" s="536">
        <f t="shared" si="14"/>
        <v>0</v>
      </c>
      <c r="J142" s="657">
        <f t="shared" si="15"/>
        <v>0</v>
      </c>
    </row>
    <row r="143" spans="1:10" ht="27.75" hidden="1" customHeight="1" x14ac:dyDescent="0.2">
      <c r="A143" s="531">
        <v>137</v>
      </c>
      <c r="B143" s="541" t="s">
        <v>392</v>
      </c>
      <c r="C143" s="542" t="s">
        <v>393</v>
      </c>
      <c r="D143" s="542" t="s">
        <v>14</v>
      </c>
      <c r="E143" s="542"/>
      <c r="F143" s="543">
        <v>300</v>
      </c>
      <c r="G143" s="536">
        <f t="shared" si="13"/>
        <v>0</v>
      </c>
      <c r="H143" s="543">
        <v>234</v>
      </c>
      <c r="I143" s="536">
        <f t="shared" si="14"/>
        <v>0</v>
      </c>
      <c r="J143" s="657">
        <f t="shared" si="15"/>
        <v>0</v>
      </c>
    </row>
    <row r="144" spans="1:10" ht="37.5" hidden="1" customHeight="1" x14ac:dyDescent="0.2">
      <c r="A144" s="531">
        <v>138</v>
      </c>
      <c r="B144" s="541" t="s">
        <v>394</v>
      </c>
      <c r="C144" s="544" t="s">
        <v>296</v>
      </c>
      <c r="D144" s="544" t="s">
        <v>14</v>
      </c>
      <c r="E144" s="544"/>
      <c r="F144" s="543">
        <v>850</v>
      </c>
      <c r="G144" s="536">
        <f t="shared" si="13"/>
        <v>0</v>
      </c>
      <c r="H144" s="543">
        <v>347.2</v>
      </c>
      <c r="I144" s="536">
        <f t="shared" si="14"/>
        <v>0</v>
      </c>
      <c r="J144" s="657">
        <f t="shared" si="15"/>
        <v>0</v>
      </c>
    </row>
    <row r="145" spans="1:14" ht="12" hidden="1" customHeight="1" x14ac:dyDescent="0.2">
      <c r="A145" s="531">
        <v>139</v>
      </c>
      <c r="B145" s="541" t="s">
        <v>394</v>
      </c>
      <c r="C145" s="544" t="s">
        <v>168</v>
      </c>
      <c r="D145" s="544" t="s">
        <v>14</v>
      </c>
      <c r="E145" s="544"/>
      <c r="F145" s="543">
        <v>850</v>
      </c>
      <c r="G145" s="536">
        <f t="shared" si="13"/>
        <v>0</v>
      </c>
      <c r="H145" s="543">
        <v>311.87692307692305</v>
      </c>
      <c r="I145" s="536">
        <f t="shared" si="14"/>
        <v>0</v>
      </c>
      <c r="J145" s="657">
        <f t="shared" si="15"/>
        <v>0</v>
      </c>
    </row>
    <row r="146" spans="1:14" ht="12" hidden="1" customHeight="1" x14ac:dyDescent="0.2">
      <c r="A146" s="531">
        <v>140</v>
      </c>
      <c r="B146" s="535" t="s">
        <v>63</v>
      </c>
      <c r="C146" s="533" t="s">
        <v>71</v>
      </c>
      <c r="D146" s="533" t="s">
        <v>7</v>
      </c>
      <c r="E146" s="533"/>
      <c r="F146" s="536">
        <v>600</v>
      </c>
      <c r="G146" s="536">
        <f t="shared" si="13"/>
        <v>0</v>
      </c>
      <c r="H146" s="536">
        <v>784</v>
      </c>
      <c r="I146" s="536">
        <f t="shared" si="14"/>
        <v>0</v>
      </c>
      <c r="J146" s="656">
        <f t="shared" si="15"/>
        <v>0</v>
      </c>
    </row>
    <row r="147" spans="1:14" ht="12" hidden="1" customHeight="1" x14ac:dyDescent="0.2">
      <c r="A147" s="531">
        <v>141</v>
      </c>
      <c r="B147" s="535" t="s">
        <v>63</v>
      </c>
      <c r="C147" s="533" t="s">
        <v>64</v>
      </c>
      <c r="D147" s="533" t="s">
        <v>7</v>
      </c>
      <c r="E147" s="533"/>
      <c r="F147" s="536">
        <v>600</v>
      </c>
      <c r="G147" s="536">
        <f t="shared" si="13"/>
        <v>0</v>
      </c>
      <c r="H147" s="536">
        <v>420</v>
      </c>
      <c r="I147" s="536">
        <f t="shared" si="14"/>
        <v>0</v>
      </c>
      <c r="J147" s="656">
        <f t="shared" si="15"/>
        <v>0</v>
      </c>
    </row>
    <row r="148" spans="1:14" ht="12" hidden="1" customHeight="1" x14ac:dyDescent="0.2">
      <c r="A148" s="531">
        <v>142</v>
      </c>
      <c r="B148" s="535" t="s">
        <v>295</v>
      </c>
      <c r="C148" s="533" t="s">
        <v>298</v>
      </c>
      <c r="D148" s="533" t="s">
        <v>7</v>
      </c>
      <c r="E148" s="533"/>
      <c r="F148" s="536">
        <v>1200</v>
      </c>
      <c r="G148" s="536">
        <f t="shared" si="13"/>
        <v>0</v>
      </c>
      <c r="H148" s="536">
        <v>450</v>
      </c>
      <c r="I148" s="536">
        <f t="shared" si="14"/>
        <v>0</v>
      </c>
      <c r="J148" s="656">
        <f t="shared" si="15"/>
        <v>0</v>
      </c>
    </row>
    <row r="149" spans="1:14" ht="12" hidden="1" customHeight="1" x14ac:dyDescent="0.2">
      <c r="A149" s="531">
        <v>143</v>
      </c>
      <c r="B149" s="535" t="s">
        <v>299</v>
      </c>
      <c r="C149" s="533"/>
      <c r="D149" s="533" t="s">
        <v>56</v>
      </c>
      <c r="E149" s="533"/>
      <c r="F149" s="536">
        <v>1050</v>
      </c>
      <c r="G149" s="536">
        <f t="shared" si="13"/>
        <v>0</v>
      </c>
      <c r="H149" s="536">
        <v>840</v>
      </c>
      <c r="I149" s="536">
        <f t="shared" si="14"/>
        <v>0</v>
      </c>
      <c r="J149" s="656">
        <f t="shared" si="15"/>
        <v>0</v>
      </c>
    </row>
    <row r="150" spans="1:14" ht="12" hidden="1" customHeight="1" x14ac:dyDescent="0.2">
      <c r="A150" s="531">
        <v>144</v>
      </c>
      <c r="B150" s="535" t="s">
        <v>300</v>
      </c>
      <c r="C150" s="533"/>
      <c r="D150" s="533" t="s">
        <v>56</v>
      </c>
      <c r="E150" s="533"/>
      <c r="F150" s="536">
        <v>1050</v>
      </c>
      <c r="G150" s="536">
        <f t="shared" si="13"/>
        <v>0</v>
      </c>
      <c r="H150" s="536">
        <v>3080</v>
      </c>
      <c r="I150" s="536">
        <f t="shared" si="14"/>
        <v>0</v>
      </c>
      <c r="J150" s="656">
        <f t="shared" si="15"/>
        <v>0</v>
      </c>
    </row>
    <row r="151" spans="1:14" ht="12" hidden="1" customHeight="1" x14ac:dyDescent="0.2">
      <c r="A151" s="531">
        <v>145</v>
      </c>
      <c r="B151" s="535" t="s">
        <v>60</v>
      </c>
      <c r="C151" s="538"/>
      <c r="D151" s="533" t="s">
        <v>5</v>
      </c>
      <c r="E151" s="533"/>
      <c r="F151" s="536">
        <v>0</v>
      </c>
      <c r="G151" s="536">
        <f t="shared" si="13"/>
        <v>0</v>
      </c>
      <c r="H151" s="536">
        <v>4701</v>
      </c>
      <c r="I151" s="536">
        <f t="shared" si="14"/>
        <v>0</v>
      </c>
      <c r="J151" s="656">
        <f t="shared" si="15"/>
        <v>0</v>
      </c>
    </row>
    <row r="152" spans="1:14" ht="12" hidden="1" customHeight="1" x14ac:dyDescent="0.2">
      <c r="A152" s="531">
        <v>146</v>
      </c>
      <c r="B152" s="541" t="s">
        <v>82</v>
      </c>
      <c r="C152" s="542" t="s">
        <v>83</v>
      </c>
      <c r="D152" s="542" t="s">
        <v>56</v>
      </c>
      <c r="E152" s="533"/>
      <c r="F152" s="543">
        <v>600</v>
      </c>
      <c r="G152" s="536">
        <f t="shared" si="13"/>
        <v>0</v>
      </c>
      <c r="H152" s="543">
        <v>588</v>
      </c>
      <c r="I152" s="536">
        <f t="shared" si="14"/>
        <v>0</v>
      </c>
      <c r="J152" s="657">
        <f t="shared" si="15"/>
        <v>0</v>
      </c>
    </row>
    <row r="153" spans="1:14" ht="12" hidden="1" customHeight="1" x14ac:dyDescent="0.2">
      <c r="A153" s="531">
        <v>147</v>
      </c>
      <c r="B153" s="539" t="s">
        <v>70</v>
      </c>
      <c r="C153" s="533"/>
      <c r="D153" s="533"/>
      <c r="E153" s="533"/>
      <c r="F153" s="533"/>
      <c r="G153" s="536"/>
      <c r="H153" s="147"/>
      <c r="I153" s="536"/>
      <c r="J153" s="655"/>
    </row>
    <row r="154" spans="1:14" ht="12" hidden="1" customHeight="1" x14ac:dyDescent="0.2">
      <c r="A154" s="531">
        <v>148</v>
      </c>
      <c r="B154" s="535" t="s">
        <v>347</v>
      </c>
      <c r="C154" s="533" t="s">
        <v>341</v>
      </c>
      <c r="D154" s="533" t="s">
        <v>14</v>
      </c>
      <c r="E154" s="533"/>
      <c r="F154" s="536">
        <v>4518</v>
      </c>
      <c r="G154" s="536">
        <f t="shared" si="13"/>
        <v>0</v>
      </c>
      <c r="H154" s="536">
        <v>7588.7999999999993</v>
      </c>
      <c r="I154" s="536">
        <f t="shared" si="14"/>
        <v>0</v>
      </c>
      <c r="J154" s="656">
        <f t="shared" ref="J154:J169" si="16">G154+I154</f>
        <v>0</v>
      </c>
    </row>
    <row r="155" spans="1:14" hidden="1" x14ac:dyDescent="0.2">
      <c r="A155" s="531">
        <v>149</v>
      </c>
      <c r="B155" s="535" t="s">
        <v>62</v>
      </c>
      <c r="C155" s="533" t="s">
        <v>339</v>
      </c>
      <c r="D155" s="533" t="s">
        <v>14</v>
      </c>
      <c r="E155" s="533"/>
      <c r="F155" s="536">
        <v>3005</v>
      </c>
      <c r="G155" s="536">
        <f t="shared" si="13"/>
        <v>0</v>
      </c>
      <c r="H155" s="536">
        <v>5133.5999999999995</v>
      </c>
      <c r="I155" s="536">
        <f t="shared" si="14"/>
        <v>0</v>
      </c>
      <c r="J155" s="656">
        <f t="shared" si="16"/>
        <v>0</v>
      </c>
    </row>
    <row r="156" spans="1:14" s="545" customFormat="1" ht="13.5" hidden="1" customHeight="1" x14ac:dyDescent="0.2">
      <c r="A156" s="531">
        <v>150</v>
      </c>
      <c r="B156" s="541" t="s">
        <v>402</v>
      </c>
      <c r="C156" s="542" t="s">
        <v>298</v>
      </c>
      <c r="D156" s="542" t="s">
        <v>14</v>
      </c>
      <c r="E156" s="542"/>
      <c r="F156" s="543">
        <v>4500</v>
      </c>
      <c r="G156" s="536">
        <f t="shared" si="13"/>
        <v>0</v>
      </c>
      <c r="H156" s="543">
        <v>4900</v>
      </c>
      <c r="I156" s="536">
        <f t="shared" si="14"/>
        <v>0</v>
      </c>
      <c r="J156" s="657">
        <f t="shared" si="16"/>
        <v>0</v>
      </c>
      <c r="K156" s="666"/>
      <c r="L156" s="666"/>
      <c r="M156" s="666"/>
      <c r="N156" s="666"/>
    </row>
    <row r="157" spans="1:14" ht="12.75" hidden="1" customHeight="1" x14ac:dyDescent="0.2">
      <c r="A157" s="531">
        <v>151</v>
      </c>
      <c r="B157" s="541" t="s">
        <v>387</v>
      </c>
      <c r="C157" s="542" t="s">
        <v>403</v>
      </c>
      <c r="D157" s="542" t="s">
        <v>14</v>
      </c>
      <c r="E157" s="542"/>
      <c r="F157" s="543">
        <v>4500</v>
      </c>
      <c r="G157" s="536">
        <f t="shared" si="13"/>
        <v>0</v>
      </c>
      <c r="H157" s="543">
        <v>12807.650000000001</v>
      </c>
      <c r="I157" s="536">
        <f t="shared" si="14"/>
        <v>0</v>
      </c>
      <c r="J157" s="657">
        <f t="shared" si="16"/>
        <v>0</v>
      </c>
    </row>
    <row r="158" spans="1:14" hidden="1" x14ac:dyDescent="0.2">
      <c r="A158" s="531">
        <v>152</v>
      </c>
      <c r="B158" s="541" t="s">
        <v>398</v>
      </c>
      <c r="C158" s="542" t="s">
        <v>404</v>
      </c>
      <c r="D158" s="542" t="s">
        <v>14</v>
      </c>
      <c r="E158" s="542"/>
      <c r="F158" s="543">
        <v>400</v>
      </c>
      <c r="G158" s="536">
        <f t="shared" si="13"/>
        <v>0</v>
      </c>
      <c r="H158" s="543">
        <v>952.8</v>
      </c>
      <c r="I158" s="536">
        <f t="shared" si="14"/>
        <v>0</v>
      </c>
      <c r="J158" s="657">
        <f t="shared" si="16"/>
        <v>0</v>
      </c>
    </row>
    <row r="159" spans="1:14" hidden="1" x14ac:dyDescent="0.2">
      <c r="A159" s="531">
        <v>153</v>
      </c>
      <c r="B159" s="541" t="s">
        <v>392</v>
      </c>
      <c r="C159" s="542" t="s">
        <v>393</v>
      </c>
      <c r="D159" s="542" t="s">
        <v>14</v>
      </c>
      <c r="E159" s="542"/>
      <c r="F159" s="543">
        <v>300</v>
      </c>
      <c r="G159" s="536">
        <f t="shared" si="13"/>
        <v>0</v>
      </c>
      <c r="H159" s="543">
        <v>234</v>
      </c>
      <c r="I159" s="536">
        <f t="shared" si="14"/>
        <v>0</v>
      </c>
      <c r="J159" s="657">
        <f t="shared" si="16"/>
        <v>0</v>
      </c>
    </row>
    <row r="160" spans="1:14" hidden="1" x14ac:dyDescent="0.2">
      <c r="A160" s="531">
        <v>154</v>
      </c>
      <c r="B160" s="541" t="s">
        <v>394</v>
      </c>
      <c r="C160" s="544" t="s">
        <v>296</v>
      </c>
      <c r="D160" s="544" t="s">
        <v>14</v>
      </c>
      <c r="E160" s="544"/>
      <c r="F160" s="543">
        <v>850</v>
      </c>
      <c r="G160" s="536">
        <f t="shared" si="13"/>
        <v>0</v>
      </c>
      <c r="H160" s="543">
        <v>347.2</v>
      </c>
      <c r="I160" s="536">
        <f t="shared" si="14"/>
        <v>0</v>
      </c>
      <c r="J160" s="657">
        <f t="shared" si="16"/>
        <v>0</v>
      </c>
    </row>
    <row r="161" spans="1:10" hidden="1" x14ac:dyDescent="0.2">
      <c r="A161" s="531">
        <v>155</v>
      </c>
      <c r="B161" s="541" t="s">
        <v>394</v>
      </c>
      <c r="C161" s="544" t="s">
        <v>158</v>
      </c>
      <c r="D161" s="544" t="s">
        <v>14</v>
      </c>
      <c r="E161" s="544"/>
      <c r="F161" s="543">
        <v>850</v>
      </c>
      <c r="G161" s="536">
        <f t="shared" si="13"/>
        <v>0</v>
      </c>
      <c r="H161" s="543">
        <v>316.39999999999998</v>
      </c>
      <c r="I161" s="536">
        <f t="shared" si="14"/>
        <v>0</v>
      </c>
      <c r="J161" s="657">
        <f t="shared" si="16"/>
        <v>0</v>
      </c>
    </row>
    <row r="162" spans="1:10" hidden="1" x14ac:dyDescent="0.2">
      <c r="A162" s="531">
        <v>156</v>
      </c>
      <c r="B162" s="541" t="s">
        <v>394</v>
      </c>
      <c r="C162" s="544" t="s">
        <v>168</v>
      </c>
      <c r="D162" s="544" t="s">
        <v>14</v>
      </c>
      <c r="E162" s="544"/>
      <c r="F162" s="543">
        <v>850</v>
      </c>
      <c r="G162" s="536">
        <f t="shared" si="13"/>
        <v>0</v>
      </c>
      <c r="H162" s="543">
        <v>311.87692307692305</v>
      </c>
      <c r="I162" s="536">
        <f t="shared" si="14"/>
        <v>0</v>
      </c>
      <c r="J162" s="657">
        <f t="shared" si="16"/>
        <v>0</v>
      </c>
    </row>
    <row r="163" spans="1:10" hidden="1" x14ac:dyDescent="0.2">
      <c r="A163" s="531">
        <v>157</v>
      </c>
      <c r="B163" s="535" t="s">
        <v>63</v>
      </c>
      <c r="C163" s="533" t="s">
        <v>71</v>
      </c>
      <c r="D163" s="533" t="s">
        <v>7</v>
      </c>
      <c r="E163" s="533"/>
      <c r="F163" s="536">
        <v>600</v>
      </c>
      <c r="G163" s="536">
        <f t="shared" si="13"/>
        <v>0</v>
      </c>
      <c r="H163" s="536">
        <v>784</v>
      </c>
      <c r="I163" s="536">
        <f t="shared" si="14"/>
        <v>0</v>
      </c>
      <c r="J163" s="656">
        <f t="shared" si="16"/>
        <v>0</v>
      </c>
    </row>
    <row r="164" spans="1:10" hidden="1" x14ac:dyDescent="0.2">
      <c r="A164" s="531">
        <v>158</v>
      </c>
      <c r="B164" s="535" t="s">
        <v>63</v>
      </c>
      <c r="C164" s="533" t="s">
        <v>64</v>
      </c>
      <c r="D164" s="533" t="s">
        <v>7</v>
      </c>
      <c r="E164" s="533"/>
      <c r="F164" s="536">
        <v>600</v>
      </c>
      <c r="G164" s="536">
        <f t="shared" si="13"/>
        <v>0</v>
      </c>
      <c r="H164" s="536">
        <v>420</v>
      </c>
      <c r="I164" s="536">
        <f t="shared" si="14"/>
        <v>0</v>
      </c>
      <c r="J164" s="656">
        <f t="shared" si="16"/>
        <v>0</v>
      </c>
    </row>
    <row r="165" spans="1:10" ht="40.5" hidden="1" customHeight="1" x14ac:dyDescent="0.2">
      <c r="A165" s="531">
        <v>159</v>
      </c>
      <c r="B165" s="535" t="s">
        <v>295</v>
      </c>
      <c r="C165" s="533" t="s">
        <v>298</v>
      </c>
      <c r="D165" s="533" t="s">
        <v>7</v>
      </c>
      <c r="E165" s="533"/>
      <c r="F165" s="536">
        <v>1200</v>
      </c>
      <c r="G165" s="536">
        <f t="shared" si="13"/>
        <v>0</v>
      </c>
      <c r="H165" s="536">
        <v>450</v>
      </c>
      <c r="I165" s="536">
        <f t="shared" si="14"/>
        <v>0</v>
      </c>
      <c r="J165" s="656">
        <f t="shared" si="16"/>
        <v>0</v>
      </c>
    </row>
    <row r="166" spans="1:10" ht="40.5" hidden="1" customHeight="1" x14ac:dyDescent="0.2">
      <c r="A166" s="531">
        <v>160</v>
      </c>
      <c r="B166" s="535" t="s">
        <v>299</v>
      </c>
      <c r="C166" s="533"/>
      <c r="D166" s="533" t="s">
        <v>56</v>
      </c>
      <c r="E166" s="533"/>
      <c r="F166" s="536">
        <v>1050</v>
      </c>
      <c r="G166" s="536">
        <f t="shared" si="13"/>
        <v>0</v>
      </c>
      <c r="H166" s="536">
        <v>840</v>
      </c>
      <c r="I166" s="536">
        <f t="shared" si="14"/>
        <v>0</v>
      </c>
      <c r="J166" s="656">
        <f t="shared" si="16"/>
        <v>0</v>
      </c>
    </row>
    <row r="167" spans="1:10" ht="12" hidden="1" customHeight="1" x14ac:dyDescent="0.2">
      <c r="A167" s="531">
        <v>161</v>
      </c>
      <c r="B167" s="535" t="s">
        <v>300</v>
      </c>
      <c r="C167" s="533"/>
      <c r="D167" s="533" t="s">
        <v>56</v>
      </c>
      <c r="E167" s="533"/>
      <c r="F167" s="536">
        <v>1050</v>
      </c>
      <c r="G167" s="536">
        <f t="shared" si="13"/>
        <v>0</v>
      </c>
      <c r="H167" s="536">
        <v>3080</v>
      </c>
      <c r="I167" s="536">
        <f t="shared" si="14"/>
        <v>0</v>
      </c>
      <c r="J167" s="656">
        <f t="shared" si="16"/>
        <v>0</v>
      </c>
    </row>
    <row r="168" spans="1:10" ht="12" hidden="1" customHeight="1" x14ac:dyDescent="0.2">
      <c r="A168" s="531">
        <v>162</v>
      </c>
      <c r="B168" s="535" t="s">
        <v>60</v>
      </c>
      <c r="C168" s="538"/>
      <c r="D168" s="533" t="s">
        <v>5</v>
      </c>
      <c r="E168" s="533"/>
      <c r="F168" s="536">
        <v>0</v>
      </c>
      <c r="G168" s="536">
        <f t="shared" si="13"/>
        <v>0</v>
      </c>
      <c r="H168" s="536">
        <v>4701</v>
      </c>
      <c r="I168" s="536">
        <f t="shared" si="14"/>
        <v>0</v>
      </c>
      <c r="J168" s="656">
        <f t="shared" si="16"/>
        <v>0</v>
      </c>
    </row>
    <row r="169" spans="1:10" ht="40.5" hidden="1" customHeight="1" x14ac:dyDescent="0.2">
      <c r="A169" s="531">
        <v>163</v>
      </c>
      <c r="B169" s="541" t="s">
        <v>82</v>
      </c>
      <c r="C169" s="542" t="s">
        <v>83</v>
      </c>
      <c r="D169" s="542" t="s">
        <v>56</v>
      </c>
      <c r="E169" s="533"/>
      <c r="F169" s="543">
        <v>600</v>
      </c>
      <c r="G169" s="536">
        <f t="shared" si="13"/>
        <v>0</v>
      </c>
      <c r="H169" s="543">
        <v>588</v>
      </c>
      <c r="I169" s="536">
        <f t="shared" si="14"/>
        <v>0</v>
      </c>
      <c r="J169" s="657">
        <f t="shared" si="16"/>
        <v>0</v>
      </c>
    </row>
    <row r="170" spans="1:10" ht="40.5" hidden="1" customHeight="1" x14ac:dyDescent="0.25">
      <c r="A170" s="531">
        <v>164</v>
      </c>
      <c r="B170" s="532" t="s">
        <v>405</v>
      </c>
      <c r="C170" s="533"/>
      <c r="D170" s="533"/>
      <c r="E170" s="533"/>
      <c r="F170" s="533"/>
      <c r="G170" s="536"/>
      <c r="H170" s="147"/>
      <c r="I170" s="536"/>
      <c r="J170" s="655"/>
    </row>
    <row r="171" spans="1:10" ht="12" hidden="1" customHeight="1" x14ac:dyDescent="0.2">
      <c r="A171" s="531">
        <v>165</v>
      </c>
      <c r="B171" s="535" t="s">
        <v>297</v>
      </c>
      <c r="C171" s="533" t="s">
        <v>338</v>
      </c>
      <c r="D171" s="533" t="s">
        <v>14</v>
      </c>
      <c r="E171" s="533"/>
      <c r="F171" s="536">
        <v>2829</v>
      </c>
      <c r="G171" s="536">
        <f t="shared" si="13"/>
        <v>0</v>
      </c>
      <c r="H171" s="536">
        <v>5624.6399999999994</v>
      </c>
      <c r="I171" s="536">
        <f t="shared" si="14"/>
        <v>0</v>
      </c>
      <c r="J171" s="656">
        <f t="shared" ref="J171:J182" si="17">G171+I171</f>
        <v>0</v>
      </c>
    </row>
    <row r="172" spans="1:10" ht="12" hidden="1" customHeight="1" x14ac:dyDescent="0.2">
      <c r="A172" s="531">
        <v>166</v>
      </c>
      <c r="B172" s="535" t="s">
        <v>62</v>
      </c>
      <c r="C172" s="533" t="s">
        <v>337</v>
      </c>
      <c r="D172" s="533" t="s">
        <v>14</v>
      </c>
      <c r="E172" s="533"/>
      <c r="F172" s="536">
        <v>1681</v>
      </c>
      <c r="G172" s="536">
        <f t="shared" si="13"/>
        <v>0</v>
      </c>
      <c r="H172" s="536">
        <v>4575.5999999999995</v>
      </c>
      <c r="I172" s="536">
        <f t="shared" si="14"/>
        <v>0</v>
      </c>
      <c r="J172" s="656">
        <f t="shared" si="17"/>
        <v>0</v>
      </c>
    </row>
    <row r="173" spans="1:10" ht="40.5" hidden="1" customHeight="1" x14ac:dyDescent="0.2">
      <c r="A173" s="531">
        <v>167</v>
      </c>
      <c r="B173" s="541" t="s">
        <v>396</v>
      </c>
      <c r="C173" s="542" t="s">
        <v>296</v>
      </c>
      <c r="D173" s="542" t="s">
        <v>14</v>
      </c>
      <c r="E173" s="542"/>
      <c r="F173" s="543">
        <v>4500</v>
      </c>
      <c r="G173" s="536">
        <f t="shared" si="13"/>
        <v>0</v>
      </c>
      <c r="H173" s="543">
        <v>4900</v>
      </c>
      <c r="I173" s="536">
        <f t="shared" si="14"/>
        <v>0</v>
      </c>
      <c r="J173" s="657">
        <f t="shared" si="17"/>
        <v>0</v>
      </c>
    </row>
    <row r="174" spans="1:10" ht="40.5" hidden="1" customHeight="1" x14ac:dyDescent="0.2">
      <c r="A174" s="531">
        <v>168</v>
      </c>
      <c r="B174" s="541" t="s">
        <v>387</v>
      </c>
      <c r="C174" s="542" t="s">
        <v>400</v>
      </c>
      <c r="D174" s="542" t="s">
        <v>14</v>
      </c>
      <c r="E174" s="542"/>
      <c r="F174" s="543">
        <v>4500</v>
      </c>
      <c r="G174" s="536">
        <f t="shared" si="13"/>
        <v>0</v>
      </c>
      <c r="H174" s="543">
        <v>11136.75</v>
      </c>
      <c r="I174" s="536">
        <f t="shared" si="14"/>
        <v>0</v>
      </c>
      <c r="J174" s="657">
        <f t="shared" si="17"/>
        <v>0</v>
      </c>
    </row>
    <row r="175" spans="1:10" ht="12" hidden="1" customHeight="1" x14ac:dyDescent="0.2">
      <c r="A175" s="531">
        <v>169</v>
      </c>
      <c r="B175" s="541" t="s">
        <v>392</v>
      </c>
      <c r="C175" s="542" t="s">
        <v>393</v>
      </c>
      <c r="D175" s="542" t="s">
        <v>14</v>
      </c>
      <c r="E175" s="542"/>
      <c r="F175" s="543">
        <v>300</v>
      </c>
      <c r="G175" s="536">
        <f t="shared" si="13"/>
        <v>0</v>
      </c>
      <c r="H175" s="543">
        <v>234</v>
      </c>
      <c r="I175" s="536">
        <f t="shared" si="14"/>
        <v>0</v>
      </c>
      <c r="J175" s="657">
        <f t="shared" si="17"/>
        <v>0</v>
      </c>
    </row>
    <row r="176" spans="1:10" ht="12" hidden="1" customHeight="1" x14ac:dyDescent="0.2">
      <c r="A176" s="531">
        <v>170</v>
      </c>
      <c r="B176" s="541" t="s">
        <v>394</v>
      </c>
      <c r="C176" s="544" t="s">
        <v>168</v>
      </c>
      <c r="D176" s="544" t="s">
        <v>14</v>
      </c>
      <c r="E176" s="544"/>
      <c r="F176" s="543">
        <v>850</v>
      </c>
      <c r="G176" s="536">
        <f t="shared" si="13"/>
        <v>0</v>
      </c>
      <c r="H176" s="543">
        <v>311.87692307692305</v>
      </c>
      <c r="I176" s="536">
        <f t="shared" si="14"/>
        <v>0</v>
      </c>
      <c r="J176" s="657">
        <f t="shared" si="17"/>
        <v>0</v>
      </c>
    </row>
    <row r="177" spans="1:10" ht="12" hidden="1" customHeight="1" x14ac:dyDescent="0.2">
      <c r="A177" s="531">
        <v>171</v>
      </c>
      <c r="B177" s="535" t="s">
        <v>63</v>
      </c>
      <c r="C177" s="533" t="s">
        <v>64</v>
      </c>
      <c r="D177" s="533" t="s">
        <v>7</v>
      </c>
      <c r="E177" s="533"/>
      <c r="F177" s="536">
        <v>600</v>
      </c>
      <c r="G177" s="536">
        <f t="shared" si="13"/>
        <v>0</v>
      </c>
      <c r="H177" s="536">
        <v>420</v>
      </c>
      <c r="I177" s="536">
        <f t="shared" si="14"/>
        <v>0</v>
      </c>
      <c r="J177" s="656">
        <f t="shared" si="17"/>
        <v>0</v>
      </c>
    </row>
    <row r="178" spans="1:10" ht="40.5" hidden="1" customHeight="1" x14ac:dyDescent="0.2">
      <c r="A178" s="531">
        <v>172</v>
      </c>
      <c r="B178" s="535" t="s">
        <v>295</v>
      </c>
      <c r="C178" s="533" t="s">
        <v>168</v>
      </c>
      <c r="D178" s="533" t="s">
        <v>7</v>
      </c>
      <c r="E178" s="533"/>
      <c r="F178" s="536">
        <v>1200</v>
      </c>
      <c r="G178" s="536">
        <f t="shared" si="13"/>
        <v>0</v>
      </c>
      <c r="H178" s="536">
        <v>300</v>
      </c>
      <c r="I178" s="536">
        <f t="shared" si="14"/>
        <v>0</v>
      </c>
      <c r="J178" s="656">
        <f t="shared" si="17"/>
        <v>0</v>
      </c>
    </row>
    <row r="179" spans="1:10" ht="40.5" hidden="1" customHeight="1" x14ac:dyDescent="0.2">
      <c r="A179" s="531">
        <v>173</v>
      </c>
      <c r="B179" s="535" t="s">
        <v>74</v>
      </c>
      <c r="C179" s="533"/>
      <c r="D179" s="533" t="s">
        <v>56</v>
      </c>
      <c r="E179" s="533"/>
      <c r="F179" s="536">
        <v>1050</v>
      </c>
      <c r="G179" s="536">
        <f t="shared" si="13"/>
        <v>0</v>
      </c>
      <c r="H179" s="536">
        <v>840</v>
      </c>
      <c r="I179" s="536">
        <f t="shared" si="14"/>
        <v>0</v>
      </c>
      <c r="J179" s="656">
        <f t="shared" si="17"/>
        <v>0</v>
      </c>
    </row>
    <row r="180" spans="1:10" ht="12" hidden="1" customHeight="1" x14ac:dyDescent="0.2">
      <c r="A180" s="531">
        <v>174</v>
      </c>
      <c r="B180" s="535" t="s">
        <v>65</v>
      </c>
      <c r="C180" s="533"/>
      <c r="D180" s="533" t="s">
        <v>56</v>
      </c>
      <c r="E180" s="533"/>
      <c r="F180" s="536">
        <v>1050</v>
      </c>
      <c r="G180" s="536">
        <f t="shared" si="13"/>
        <v>0</v>
      </c>
      <c r="H180" s="536">
        <v>3080</v>
      </c>
      <c r="I180" s="536">
        <f t="shared" si="14"/>
        <v>0</v>
      </c>
      <c r="J180" s="656">
        <f t="shared" si="17"/>
        <v>0</v>
      </c>
    </row>
    <row r="181" spans="1:10" ht="12" hidden="1" customHeight="1" x14ac:dyDescent="0.2">
      <c r="A181" s="531">
        <v>175</v>
      </c>
      <c r="B181" s="541" t="s">
        <v>82</v>
      </c>
      <c r="C181" s="542" t="s">
        <v>83</v>
      </c>
      <c r="D181" s="542" t="s">
        <v>56</v>
      </c>
      <c r="E181" s="542"/>
      <c r="F181" s="543">
        <v>600</v>
      </c>
      <c r="G181" s="536">
        <f t="shared" si="13"/>
        <v>0</v>
      </c>
      <c r="H181" s="543">
        <v>588</v>
      </c>
      <c r="I181" s="536">
        <f t="shared" si="14"/>
        <v>0</v>
      </c>
      <c r="J181" s="657">
        <f t="shared" si="17"/>
        <v>0</v>
      </c>
    </row>
    <row r="182" spans="1:10" ht="40.5" hidden="1" customHeight="1" x14ac:dyDescent="0.2">
      <c r="A182" s="531">
        <v>176</v>
      </c>
      <c r="B182" s="535" t="s">
        <v>60</v>
      </c>
      <c r="C182" s="538"/>
      <c r="D182" s="533" t="s">
        <v>5</v>
      </c>
      <c r="E182" s="533"/>
      <c r="F182" s="536">
        <v>0</v>
      </c>
      <c r="G182" s="536">
        <f t="shared" si="13"/>
        <v>0</v>
      </c>
      <c r="H182" s="536">
        <v>1688</v>
      </c>
      <c r="I182" s="536">
        <f t="shared" si="14"/>
        <v>0</v>
      </c>
      <c r="J182" s="656">
        <f t="shared" si="17"/>
        <v>0</v>
      </c>
    </row>
    <row r="183" spans="1:10" ht="40.5" hidden="1" customHeight="1" x14ac:dyDescent="0.2">
      <c r="A183" s="531">
        <v>177</v>
      </c>
      <c r="B183" s="539" t="s">
        <v>75</v>
      </c>
      <c r="C183" s="533"/>
      <c r="D183" s="533"/>
      <c r="E183" s="533"/>
      <c r="F183" s="533"/>
      <c r="G183" s="536"/>
      <c r="H183" s="147"/>
      <c r="I183" s="536"/>
      <c r="J183" s="655"/>
    </row>
    <row r="184" spans="1:10" ht="12" hidden="1" customHeight="1" x14ac:dyDescent="0.2">
      <c r="A184" s="531">
        <v>178</v>
      </c>
      <c r="B184" s="535" t="s">
        <v>76</v>
      </c>
      <c r="C184" s="533" t="s">
        <v>342</v>
      </c>
      <c r="D184" s="533" t="s">
        <v>7</v>
      </c>
      <c r="E184" s="533"/>
      <c r="F184" s="536">
        <v>25108</v>
      </c>
      <c r="G184" s="536">
        <f t="shared" si="13"/>
        <v>0</v>
      </c>
      <c r="H184" s="536">
        <v>69455.376000000004</v>
      </c>
      <c r="I184" s="536">
        <f t="shared" si="14"/>
        <v>0</v>
      </c>
      <c r="J184" s="656">
        <f t="shared" ref="J184:J194" si="18">G184+I184</f>
        <v>0</v>
      </c>
    </row>
    <row r="185" spans="1:10" ht="12" hidden="1" customHeight="1" x14ac:dyDescent="0.2">
      <c r="A185" s="531">
        <v>179</v>
      </c>
      <c r="B185" s="546" t="s">
        <v>285</v>
      </c>
      <c r="C185" s="533" t="s">
        <v>343</v>
      </c>
      <c r="D185" s="533" t="s">
        <v>7</v>
      </c>
      <c r="E185" s="533"/>
      <c r="F185" s="536">
        <v>5616</v>
      </c>
      <c r="G185" s="536">
        <f t="shared" si="13"/>
        <v>0</v>
      </c>
      <c r="H185" s="536">
        <v>12134.640000000001</v>
      </c>
      <c r="I185" s="536">
        <f t="shared" si="14"/>
        <v>0</v>
      </c>
      <c r="J185" s="656">
        <f t="shared" si="18"/>
        <v>0</v>
      </c>
    </row>
    <row r="186" spans="1:10" ht="40.5" hidden="1" customHeight="1" x14ac:dyDescent="0.2">
      <c r="A186" s="531">
        <v>180</v>
      </c>
      <c r="B186" s="546" t="s">
        <v>286</v>
      </c>
      <c r="C186" s="533" t="s">
        <v>344</v>
      </c>
      <c r="D186" s="533" t="s">
        <v>7</v>
      </c>
      <c r="E186" s="533"/>
      <c r="F186" s="536">
        <v>5577</v>
      </c>
      <c r="G186" s="536">
        <f t="shared" si="13"/>
        <v>0</v>
      </c>
      <c r="H186" s="536">
        <v>12144.312</v>
      </c>
      <c r="I186" s="536">
        <f t="shared" si="14"/>
        <v>0</v>
      </c>
      <c r="J186" s="656">
        <f t="shared" si="18"/>
        <v>0</v>
      </c>
    </row>
    <row r="187" spans="1:10" ht="40.5" hidden="1" customHeight="1" x14ac:dyDescent="0.2">
      <c r="A187" s="531">
        <v>181</v>
      </c>
      <c r="B187" s="535" t="s">
        <v>77</v>
      </c>
      <c r="C187" s="533" t="s">
        <v>78</v>
      </c>
      <c r="D187" s="533" t="s">
        <v>7</v>
      </c>
      <c r="E187" s="533"/>
      <c r="F187" s="536">
        <v>1554</v>
      </c>
      <c r="G187" s="536">
        <f t="shared" si="13"/>
        <v>0</v>
      </c>
      <c r="H187" s="536">
        <v>3826</v>
      </c>
      <c r="I187" s="536">
        <f t="shared" si="14"/>
        <v>0</v>
      </c>
      <c r="J187" s="656">
        <f t="shared" si="18"/>
        <v>0</v>
      </c>
    </row>
    <row r="188" spans="1:10" ht="12" hidden="1" customHeight="1" x14ac:dyDescent="0.2">
      <c r="A188" s="531">
        <v>182</v>
      </c>
      <c r="B188" s="535" t="s">
        <v>79</v>
      </c>
      <c r="C188" s="533" t="s">
        <v>78</v>
      </c>
      <c r="D188" s="533" t="s">
        <v>7</v>
      </c>
      <c r="E188" s="533"/>
      <c r="F188" s="536">
        <v>2032</v>
      </c>
      <c r="G188" s="536">
        <f t="shared" si="13"/>
        <v>0</v>
      </c>
      <c r="H188" s="536">
        <v>5000</v>
      </c>
      <c r="I188" s="536">
        <f t="shared" si="14"/>
        <v>0</v>
      </c>
      <c r="J188" s="656">
        <f t="shared" si="18"/>
        <v>0</v>
      </c>
    </row>
    <row r="189" spans="1:10" ht="12" hidden="1" customHeight="1" x14ac:dyDescent="0.2">
      <c r="A189" s="531">
        <v>183</v>
      </c>
      <c r="B189" s="535" t="s">
        <v>50</v>
      </c>
      <c r="C189" s="533" t="s">
        <v>78</v>
      </c>
      <c r="D189" s="533" t="s">
        <v>7</v>
      </c>
      <c r="E189" s="533"/>
      <c r="F189" s="536">
        <v>1500</v>
      </c>
      <c r="G189" s="536">
        <f t="shared" si="13"/>
        <v>0</v>
      </c>
      <c r="H189" s="536">
        <v>4557</v>
      </c>
      <c r="I189" s="536">
        <f t="shared" si="14"/>
        <v>0</v>
      </c>
      <c r="J189" s="656">
        <f t="shared" si="18"/>
        <v>0</v>
      </c>
    </row>
    <row r="190" spans="1:10" ht="12" hidden="1" customHeight="1" x14ac:dyDescent="0.2">
      <c r="A190" s="531">
        <v>184</v>
      </c>
      <c r="B190" s="535" t="s">
        <v>80</v>
      </c>
      <c r="C190" s="533" t="s">
        <v>81</v>
      </c>
      <c r="D190" s="533" t="s">
        <v>7</v>
      </c>
      <c r="E190" s="533"/>
      <c r="F190" s="536">
        <v>1500</v>
      </c>
      <c r="G190" s="536">
        <f t="shared" si="13"/>
        <v>0</v>
      </c>
      <c r="H190" s="536">
        <v>2499</v>
      </c>
      <c r="I190" s="536">
        <f t="shared" si="14"/>
        <v>0</v>
      </c>
      <c r="J190" s="656">
        <f t="shared" si="18"/>
        <v>0</v>
      </c>
    </row>
    <row r="191" spans="1:10" ht="12" hidden="1" customHeight="1" x14ac:dyDescent="0.2">
      <c r="A191" s="531">
        <v>185</v>
      </c>
      <c r="B191" s="535" t="s">
        <v>440</v>
      </c>
      <c r="C191" s="533"/>
      <c r="D191" s="533" t="s">
        <v>56</v>
      </c>
      <c r="E191" s="533"/>
      <c r="F191" s="536">
        <v>1200</v>
      </c>
      <c r="G191" s="536">
        <f t="shared" si="13"/>
        <v>0</v>
      </c>
      <c r="H191" s="536">
        <v>3017</v>
      </c>
      <c r="I191" s="536">
        <f t="shared" si="14"/>
        <v>0</v>
      </c>
      <c r="J191" s="656">
        <f t="shared" si="18"/>
        <v>0</v>
      </c>
    </row>
    <row r="192" spans="1:10" ht="12" hidden="1" customHeight="1" x14ac:dyDescent="0.2">
      <c r="A192" s="531">
        <v>186</v>
      </c>
      <c r="B192" s="535" t="s">
        <v>441</v>
      </c>
      <c r="C192" s="533"/>
      <c r="D192" s="533" t="s">
        <v>56</v>
      </c>
      <c r="E192" s="533"/>
      <c r="F192" s="536">
        <v>1200</v>
      </c>
      <c r="G192" s="536">
        <f t="shared" ref="G192:G205" si="19">E192*F192</f>
        <v>0</v>
      </c>
      <c r="H192" s="536">
        <v>1933</v>
      </c>
      <c r="I192" s="536">
        <f t="shared" ref="I192:I205" si="20">E192*H192</f>
        <v>0</v>
      </c>
      <c r="J192" s="656">
        <f t="shared" si="18"/>
        <v>0</v>
      </c>
    </row>
    <row r="193" spans="1:10" ht="12" hidden="1" customHeight="1" x14ac:dyDescent="0.2">
      <c r="A193" s="531">
        <v>187</v>
      </c>
      <c r="B193" s="535" t="s">
        <v>82</v>
      </c>
      <c r="C193" s="533" t="s">
        <v>83</v>
      </c>
      <c r="D193" s="533" t="s">
        <v>56</v>
      </c>
      <c r="E193" s="533"/>
      <c r="F193" s="536">
        <v>600</v>
      </c>
      <c r="G193" s="536">
        <f t="shared" si="19"/>
        <v>0</v>
      </c>
      <c r="H193" s="536">
        <v>588</v>
      </c>
      <c r="I193" s="536">
        <f t="shared" si="20"/>
        <v>0</v>
      </c>
      <c r="J193" s="656">
        <f t="shared" si="18"/>
        <v>0</v>
      </c>
    </row>
    <row r="194" spans="1:10" ht="12" hidden="1" customHeight="1" x14ac:dyDescent="0.2">
      <c r="A194" s="531">
        <v>188</v>
      </c>
      <c r="B194" s="535" t="s">
        <v>60</v>
      </c>
      <c r="C194" s="538"/>
      <c r="D194" s="533" t="s">
        <v>5</v>
      </c>
      <c r="E194" s="533"/>
      <c r="F194" s="536">
        <v>0</v>
      </c>
      <c r="G194" s="536">
        <f t="shared" si="19"/>
        <v>0</v>
      </c>
      <c r="H194" s="536">
        <v>35562</v>
      </c>
      <c r="I194" s="536">
        <f t="shared" si="20"/>
        <v>0</v>
      </c>
      <c r="J194" s="656">
        <f t="shared" si="18"/>
        <v>0</v>
      </c>
    </row>
    <row r="195" spans="1:10" ht="38.25" hidden="1" customHeight="1" x14ac:dyDescent="0.2">
      <c r="A195" s="531">
        <v>189</v>
      </c>
      <c r="B195" s="539" t="s">
        <v>84</v>
      </c>
      <c r="C195" s="533"/>
      <c r="D195" s="533"/>
      <c r="E195" s="533"/>
      <c r="F195" s="533"/>
      <c r="G195" s="536">
        <f t="shared" si="19"/>
        <v>0</v>
      </c>
      <c r="H195" s="147"/>
      <c r="I195" s="536">
        <f t="shared" si="20"/>
        <v>0</v>
      </c>
      <c r="J195" s="655"/>
    </row>
    <row r="196" spans="1:10" ht="28.5" hidden="1" customHeight="1" x14ac:dyDescent="0.2">
      <c r="A196" s="531">
        <v>190</v>
      </c>
      <c r="B196" s="535" t="s">
        <v>85</v>
      </c>
      <c r="C196" s="533" t="s">
        <v>348</v>
      </c>
      <c r="D196" s="533" t="s">
        <v>7</v>
      </c>
      <c r="E196" s="533"/>
      <c r="F196" s="536">
        <v>115637</v>
      </c>
      <c r="G196" s="536">
        <f t="shared" si="19"/>
        <v>0</v>
      </c>
      <c r="H196" s="536">
        <v>310498.728</v>
      </c>
      <c r="I196" s="536">
        <f t="shared" si="20"/>
        <v>0</v>
      </c>
      <c r="J196" s="656">
        <f t="shared" ref="J196:J205" si="21">G196+I196</f>
        <v>0</v>
      </c>
    </row>
    <row r="197" spans="1:10" ht="24.75" hidden="1" customHeight="1" x14ac:dyDescent="0.2">
      <c r="A197" s="531">
        <v>191</v>
      </c>
      <c r="B197" s="546" t="s">
        <v>406</v>
      </c>
      <c r="C197" s="533" t="s">
        <v>407</v>
      </c>
      <c r="D197" s="533" t="s">
        <v>7</v>
      </c>
      <c r="E197" s="533"/>
      <c r="F197" s="536">
        <v>6729</v>
      </c>
      <c r="G197" s="536">
        <f t="shared" si="19"/>
        <v>0</v>
      </c>
      <c r="H197" s="536">
        <v>14539.247999999998</v>
      </c>
      <c r="I197" s="536">
        <f t="shared" si="20"/>
        <v>0</v>
      </c>
      <c r="J197" s="656">
        <f t="shared" si="21"/>
        <v>0</v>
      </c>
    </row>
    <row r="198" spans="1:10" ht="12" hidden="1" customHeight="1" x14ac:dyDescent="0.2">
      <c r="A198" s="531">
        <v>192</v>
      </c>
      <c r="B198" s="546" t="s">
        <v>287</v>
      </c>
      <c r="C198" s="533" t="s">
        <v>349</v>
      </c>
      <c r="D198" s="533" t="s">
        <v>7</v>
      </c>
      <c r="E198" s="533"/>
      <c r="F198" s="536">
        <v>8615</v>
      </c>
      <c r="G198" s="536">
        <f t="shared" si="19"/>
        <v>0</v>
      </c>
      <c r="H198" s="536">
        <v>18744.335999999999</v>
      </c>
      <c r="I198" s="536">
        <f t="shared" si="20"/>
        <v>0</v>
      </c>
      <c r="J198" s="656">
        <f t="shared" si="21"/>
        <v>0</v>
      </c>
    </row>
    <row r="199" spans="1:10" ht="12" hidden="1" customHeight="1" x14ac:dyDescent="0.2">
      <c r="A199" s="531">
        <v>193</v>
      </c>
      <c r="B199" s="535" t="s">
        <v>86</v>
      </c>
      <c r="C199" s="533" t="s">
        <v>87</v>
      </c>
      <c r="D199" s="533" t="s">
        <v>7</v>
      </c>
      <c r="E199" s="533"/>
      <c r="F199" s="536">
        <v>3841</v>
      </c>
      <c r="G199" s="536">
        <f t="shared" si="19"/>
        <v>0</v>
      </c>
      <c r="H199" s="536">
        <v>8657</v>
      </c>
      <c r="I199" s="536">
        <f t="shared" si="20"/>
        <v>0</v>
      </c>
      <c r="J199" s="656">
        <f t="shared" si="21"/>
        <v>0</v>
      </c>
    </row>
    <row r="200" spans="1:10" ht="40.5" hidden="1" customHeight="1" x14ac:dyDescent="0.2">
      <c r="A200" s="531">
        <v>194</v>
      </c>
      <c r="B200" s="535" t="s">
        <v>80</v>
      </c>
      <c r="C200" s="533" t="s">
        <v>408</v>
      </c>
      <c r="D200" s="533" t="s">
        <v>7</v>
      </c>
      <c r="E200" s="533"/>
      <c r="F200" s="533">
        <v>1500</v>
      </c>
      <c r="G200" s="536">
        <f t="shared" si="19"/>
        <v>0</v>
      </c>
      <c r="H200" s="147">
        <v>3528</v>
      </c>
      <c r="I200" s="536">
        <f t="shared" si="20"/>
        <v>0</v>
      </c>
      <c r="J200" s="656">
        <f t="shared" si="21"/>
        <v>0</v>
      </c>
    </row>
    <row r="201" spans="1:10" ht="25.5" hidden="1" customHeight="1" x14ac:dyDescent="0.2">
      <c r="A201" s="531">
        <v>195</v>
      </c>
      <c r="B201" s="535" t="s">
        <v>88</v>
      </c>
      <c r="C201" s="533"/>
      <c r="D201" s="533" t="s">
        <v>7</v>
      </c>
      <c r="E201" s="533"/>
      <c r="F201" s="536">
        <v>1560</v>
      </c>
      <c r="G201" s="536">
        <f t="shared" si="19"/>
        <v>0</v>
      </c>
      <c r="H201" s="536">
        <v>5971</v>
      </c>
      <c r="I201" s="536">
        <f t="shared" si="20"/>
        <v>0</v>
      </c>
      <c r="J201" s="656">
        <f t="shared" si="21"/>
        <v>0</v>
      </c>
    </row>
    <row r="202" spans="1:10" ht="12" hidden="1" customHeight="1" x14ac:dyDescent="0.2">
      <c r="A202" s="531">
        <v>196</v>
      </c>
      <c r="B202" s="535" t="s">
        <v>89</v>
      </c>
      <c r="C202" s="533"/>
      <c r="D202" s="533" t="s">
        <v>56</v>
      </c>
      <c r="E202" s="533"/>
      <c r="F202" s="536">
        <v>1200</v>
      </c>
      <c r="G202" s="536">
        <f t="shared" si="19"/>
        <v>0</v>
      </c>
      <c r="H202" s="536">
        <v>3440</v>
      </c>
      <c r="I202" s="536">
        <f t="shared" si="20"/>
        <v>0</v>
      </c>
      <c r="J202" s="656">
        <f t="shared" si="21"/>
        <v>0</v>
      </c>
    </row>
    <row r="203" spans="1:10" ht="12" hidden="1" customHeight="1" x14ac:dyDescent="0.2">
      <c r="A203" s="531">
        <v>197</v>
      </c>
      <c r="B203" s="535" t="s">
        <v>90</v>
      </c>
      <c r="C203" s="533"/>
      <c r="D203" s="533" t="s">
        <v>56</v>
      </c>
      <c r="E203" s="533"/>
      <c r="F203" s="536">
        <v>1200</v>
      </c>
      <c r="G203" s="536">
        <f t="shared" si="19"/>
        <v>0</v>
      </c>
      <c r="H203" s="536">
        <v>2078</v>
      </c>
      <c r="I203" s="536">
        <f t="shared" si="20"/>
        <v>0</v>
      </c>
      <c r="J203" s="656">
        <f t="shared" si="21"/>
        <v>0</v>
      </c>
    </row>
    <row r="204" spans="1:10" ht="25.5" hidden="1" x14ac:dyDescent="0.2">
      <c r="A204" s="531">
        <v>198</v>
      </c>
      <c r="B204" s="535" t="s">
        <v>82</v>
      </c>
      <c r="C204" s="533" t="s">
        <v>83</v>
      </c>
      <c r="D204" s="533" t="s">
        <v>56</v>
      </c>
      <c r="E204" s="533"/>
      <c r="F204" s="536">
        <v>600</v>
      </c>
      <c r="G204" s="536">
        <f t="shared" si="19"/>
        <v>0</v>
      </c>
      <c r="H204" s="536">
        <v>588</v>
      </c>
      <c r="I204" s="536">
        <f t="shared" si="20"/>
        <v>0</v>
      </c>
      <c r="J204" s="656">
        <f t="shared" si="21"/>
        <v>0</v>
      </c>
    </row>
    <row r="205" spans="1:10" hidden="1" x14ac:dyDescent="0.2">
      <c r="A205" s="531">
        <v>199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9"/>
        <v>0</v>
      </c>
      <c r="H205" s="536">
        <v>31415</v>
      </c>
      <c r="I205" s="536">
        <f t="shared" si="20"/>
        <v>0</v>
      </c>
      <c r="J205" s="656">
        <f t="shared" si="21"/>
        <v>0</v>
      </c>
    </row>
    <row r="206" spans="1:10" hidden="1" x14ac:dyDescent="0.2">
      <c r="A206" s="531">
        <v>200</v>
      </c>
      <c r="B206" s="539" t="s">
        <v>91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ht="39.75" hidden="1" customHeight="1" x14ac:dyDescent="0.2">
      <c r="A207" s="531">
        <v>201</v>
      </c>
      <c r="B207" s="539" t="s">
        <v>92</v>
      </c>
      <c r="C207" s="533"/>
      <c r="D207" s="533"/>
      <c r="E207" s="533"/>
      <c r="F207" s="533"/>
      <c r="G207" s="536"/>
      <c r="H207" s="147"/>
      <c r="I207" s="536"/>
      <c r="J207" s="655"/>
    </row>
    <row r="208" spans="1:10" ht="39.75" hidden="1" customHeight="1" x14ac:dyDescent="0.2">
      <c r="A208" s="531">
        <v>202</v>
      </c>
      <c r="B208" s="535" t="s">
        <v>312</v>
      </c>
      <c r="C208" s="533"/>
      <c r="D208" s="533" t="s">
        <v>5</v>
      </c>
      <c r="E208" s="533"/>
      <c r="F208" s="533"/>
      <c r="G208" s="536"/>
      <c r="H208" s="147"/>
      <c r="I208" s="536"/>
      <c r="J208" s="655"/>
    </row>
    <row r="209" spans="1:10" ht="25.5" hidden="1" x14ac:dyDescent="0.2">
      <c r="A209" s="531">
        <v>203</v>
      </c>
      <c r="B209" s="537" t="s">
        <v>93</v>
      </c>
      <c r="C209" s="533" t="s">
        <v>313</v>
      </c>
      <c r="D209" s="533" t="s">
        <v>7</v>
      </c>
      <c r="E209" s="533"/>
      <c r="F209" s="536">
        <v>14000</v>
      </c>
      <c r="G209" s="536">
        <f t="shared" ref="G209:G223" si="22">E209*F209</f>
        <v>0</v>
      </c>
      <c r="H209" s="536">
        <v>45868</v>
      </c>
      <c r="I209" s="536">
        <f t="shared" ref="I209:I223" si="23">E209*H209</f>
        <v>0</v>
      </c>
      <c r="J209" s="656">
        <f t="shared" ref="J209:J211" si="24">G209+I209</f>
        <v>0</v>
      </c>
    </row>
    <row r="210" spans="1:10" ht="25.5" hidden="1" x14ac:dyDescent="0.2">
      <c r="A210" s="531">
        <v>204</v>
      </c>
      <c r="B210" s="537" t="s">
        <v>93</v>
      </c>
      <c r="C210" s="533" t="s">
        <v>314</v>
      </c>
      <c r="D210" s="533" t="s">
        <v>7</v>
      </c>
      <c r="E210" s="533"/>
      <c r="F210" s="536">
        <v>14000</v>
      </c>
      <c r="G210" s="536">
        <f t="shared" si="22"/>
        <v>0</v>
      </c>
      <c r="H210" s="536">
        <v>37474</v>
      </c>
      <c r="I210" s="536">
        <f t="shared" si="23"/>
        <v>0</v>
      </c>
      <c r="J210" s="656">
        <f t="shared" si="24"/>
        <v>0</v>
      </c>
    </row>
    <row r="211" spans="1:10" ht="38.25" hidden="1" x14ac:dyDescent="0.2">
      <c r="A211" s="531">
        <v>205</v>
      </c>
      <c r="B211" s="537" t="s">
        <v>94</v>
      </c>
      <c r="C211" s="533" t="s">
        <v>315</v>
      </c>
      <c r="D211" s="533" t="s">
        <v>7</v>
      </c>
      <c r="E211" s="533"/>
      <c r="F211" s="536">
        <v>44166</v>
      </c>
      <c r="G211" s="536">
        <f t="shared" si="22"/>
        <v>0</v>
      </c>
      <c r="H211" s="536">
        <v>294438.13</v>
      </c>
      <c r="I211" s="536">
        <f t="shared" si="23"/>
        <v>0</v>
      </c>
      <c r="J211" s="656">
        <f t="shared" si="24"/>
        <v>0</v>
      </c>
    </row>
    <row r="212" spans="1:10" hidden="1" x14ac:dyDescent="0.2">
      <c r="A212" s="531">
        <v>206</v>
      </c>
      <c r="B212" s="537" t="s">
        <v>95</v>
      </c>
      <c r="C212" s="533"/>
      <c r="D212" s="533" t="s">
        <v>7</v>
      </c>
      <c r="E212" s="533"/>
      <c r="F212" s="536"/>
      <c r="G212" s="536"/>
      <c r="H212" s="536"/>
      <c r="I212" s="536"/>
      <c r="J212" s="656"/>
    </row>
    <row r="213" spans="1:10" hidden="1" x14ac:dyDescent="0.2">
      <c r="A213" s="531">
        <v>207</v>
      </c>
      <c r="B213" s="535" t="s">
        <v>245</v>
      </c>
      <c r="C213" s="533"/>
      <c r="D213" s="533"/>
      <c r="E213" s="533"/>
      <c r="F213" s="536"/>
      <c r="G213" s="536"/>
      <c r="H213" s="536"/>
      <c r="I213" s="536"/>
      <c r="J213" s="656"/>
    </row>
    <row r="214" spans="1:10" hidden="1" x14ac:dyDescent="0.2">
      <c r="A214" s="531">
        <v>208</v>
      </c>
      <c r="B214" s="537" t="s">
        <v>307</v>
      </c>
      <c r="C214" s="533"/>
      <c r="D214" s="533" t="s">
        <v>96</v>
      </c>
      <c r="E214" s="533"/>
      <c r="F214" s="536">
        <f>250+105</f>
        <v>355</v>
      </c>
      <c r="G214" s="536">
        <f t="shared" si="22"/>
        <v>0</v>
      </c>
      <c r="H214" s="536">
        <v>240</v>
      </c>
      <c r="I214" s="536">
        <f t="shared" si="23"/>
        <v>0</v>
      </c>
      <c r="J214" s="656">
        <f t="shared" ref="J214:J223" si="25">G214+I214</f>
        <v>0</v>
      </c>
    </row>
    <row r="215" spans="1:10" hidden="1" x14ac:dyDescent="0.2">
      <c r="A215" s="531">
        <v>209</v>
      </c>
      <c r="B215" s="537" t="s">
        <v>308</v>
      </c>
      <c r="C215" s="533"/>
      <c r="D215" s="533" t="s">
        <v>96</v>
      </c>
      <c r="E215" s="533"/>
      <c r="F215" s="536">
        <f>330+105</f>
        <v>435</v>
      </c>
      <c r="G215" s="536">
        <f t="shared" si="22"/>
        <v>0</v>
      </c>
      <c r="H215" s="536">
        <v>403</v>
      </c>
      <c r="I215" s="536">
        <f t="shared" si="23"/>
        <v>0</v>
      </c>
      <c r="J215" s="656">
        <f t="shared" si="25"/>
        <v>0</v>
      </c>
    </row>
    <row r="216" spans="1:10" hidden="1" x14ac:dyDescent="0.2">
      <c r="A216" s="531">
        <v>210</v>
      </c>
      <c r="B216" s="537" t="s">
        <v>97</v>
      </c>
      <c r="C216" s="533"/>
      <c r="D216" s="533" t="s">
        <v>96</v>
      </c>
      <c r="E216" s="533"/>
      <c r="F216" s="536">
        <f>352+105</f>
        <v>457</v>
      </c>
      <c r="G216" s="536">
        <f t="shared" si="22"/>
        <v>0</v>
      </c>
      <c r="H216" s="536">
        <v>524</v>
      </c>
      <c r="I216" s="536">
        <f t="shared" si="23"/>
        <v>0</v>
      </c>
      <c r="J216" s="656">
        <f t="shared" si="25"/>
        <v>0</v>
      </c>
    </row>
    <row r="217" spans="1:10" hidden="1" x14ac:dyDescent="0.2">
      <c r="A217" s="531">
        <v>211</v>
      </c>
      <c r="B217" s="537" t="s">
        <v>309</v>
      </c>
      <c r="C217" s="533"/>
      <c r="D217" s="533" t="s">
        <v>96</v>
      </c>
      <c r="E217" s="533"/>
      <c r="F217" s="536">
        <f>396+105</f>
        <v>501</v>
      </c>
      <c r="G217" s="536">
        <f t="shared" si="22"/>
        <v>0</v>
      </c>
      <c r="H217" s="536">
        <v>877</v>
      </c>
      <c r="I217" s="536">
        <f t="shared" si="23"/>
        <v>0</v>
      </c>
      <c r="J217" s="656">
        <f t="shared" si="25"/>
        <v>0</v>
      </c>
    </row>
    <row r="218" spans="1:10" hidden="1" x14ac:dyDescent="0.2">
      <c r="A218" s="531">
        <v>212</v>
      </c>
      <c r="B218" s="535" t="s">
        <v>98</v>
      </c>
      <c r="C218" s="533" t="s">
        <v>99</v>
      </c>
      <c r="D218" s="533" t="s">
        <v>7</v>
      </c>
      <c r="E218" s="533"/>
      <c r="F218" s="536">
        <v>2500</v>
      </c>
      <c r="G218" s="536">
        <f t="shared" si="22"/>
        <v>0</v>
      </c>
      <c r="H218" s="536">
        <v>8211</v>
      </c>
      <c r="I218" s="536">
        <f t="shared" si="23"/>
        <v>0</v>
      </c>
      <c r="J218" s="656">
        <f t="shared" si="25"/>
        <v>0</v>
      </c>
    </row>
    <row r="219" spans="1:10" hidden="1" x14ac:dyDescent="0.2">
      <c r="A219" s="531">
        <v>213</v>
      </c>
      <c r="B219" s="535" t="s">
        <v>310</v>
      </c>
      <c r="C219" s="533"/>
      <c r="D219" s="533" t="s">
        <v>7</v>
      </c>
      <c r="E219" s="533"/>
      <c r="F219" s="536">
        <v>2500</v>
      </c>
      <c r="G219" s="536">
        <f t="shared" si="22"/>
        <v>0</v>
      </c>
      <c r="H219" s="536">
        <v>5000</v>
      </c>
      <c r="I219" s="536">
        <f t="shared" si="23"/>
        <v>0</v>
      </c>
      <c r="J219" s="656">
        <f t="shared" si="25"/>
        <v>0</v>
      </c>
    </row>
    <row r="220" spans="1:10" hidden="1" x14ac:dyDescent="0.2">
      <c r="A220" s="531">
        <v>214</v>
      </c>
      <c r="B220" s="535" t="s">
        <v>100</v>
      </c>
      <c r="C220" s="533" t="s">
        <v>30</v>
      </c>
      <c r="D220" s="533" t="s">
        <v>96</v>
      </c>
      <c r="E220" s="533"/>
      <c r="F220" s="536">
        <v>500</v>
      </c>
      <c r="G220" s="536">
        <f t="shared" si="22"/>
        <v>0</v>
      </c>
      <c r="H220" s="536">
        <v>117</v>
      </c>
      <c r="I220" s="536">
        <f t="shared" si="23"/>
        <v>0</v>
      </c>
      <c r="J220" s="656">
        <f t="shared" si="25"/>
        <v>0</v>
      </c>
    </row>
    <row r="221" spans="1:10" hidden="1" x14ac:dyDescent="0.2">
      <c r="A221" s="531">
        <v>215</v>
      </c>
      <c r="B221" s="535" t="s">
        <v>101</v>
      </c>
      <c r="C221" s="533"/>
      <c r="D221" s="533" t="s">
        <v>5</v>
      </c>
      <c r="E221" s="533"/>
      <c r="F221" s="536">
        <v>0</v>
      </c>
      <c r="G221" s="536">
        <f t="shared" si="22"/>
        <v>0</v>
      </c>
      <c r="H221" s="536">
        <v>12600</v>
      </c>
      <c r="I221" s="536">
        <f t="shared" si="23"/>
        <v>0</v>
      </c>
      <c r="J221" s="656">
        <f t="shared" si="25"/>
        <v>0</v>
      </c>
    </row>
    <row r="222" spans="1:10" hidden="1" x14ac:dyDescent="0.2">
      <c r="A222" s="531">
        <v>216</v>
      </c>
      <c r="B222" s="541" t="s">
        <v>432</v>
      </c>
      <c r="C222" s="542"/>
      <c r="D222" s="542" t="s">
        <v>32</v>
      </c>
      <c r="E222" s="533"/>
      <c r="F222" s="536">
        <v>366000</v>
      </c>
      <c r="G222" s="536">
        <f t="shared" si="22"/>
        <v>0</v>
      </c>
      <c r="H222" s="536">
        <v>0</v>
      </c>
      <c r="I222" s="536">
        <f t="shared" si="23"/>
        <v>0</v>
      </c>
      <c r="J222" s="656">
        <f t="shared" si="25"/>
        <v>0</v>
      </c>
    </row>
    <row r="223" spans="1:10" ht="14.25" hidden="1" customHeight="1" thickBot="1" x14ac:dyDescent="0.25">
      <c r="A223" s="531">
        <v>217</v>
      </c>
      <c r="B223" s="547" t="s">
        <v>104</v>
      </c>
      <c r="C223" s="548"/>
      <c r="D223" s="548" t="s">
        <v>32</v>
      </c>
      <c r="E223" s="548"/>
      <c r="F223" s="549">
        <v>162000</v>
      </c>
      <c r="G223" s="549">
        <f t="shared" si="22"/>
        <v>0</v>
      </c>
      <c r="H223" s="549">
        <v>0</v>
      </c>
      <c r="I223" s="549">
        <f t="shared" si="23"/>
        <v>0</v>
      </c>
      <c r="J223" s="658">
        <f t="shared" si="25"/>
        <v>0</v>
      </c>
    </row>
    <row r="224" spans="1:10" ht="13.5" hidden="1" thickBot="1" x14ac:dyDescent="0.25">
      <c r="A224" s="531">
        <v>218</v>
      </c>
      <c r="B224" s="550" t="s">
        <v>436</v>
      </c>
      <c r="C224" s="551"/>
      <c r="D224" s="552"/>
      <c r="E224" s="553"/>
      <c r="F224" s="554"/>
      <c r="G224" s="555">
        <f>SUM(G7:G223)</f>
        <v>0</v>
      </c>
      <c r="H224" s="554"/>
      <c r="I224" s="555">
        <f>SUM(I7:I223)</f>
        <v>0</v>
      </c>
      <c r="J224" s="659">
        <f>SUM(J7:J223)</f>
        <v>0</v>
      </c>
    </row>
    <row r="225" spans="1:10" hidden="1" x14ac:dyDescent="0.2">
      <c r="A225" s="531">
        <v>219</v>
      </c>
      <c r="B225" s="556"/>
      <c r="C225" s="557"/>
      <c r="D225" s="558"/>
      <c r="E225" s="559"/>
      <c r="F225" s="559"/>
      <c r="G225" s="560"/>
      <c r="H225" s="561"/>
      <c r="I225" s="560"/>
      <c r="J225" s="660"/>
    </row>
    <row r="226" spans="1:10" ht="13.5" hidden="1" x14ac:dyDescent="0.25">
      <c r="A226" s="531">
        <v>220</v>
      </c>
      <c r="B226" s="528" t="s">
        <v>105</v>
      </c>
      <c r="C226" s="529"/>
      <c r="D226" s="530"/>
      <c r="E226" s="530"/>
      <c r="F226" s="530"/>
      <c r="G226" s="536"/>
      <c r="H226" s="147"/>
      <c r="I226" s="536"/>
      <c r="J226" s="655"/>
    </row>
    <row r="227" spans="1:10" hidden="1" x14ac:dyDescent="0.2">
      <c r="A227" s="531">
        <v>221</v>
      </c>
      <c r="B227" s="562" t="s">
        <v>44</v>
      </c>
      <c r="C227" s="538"/>
      <c r="D227" s="533"/>
      <c r="E227" s="533"/>
      <c r="F227" s="533"/>
      <c r="G227" s="536"/>
      <c r="H227" s="147"/>
      <c r="I227" s="536"/>
      <c r="J227" s="655"/>
    </row>
    <row r="228" spans="1:10" hidden="1" x14ac:dyDescent="0.2">
      <c r="A228" s="531">
        <v>222</v>
      </c>
      <c r="B228" s="562" t="s">
        <v>106</v>
      </c>
      <c r="C228" s="538"/>
      <c r="D228" s="533"/>
      <c r="E228" s="533"/>
      <c r="F228" s="533"/>
      <c r="G228" s="536"/>
      <c r="H228" s="147"/>
      <c r="I228" s="536"/>
      <c r="J228" s="655"/>
    </row>
    <row r="229" spans="1:10" hidden="1" x14ac:dyDescent="0.2">
      <c r="A229" s="531">
        <v>223</v>
      </c>
      <c r="B229" s="562" t="s">
        <v>107</v>
      </c>
      <c r="C229" s="538"/>
      <c r="D229" s="533"/>
      <c r="E229" s="533"/>
      <c r="F229" s="533"/>
      <c r="G229" s="536"/>
      <c r="H229" s="147"/>
      <c r="I229" s="536"/>
      <c r="J229" s="655"/>
    </row>
    <row r="230" spans="1:10" hidden="1" x14ac:dyDescent="0.2">
      <c r="A230" s="531">
        <v>224</v>
      </c>
      <c r="B230" s="562" t="s">
        <v>108</v>
      </c>
      <c r="C230" s="538"/>
      <c r="D230" s="533"/>
      <c r="E230" s="533"/>
      <c r="F230" s="533"/>
      <c r="G230" s="536"/>
      <c r="H230" s="147"/>
      <c r="I230" s="536"/>
      <c r="J230" s="655"/>
    </row>
    <row r="231" spans="1:10" ht="42" hidden="1" customHeight="1" x14ac:dyDescent="0.2">
      <c r="A231" s="531">
        <v>225</v>
      </c>
      <c r="B231" s="535" t="s">
        <v>109</v>
      </c>
      <c r="C231" s="533" t="s">
        <v>350</v>
      </c>
      <c r="D231" s="533" t="s">
        <v>14</v>
      </c>
      <c r="E231" s="533"/>
      <c r="F231" s="536">
        <v>228206.58</v>
      </c>
      <c r="G231" s="536">
        <f t="shared" ref="G231:G274" si="26">E231*F231</f>
        <v>0</v>
      </c>
      <c r="H231" s="536">
        <v>566028.50399999996</v>
      </c>
      <c r="I231" s="536">
        <f t="shared" ref="I231:I274" si="27">E231*H231</f>
        <v>0</v>
      </c>
      <c r="J231" s="656">
        <f t="shared" ref="J231:J241" si="28">G231+I231</f>
        <v>0</v>
      </c>
    </row>
    <row r="232" spans="1:10" ht="37.5" hidden="1" customHeight="1" x14ac:dyDescent="0.2">
      <c r="A232" s="531">
        <v>226</v>
      </c>
      <c r="B232" s="535" t="s">
        <v>110</v>
      </c>
      <c r="C232" s="533" t="s">
        <v>351</v>
      </c>
      <c r="D232" s="533" t="s">
        <v>14</v>
      </c>
      <c r="E232" s="533"/>
      <c r="F232" s="536">
        <v>77780.28</v>
      </c>
      <c r="G232" s="536">
        <f t="shared" si="26"/>
        <v>0</v>
      </c>
      <c r="H232" s="536">
        <v>200330.92799999999</v>
      </c>
      <c r="I232" s="536">
        <f t="shared" si="27"/>
        <v>0</v>
      </c>
      <c r="J232" s="656">
        <f t="shared" si="28"/>
        <v>0</v>
      </c>
    </row>
    <row r="233" spans="1:10" hidden="1" x14ac:dyDescent="0.2">
      <c r="A233" s="531">
        <v>227</v>
      </c>
      <c r="B233" s="535" t="s">
        <v>111</v>
      </c>
      <c r="C233" s="533" t="s">
        <v>352</v>
      </c>
      <c r="D233" s="533" t="s">
        <v>14</v>
      </c>
      <c r="E233" s="533"/>
      <c r="F233" s="536">
        <v>32933</v>
      </c>
      <c r="G233" s="536">
        <f t="shared" si="26"/>
        <v>0</v>
      </c>
      <c r="H233" s="536">
        <v>103503.048</v>
      </c>
      <c r="I233" s="536">
        <f t="shared" si="27"/>
        <v>0</v>
      </c>
      <c r="J233" s="656">
        <f t="shared" si="28"/>
        <v>0</v>
      </c>
    </row>
    <row r="234" spans="1:10" hidden="1" x14ac:dyDescent="0.2">
      <c r="A234" s="531">
        <v>228</v>
      </c>
      <c r="B234" s="562" t="s">
        <v>112</v>
      </c>
      <c r="C234" s="538"/>
      <c r="D234" s="533"/>
      <c r="E234" s="533"/>
      <c r="F234" s="536"/>
      <c r="G234" s="536">
        <f t="shared" si="26"/>
        <v>0</v>
      </c>
      <c r="H234" s="536"/>
      <c r="I234" s="536">
        <f t="shared" si="27"/>
        <v>0</v>
      </c>
      <c r="J234" s="656"/>
    </row>
    <row r="235" spans="1:10" ht="38.25" hidden="1" x14ac:dyDescent="0.2">
      <c r="A235" s="531">
        <v>229</v>
      </c>
      <c r="B235" s="535" t="s">
        <v>113</v>
      </c>
      <c r="C235" s="533" t="s">
        <v>353</v>
      </c>
      <c r="D235" s="533" t="s">
        <v>14</v>
      </c>
      <c r="E235" s="533"/>
      <c r="F235" s="536">
        <v>221688.18</v>
      </c>
      <c r="G235" s="536">
        <f t="shared" si="26"/>
        <v>0</v>
      </c>
      <c r="H235" s="536">
        <v>565704.12</v>
      </c>
      <c r="I235" s="536">
        <f t="shared" si="27"/>
        <v>0</v>
      </c>
      <c r="J235" s="656">
        <f t="shared" si="28"/>
        <v>0</v>
      </c>
    </row>
    <row r="236" spans="1:10" ht="38.25" hidden="1" x14ac:dyDescent="0.2">
      <c r="A236" s="531">
        <v>230</v>
      </c>
      <c r="B236" s="535" t="s">
        <v>110</v>
      </c>
      <c r="C236" s="533" t="s">
        <v>354</v>
      </c>
      <c r="D236" s="533" t="s">
        <v>14</v>
      </c>
      <c r="E236" s="533"/>
      <c r="F236" s="536">
        <v>77780.28</v>
      </c>
      <c r="G236" s="536">
        <f t="shared" si="26"/>
        <v>0</v>
      </c>
      <c r="H236" s="536">
        <v>200330.92799999999</v>
      </c>
      <c r="I236" s="536">
        <f t="shared" si="27"/>
        <v>0</v>
      </c>
      <c r="J236" s="656">
        <f t="shared" si="28"/>
        <v>0</v>
      </c>
    </row>
    <row r="237" spans="1:10" hidden="1" x14ac:dyDescent="0.2">
      <c r="A237" s="531">
        <v>231</v>
      </c>
      <c r="B237" s="535" t="s">
        <v>111</v>
      </c>
      <c r="C237" s="533" t="s">
        <v>352</v>
      </c>
      <c r="D237" s="533" t="s">
        <v>14</v>
      </c>
      <c r="E237" s="533"/>
      <c r="F237" s="536">
        <v>32933</v>
      </c>
      <c r="G237" s="536">
        <f t="shared" si="26"/>
        <v>0</v>
      </c>
      <c r="H237" s="536">
        <v>103503.048</v>
      </c>
      <c r="I237" s="536">
        <f t="shared" si="27"/>
        <v>0</v>
      </c>
      <c r="J237" s="656">
        <f t="shared" si="28"/>
        <v>0</v>
      </c>
    </row>
    <row r="238" spans="1:10" hidden="1" x14ac:dyDescent="0.2">
      <c r="A238" s="531">
        <v>232</v>
      </c>
      <c r="B238" s="562" t="s">
        <v>114</v>
      </c>
      <c r="C238" s="538"/>
      <c r="D238" s="533"/>
      <c r="E238" s="533"/>
      <c r="F238" s="536"/>
      <c r="G238" s="536">
        <f t="shared" si="26"/>
        <v>0</v>
      </c>
      <c r="H238" s="536"/>
      <c r="I238" s="536">
        <f t="shared" si="27"/>
        <v>0</v>
      </c>
      <c r="J238" s="656"/>
    </row>
    <row r="239" spans="1:10" ht="38.25" hidden="1" x14ac:dyDescent="0.2">
      <c r="A239" s="531">
        <v>233</v>
      </c>
      <c r="B239" s="535" t="s">
        <v>115</v>
      </c>
      <c r="C239" s="533" t="s">
        <v>355</v>
      </c>
      <c r="D239" s="533" t="s">
        <v>14</v>
      </c>
      <c r="E239" s="533"/>
      <c r="F239" s="536">
        <v>174873.3</v>
      </c>
      <c r="G239" s="536">
        <f t="shared" si="26"/>
        <v>0</v>
      </c>
      <c r="H239" s="536">
        <v>469767.55200000003</v>
      </c>
      <c r="I239" s="536">
        <f t="shared" si="27"/>
        <v>0</v>
      </c>
      <c r="J239" s="656">
        <f t="shared" si="28"/>
        <v>0</v>
      </c>
    </row>
    <row r="240" spans="1:10" ht="38.25" hidden="1" x14ac:dyDescent="0.2">
      <c r="A240" s="531">
        <v>234</v>
      </c>
      <c r="B240" s="535" t="s">
        <v>110</v>
      </c>
      <c r="C240" s="533" t="s">
        <v>351</v>
      </c>
      <c r="D240" s="533" t="s">
        <v>14</v>
      </c>
      <c r="E240" s="533"/>
      <c r="F240" s="536">
        <v>77780.28</v>
      </c>
      <c r="G240" s="536">
        <f t="shared" si="26"/>
        <v>0</v>
      </c>
      <c r="H240" s="536">
        <v>160846.10400000002</v>
      </c>
      <c r="I240" s="536">
        <f t="shared" si="27"/>
        <v>0</v>
      </c>
      <c r="J240" s="656">
        <f t="shared" si="28"/>
        <v>0</v>
      </c>
    </row>
    <row r="241" spans="1:10" hidden="1" x14ac:dyDescent="0.2">
      <c r="A241" s="531">
        <v>235</v>
      </c>
      <c r="B241" s="535" t="s">
        <v>111</v>
      </c>
      <c r="C241" s="533" t="s">
        <v>356</v>
      </c>
      <c r="D241" s="533" t="s">
        <v>14</v>
      </c>
      <c r="E241" s="533"/>
      <c r="F241" s="536">
        <v>22827</v>
      </c>
      <c r="G241" s="536">
        <f t="shared" si="26"/>
        <v>0</v>
      </c>
      <c r="H241" s="536">
        <v>62594.207999999991</v>
      </c>
      <c r="I241" s="536">
        <f t="shared" si="27"/>
        <v>0</v>
      </c>
      <c r="J241" s="656">
        <f t="shared" si="28"/>
        <v>0</v>
      </c>
    </row>
    <row r="242" spans="1:10" hidden="1" x14ac:dyDescent="0.2">
      <c r="A242" s="531">
        <v>236</v>
      </c>
      <c r="F242" s="564"/>
      <c r="G242" s="536">
        <f t="shared" si="26"/>
        <v>0</v>
      </c>
      <c r="H242" s="564"/>
      <c r="I242" s="536">
        <f t="shared" si="27"/>
        <v>0</v>
      </c>
      <c r="J242" s="661"/>
    </row>
    <row r="243" spans="1:10" hidden="1" x14ac:dyDescent="0.2">
      <c r="A243" s="531">
        <v>237</v>
      </c>
      <c r="B243" s="562" t="s">
        <v>116</v>
      </c>
      <c r="C243" s="538"/>
      <c r="D243" s="533"/>
      <c r="E243" s="533"/>
      <c r="F243" s="536"/>
      <c r="G243" s="536">
        <f t="shared" si="26"/>
        <v>0</v>
      </c>
      <c r="H243" s="536"/>
      <c r="I243" s="536">
        <f t="shared" si="27"/>
        <v>0</v>
      </c>
      <c r="J243" s="656"/>
    </row>
    <row r="244" spans="1:10" ht="38.25" hidden="1" x14ac:dyDescent="0.2">
      <c r="A244" s="531">
        <v>238</v>
      </c>
      <c r="B244" s="535" t="s">
        <v>117</v>
      </c>
      <c r="C244" s="533" t="s">
        <v>357</v>
      </c>
      <c r="D244" s="533" t="s">
        <v>14</v>
      </c>
      <c r="E244" s="533"/>
      <c r="F244" s="536">
        <v>174873.3</v>
      </c>
      <c r="G244" s="536">
        <f t="shared" si="26"/>
        <v>0</v>
      </c>
      <c r="H244" s="536">
        <v>469474.41599999997</v>
      </c>
      <c r="I244" s="536">
        <f t="shared" si="27"/>
        <v>0</v>
      </c>
      <c r="J244" s="656">
        <f t="shared" ref="J244:J246" si="29">G244+I244</f>
        <v>0</v>
      </c>
    </row>
    <row r="245" spans="1:10" ht="38.25" hidden="1" x14ac:dyDescent="0.2">
      <c r="A245" s="531">
        <v>239</v>
      </c>
      <c r="B245" s="535" t="s">
        <v>110</v>
      </c>
      <c r="C245" s="533" t="s">
        <v>351</v>
      </c>
      <c r="D245" s="533" t="s">
        <v>14</v>
      </c>
      <c r="E245" s="533"/>
      <c r="F245" s="536">
        <v>77780.28</v>
      </c>
      <c r="G245" s="536">
        <f t="shared" si="26"/>
        <v>0</v>
      </c>
      <c r="H245" s="536">
        <v>160846.10400000002</v>
      </c>
      <c r="I245" s="536">
        <f t="shared" si="27"/>
        <v>0</v>
      </c>
      <c r="J245" s="656">
        <f t="shared" si="29"/>
        <v>0</v>
      </c>
    </row>
    <row r="246" spans="1:10" hidden="1" x14ac:dyDescent="0.2">
      <c r="A246" s="531">
        <v>240</v>
      </c>
      <c r="B246" s="535" t="s">
        <v>111</v>
      </c>
      <c r="C246" s="533" t="s">
        <v>356</v>
      </c>
      <c r="D246" s="533" t="s">
        <v>14</v>
      </c>
      <c r="E246" s="533"/>
      <c r="F246" s="536">
        <v>22827</v>
      </c>
      <c r="G246" s="536">
        <f t="shared" si="26"/>
        <v>0</v>
      </c>
      <c r="H246" s="536">
        <v>62594.207999999991</v>
      </c>
      <c r="I246" s="536">
        <f t="shared" si="27"/>
        <v>0</v>
      </c>
      <c r="J246" s="656">
        <f t="shared" si="29"/>
        <v>0</v>
      </c>
    </row>
    <row r="247" spans="1:10" hidden="1" x14ac:dyDescent="0.2">
      <c r="A247" s="531">
        <v>241</v>
      </c>
      <c r="B247" s="562" t="s">
        <v>118</v>
      </c>
      <c r="C247" s="538"/>
      <c r="D247" s="533"/>
      <c r="E247" s="533"/>
      <c r="F247" s="536"/>
      <c r="G247" s="536">
        <f t="shared" si="26"/>
        <v>0</v>
      </c>
      <c r="H247" s="536"/>
      <c r="I247" s="536">
        <f t="shared" si="27"/>
        <v>0</v>
      </c>
      <c r="J247" s="656"/>
    </row>
    <row r="248" spans="1:10" ht="38.25" hidden="1" x14ac:dyDescent="0.2">
      <c r="A248" s="531">
        <v>242</v>
      </c>
      <c r="B248" s="535" t="s">
        <v>119</v>
      </c>
      <c r="C248" s="533" t="s">
        <v>355</v>
      </c>
      <c r="D248" s="533" t="s">
        <v>14</v>
      </c>
      <c r="E248" s="533"/>
      <c r="F248" s="536">
        <v>174873.3</v>
      </c>
      <c r="G248" s="536">
        <f t="shared" si="26"/>
        <v>0</v>
      </c>
      <c r="H248" s="536">
        <v>469767.55200000003</v>
      </c>
      <c r="I248" s="536">
        <f t="shared" si="27"/>
        <v>0</v>
      </c>
      <c r="J248" s="656">
        <f t="shared" ref="J248:J254" si="30">G248+I248</f>
        <v>0</v>
      </c>
    </row>
    <row r="249" spans="1:10" ht="38.25" hidden="1" x14ac:dyDescent="0.2">
      <c r="A249" s="531">
        <v>243</v>
      </c>
      <c r="B249" s="535" t="s">
        <v>110</v>
      </c>
      <c r="C249" s="533" t="s">
        <v>351</v>
      </c>
      <c r="D249" s="533" t="s">
        <v>14</v>
      </c>
      <c r="E249" s="533"/>
      <c r="F249" s="536">
        <v>77780.28</v>
      </c>
      <c r="G249" s="536">
        <f t="shared" si="26"/>
        <v>0</v>
      </c>
      <c r="H249" s="536">
        <v>160846.10400000002</v>
      </c>
      <c r="I249" s="536">
        <f t="shared" si="27"/>
        <v>0</v>
      </c>
      <c r="J249" s="656">
        <f t="shared" si="30"/>
        <v>0</v>
      </c>
    </row>
    <row r="250" spans="1:10" hidden="1" x14ac:dyDescent="0.2">
      <c r="A250" s="531">
        <v>244</v>
      </c>
      <c r="B250" s="535" t="s">
        <v>111</v>
      </c>
      <c r="C250" s="533" t="s">
        <v>356</v>
      </c>
      <c r="D250" s="533" t="s">
        <v>14</v>
      </c>
      <c r="E250" s="533"/>
      <c r="F250" s="536">
        <v>22827</v>
      </c>
      <c r="G250" s="536">
        <f t="shared" si="26"/>
        <v>0</v>
      </c>
      <c r="H250" s="536">
        <v>62594.207999999991</v>
      </c>
      <c r="I250" s="536">
        <f t="shared" si="27"/>
        <v>0</v>
      </c>
      <c r="J250" s="656">
        <f t="shared" si="30"/>
        <v>0</v>
      </c>
    </row>
    <row r="251" spans="1:10" hidden="1" x14ac:dyDescent="0.2">
      <c r="A251" s="531">
        <v>245</v>
      </c>
      <c r="B251" s="562" t="s">
        <v>120</v>
      </c>
      <c r="C251" s="538"/>
      <c r="D251" s="533"/>
      <c r="E251" s="533"/>
      <c r="F251" s="536"/>
      <c r="G251" s="536">
        <f t="shared" si="26"/>
        <v>0</v>
      </c>
      <c r="H251" s="536"/>
      <c r="I251" s="536">
        <f t="shared" si="27"/>
        <v>0</v>
      </c>
      <c r="J251" s="656"/>
    </row>
    <row r="252" spans="1:10" ht="38.25" hidden="1" x14ac:dyDescent="0.2">
      <c r="A252" s="531">
        <v>246</v>
      </c>
      <c r="B252" s="535" t="s">
        <v>121</v>
      </c>
      <c r="C252" s="533" t="s">
        <v>358</v>
      </c>
      <c r="D252" s="533" t="s">
        <v>14</v>
      </c>
      <c r="E252" s="533"/>
      <c r="F252" s="536">
        <v>174873.3</v>
      </c>
      <c r="G252" s="536">
        <f t="shared" si="26"/>
        <v>0</v>
      </c>
      <c r="H252" s="536">
        <v>469767.55200000003</v>
      </c>
      <c r="I252" s="536">
        <f t="shared" si="27"/>
        <v>0</v>
      </c>
      <c r="J252" s="656">
        <f t="shared" si="30"/>
        <v>0</v>
      </c>
    </row>
    <row r="253" spans="1:10" ht="38.25" hidden="1" x14ac:dyDescent="0.2">
      <c r="A253" s="531">
        <v>247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160846.10400000002</v>
      </c>
      <c r="I253" s="536">
        <f t="shared" si="27"/>
        <v>0</v>
      </c>
      <c r="J253" s="656">
        <f t="shared" si="30"/>
        <v>0</v>
      </c>
    </row>
    <row r="254" spans="1:10" hidden="1" x14ac:dyDescent="0.2">
      <c r="A254" s="531">
        <v>248</v>
      </c>
      <c r="B254" s="535" t="s">
        <v>111</v>
      </c>
      <c r="C254" s="533" t="s">
        <v>356</v>
      </c>
      <c r="D254" s="533" t="s">
        <v>14</v>
      </c>
      <c r="E254" s="533"/>
      <c r="F254" s="536">
        <v>22827</v>
      </c>
      <c r="G254" s="536">
        <f t="shared" si="26"/>
        <v>0</v>
      </c>
      <c r="H254" s="536">
        <v>62594.207999999991</v>
      </c>
      <c r="I254" s="536">
        <f t="shared" si="27"/>
        <v>0</v>
      </c>
      <c r="J254" s="656">
        <f t="shared" si="30"/>
        <v>0</v>
      </c>
    </row>
    <row r="255" spans="1:10" hidden="1" x14ac:dyDescent="0.2">
      <c r="A255" s="531">
        <v>249</v>
      </c>
      <c r="B255" s="562" t="s">
        <v>122</v>
      </c>
      <c r="C255" s="538"/>
      <c r="D255" s="533"/>
      <c r="E255" s="533"/>
      <c r="F255" s="533"/>
      <c r="G255" s="536">
        <f t="shared" si="26"/>
        <v>0</v>
      </c>
      <c r="H255" s="147"/>
      <c r="I255" s="536">
        <f t="shared" si="27"/>
        <v>0</v>
      </c>
      <c r="J255" s="655"/>
    </row>
    <row r="256" spans="1:10" ht="25.5" hidden="1" x14ac:dyDescent="0.2">
      <c r="A256" s="531">
        <v>250</v>
      </c>
      <c r="B256" s="535" t="s">
        <v>123</v>
      </c>
      <c r="C256" s="533" t="s">
        <v>359</v>
      </c>
      <c r="D256" s="533" t="s">
        <v>14</v>
      </c>
      <c r="E256" s="533"/>
      <c r="F256" s="536">
        <v>134605.79999999999</v>
      </c>
      <c r="G256" s="536">
        <f t="shared" si="26"/>
        <v>0</v>
      </c>
      <c r="H256" s="536">
        <v>281150.90399999998</v>
      </c>
      <c r="I256" s="536">
        <f t="shared" si="27"/>
        <v>0</v>
      </c>
      <c r="J256" s="656">
        <f t="shared" ref="J256:J259" si="31">G256+I256</f>
        <v>0</v>
      </c>
    </row>
    <row r="257" spans="1:10" hidden="1" x14ac:dyDescent="0.2">
      <c r="A257" s="531">
        <v>251</v>
      </c>
      <c r="B257" s="535" t="s">
        <v>110</v>
      </c>
      <c r="C257" s="533" t="s">
        <v>360</v>
      </c>
      <c r="D257" s="533" t="s">
        <v>14</v>
      </c>
      <c r="E257" s="533"/>
      <c r="F257" s="536">
        <v>49482.079999999994</v>
      </c>
      <c r="G257" s="536">
        <f t="shared" si="26"/>
        <v>0</v>
      </c>
      <c r="H257" s="536">
        <v>30335.111999999997</v>
      </c>
      <c r="I257" s="536">
        <f t="shared" si="27"/>
        <v>0</v>
      </c>
      <c r="J257" s="656">
        <f t="shared" si="31"/>
        <v>0</v>
      </c>
    </row>
    <row r="258" spans="1:10" hidden="1" x14ac:dyDescent="0.2">
      <c r="A258" s="531">
        <v>252</v>
      </c>
      <c r="B258" s="535" t="s">
        <v>111</v>
      </c>
      <c r="C258" s="533" t="s">
        <v>361</v>
      </c>
      <c r="D258" s="533" t="s">
        <v>14</v>
      </c>
      <c r="E258" s="533"/>
      <c r="F258" s="536">
        <v>12559</v>
      </c>
      <c r="G258" s="536">
        <f t="shared" si="26"/>
        <v>0</v>
      </c>
      <c r="H258" s="536">
        <v>42774.791999999994</v>
      </c>
      <c r="I258" s="536">
        <f t="shared" si="27"/>
        <v>0</v>
      </c>
      <c r="J258" s="656">
        <f t="shared" si="31"/>
        <v>0</v>
      </c>
    </row>
    <row r="259" spans="1:10" hidden="1" x14ac:dyDescent="0.2">
      <c r="A259" s="531">
        <v>253</v>
      </c>
      <c r="B259" s="535" t="s">
        <v>111</v>
      </c>
      <c r="C259" s="533" t="s">
        <v>361</v>
      </c>
      <c r="D259" s="533" t="s">
        <v>14</v>
      </c>
      <c r="E259" s="533"/>
      <c r="F259" s="536">
        <v>10969</v>
      </c>
      <c r="G259" s="536">
        <f t="shared" si="26"/>
        <v>0</v>
      </c>
      <c r="H259" s="536">
        <v>42774.791999999994</v>
      </c>
      <c r="I259" s="536">
        <f t="shared" si="27"/>
        <v>0</v>
      </c>
      <c r="J259" s="656">
        <f t="shared" si="31"/>
        <v>0</v>
      </c>
    </row>
    <row r="260" spans="1:10" ht="12" hidden="1" customHeight="1" x14ac:dyDescent="0.2">
      <c r="A260" s="531">
        <v>254</v>
      </c>
      <c r="B260" s="562" t="s">
        <v>124</v>
      </c>
      <c r="C260" s="538"/>
      <c r="D260" s="533"/>
      <c r="E260" s="533"/>
      <c r="F260" s="533"/>
      <c r="G260" s="536">
        <f t="shared" si="26"/>
        <v>0</v>
      </c>
      <c r="H260" s="147"/>
      <c r="I260" s="536">
        <f t="shared" si="27"/>
        <v>0</v>
      </c>
      <c r="J260" s="655"/>
    </row>
    <row r="261" spans="1:10" ht="38.25" hidden="1" x14ac:dyDescent="0.2">
      <c r="A261" s="531">
        <v>255</v>
      </c>
      <c r="B261" s="535" t="s">
        <v>125</v>
      </c>
      <c r="C261" s="533" t="s">
        <v>461</v>
      </c>
      <c r="D261" s="533" t="s">
        <v>14</v>
      </c>
      <c r="E261" s="687"/>
      <c r="F261" s="536">
        <v>69989.22</v>
      </c>
      <c r="G261" s="536">
        <f t="shared" si="26"/>
        <v>0</v>
      </c>
      <c r="H261" s="536">
        <v>236992</v>
      </c>
      <c r="I261" s="536">
        <f t="shared" si="27"/>
        <v>0</v>
      </c>
      <c r="J261" s="656">
        <f t="shared" ref="J261:J264" si="32">G261+I261</f>
        <v>0</v>
      </c>
    </row>
    <row r="262" spans="1:10" ht="12" hidden="1" customHeight="1" x14ac:dyDescent="0.2">
      <c r="A262" s="531">
        <v>256</v>
      </c>
      <c r="B262" s="535" t="s">
        <v>126</v>
      </c>
      <c r="C262" s="533" t="s">
        <v>462</v>
      </c>
      <c r="D262" s="533" t="s">
        <v>14</v>
      </c>
      <c r="E262" s="687"/>
      <c r="F262" s="536">
        <v>18412.38</v>
      </c>
      <c r="G262" s="536">
        <f t="shared" si="26"/>
        <v>0</v>
      </c>
      <c r="H262" s="536">
        <v>47103</v>
      </c>
      <c r="I262" s="536">
        <f t="shared" si="27"/>
        <v>0</v>
      </c>
      <c r="J262" s="656">
        <f t="shared" si="32"/>
        <v>0</v>
      </c>
    </row>
    <row r="263" spans="1:10" ht="25.5" hidden="1" x14ac:dyDescent="0.2">
      <c r="A263" s="531">
        <v>257</v>
      </c>
      <c r="B263" s="535" t="s">
        <v>110</v>
      </c>
      <c r="C263" s="533" t="s">
        <v>463</v>
      </c>
      <c r="D263" s="533" t="s">
        <v>14</v>
      </c>
      <c r="E263" s="533"/>
      <c r="F263" s="536">
        <v>21322.87</v>
      </c>
      <c r="G263" s="536">
        <f t="shared" si="26"/>
        <v>0</v>
      </c>
      <c r="H263" s="536">
        <v>39580</v>
      </c>
      <c r="I263" s="536">
        <f t="shared" si="27"/>
        <v>0</v>
      </c>
      <c r="J263" s="656">
        <f t="shared" si="32"/>
        <v>0</v>
      </c>
    </row>
    <row r="264" spans="1:10" hidden="1" x14ac:dyDescent="0.2">
      <c r="A264" s="531">
        <v>258</v>
      </c>
      <c r="B264" s="535" t="s">
        <v>111</v>
      </c>
      <c r="C264" s="533" t="s">
        <v>464</v>
      </c>
      <c r="D264" s="533" t="s">
        <v>14</v>
      </c>
      <c r="E264" s="533"/>
      <c r="F264" s="536">
        <v>19916</v>
      </c>
      <c r="G264" s="536">
        <f t="shared" si="26"/>
        <v>0</v>
      </c>
      <c r="H264" s="536">
        <v>168216</v>
      </c>
      <c r="I264" s="536">
        <f t="shared" si="27"/>
        <v>0</v>
      </c>
      <c r="J264" s="656">
        <f t="shared" si="32"/>
        <v>0</v>
      </c>
    </row>
    <row r="265" spans="1:10" hidden="1" x14ac:dyDescent="0.2">
      <c r="A265" s="531">
        <v>259</v>
      </c>
      <c r="B265" s="562" t="s">
        <v>127</v>
      </c>
      <c r="C265" s="538"/>
      <c r="D265" s="533"/>
      <c r="E265" s="533"/>
      <c r="F265" s="533"/>
      <c r="G265" s="536"/>
      <c r="H265" s="147"/>
      <c r="I265" s="536"/>
      <c r="J265" s="655"/>
    </row>
    <row r="266" spans="1:10" ht="38.25" x14ac:dyDescent="0.2">
      <c r="A266" s="531">
        <v>260</v>
      </c>
      <c r="B266" s="535" t="s">
        <v>125</v>
      </c>
      <c r="C266" s="533" t="s">
        <v>362</v>
      </c>
      <c r="D266" s="533" t="s">
        <v>14</v>
      </c>
      <c r="E266" s="687">
        <v>2</v>
      </c>
      <c r="F266" s="536">
        <v>69989.22</v>
      </c>
      <c r="G266" s="536">
        <f t="shared" si="26"/>
        <v>139978.44</v>
      </c>
      <c r="H266" s="536">
        <v>159975.62399999998</v>
      </c>
      <c r="I266" s="536">
        <f t="shared" si="27"/>
        <v>319951.24799999996</v>
      </c>
      <c r="J266" s="656">
        <f t="shared" ref="J266:J269" si="33">G266+I266</f>
        <v>459929.68799999997</v>
      </c>
    </row>
    <row r="267" spans="1:10" ht="25.5" x14ac:dyDescent="0.2">
      <c r="A267" s="531">
        <v>261</v>
      </c>
      <c r="B267" s="535" t="s">
        <v>126</v>
      </c>
      <c r="C267" s="533" t="s">
        <v>363</v>
      </c>
      <c r="D267" s="533" t="s">
        <v>14</v>
      </c>
      <c r="E267" s="687">
        <v>2</v>
      </c>
      <c r="F267" s="536">
        <v>18412.38</v>
      </c>
      <c r="G267" s="536">
        <f t="shared" si="26"/>
        <v>36824.76</v>
      </c>
      <c r="H267" s="536">
        <v>38478.191999999995</v>
      </c>
      <c r="I267" s="536">
        <f t="shared" si="27"/>
        <v>76956.383999999991</v>
      </c>
      <c r="J267" s="656">
        <f t="shared" si="33"/>
        <v>113781.144</v>
      </c>
    </row>
    <row r="268" spans="1:10" ht="25.5" hidden="1" x14ac:dyDescent="0.2">
      <c r="A268" s="531">
        <v>262</v>
      </c>
      <c r="B268" s="535" t="s">
        <v>128</v>
      </c>
      <c r="C268" s="533" t="s">
        <v>365</v>
      </c>
      <c r="D268" s="533" t="s">
        <v>14</v>
      </c>
      <c r="E268" s="687"/>
      <c r="F268" s="536">
        <v>21322.87</v>
      </c>
      <c r="G268" s="536">
        <f t="shared" si="26"/>
        <v>0</v>
      </c>
      <c r="H268" s="536">
        <v>33285.072</v>
      </c>
      <c r="I268" s="536">
        <f t="shared" si="27"/>
        <v>0</v>
      </c>
      <c r="J268" s="656">
        <f t="shared" si="33"/>
        <v>0</v>
      </c>
    </row>
    <row r="269" spans="1:10" hidden="1" x14ac:dyDescent="0.2">
      <c r="A269" s="531">
        <v>263</v>
      </c>
      <c r="B269" s="535" t="s">
        <v>111</v>
      </c>
      <c r="C269" s="533" t="s">
        <v>364</v>
      </c>
      <c r="D269" s="533" t="s">
        <v>14</v>
      </c>
      <c r="E269" s="687"/>
      <c r="F269" s="536">
        <v>19916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656">
        <f t="shared" si="33"/>
        <v>0</v>
      </c>
    </row>
    <row r="270" spans="1:10" hidden="1" x14ac:dyDescent="0.2">
      <c r="A270" s="531">
        <v>264</v>
      </c>
      <c r="B270" s="562" t="s">
        <v>409</v>
      </c>
      <c r="C270" s="538"/>
      <c r="D270" s="533"/>
      <c r="E270" s="687"/>
      <c r="F270" s="533"/>
      <c r="G270" s="536"/>
      <c r="H270" s="147"/>
      <c r="I270" s="536"/>
      <c r="J270" s="655"/>
    </row>
    <row r="271" spans="1:10" ht="38.25" x14ac:dyDescent="0.2">
      <c r="A271" s="531">
        <v>265</v>
      </c>
      <c r="B271" s="535" t="s">
        <v>125</v>
      </c>
      <c r="C271" s="533" t="s">
        <v>362</v>
      </c>
      <c r="D271" s="533" t="s">
        <v>14</v>
      </c>
      <c r="E271" s="687">
        <v>2</v>
      </c>
      <c r="F271" s="565">
        <v>69989.22</v>
      </c>
      <c r="G271" s="536">
        <f t="shared" si="26"/>
        <v>139978.44</v>
      </c>
      <c r="H271" s="565">
        <v>159975.62399999998</v>
      </c>
      <c r="I271" s="536">
        <f t="shared" si="27"/>
        <v>319951.24799999996</v>
      </c>
      <c r="J271" s="662">
        <f t="shared" ref="J271:J274" si="34">G271+I271</f>
        <v>459929.68799999997</v>
      </c>
    </row>
    <row r="272" spans="1:10" ht="25.5" x14ac:dyDescent="0.2">
      <c r="A272" s="531">
        <v>266</v>
      </c>
      <c r="B272" s="535" t="s">
        <v>126</v>
      </c>
      <c r="C272" s="533" t="s">
        <v>363</v>
      </c>
      <c r="D272" s="533" t="s">
        <v>14</v>
      </c>
      <c r="E272" s="687">
        <v>2</v>
      </c>
      <c r="F272" s="565">
        <v>18412.38</v>
      </c>
      <c r="G272" s="536">
        <f t="shared" si="26"/>
        <v>36824.76</v>
      </c>
      <c r="H272" s="565">
        <v>38478.191999999995</v>
      </c>
      <c r="I272" s="536">
        <f t="shared" si="27"/>
        <v>76956.383999999991</v>
      </c>
      <c r="J272" s="662">
        <f t="shared" si="34"/>
        <v>113781.144</v>
      </c>
    </row>
    <row r="273" spans="1:10" ht="25.5" hidden="1" x14ac:dyDescent="0.2">
      <c r="A273" s="531">
        <v>267</v>
      </c>
      <c r="B273" s="535" t="s">
        <v>128</v>
      </c>
      <c r="C273" s="533" t="s">
        <v>365</v>
      </c>
      <c r="D273" s="533" t="s">
        <v>14</v>
      </c>
      <c r="E273" s="687"/>
      <c r="F273" s="565">
        <v>21322.87</v>
      </c>
      <c r="G273" s="536">
        <f t="shared" si="26"/>
        <v>0</v>
      </c>
      <c r="H273" s="565">
        <v>33285.072</v>
      </c>
      <c r="I273" s="536">
        <f t="shared" si="27"/>
        <v>0</v>
      </c>
      <c r="J273" s="662">
        <f t="shared" si="34"/>
        <v>0</v>
      </c>
    </row>
    <row r="274" spans="1:10" hidden="1" x14ac:dyDescent="0.2">
      <c r="A274" s="531">
        <v>268</v>
      </c>
      <c r="B274" s="535" t="s">
        <v>111</v>
      </c>
      <c r="C274" s="533" t="s">
        <v>364</v>
      </c>
      <c r="D274" s="533" t="s">
        <v>14</v>
      </c>
      <c r="E274" s="533"/>
      <c r="F274" s="565">
        <v>19916</v>
      </c>
      <c r="G274" s="536">
        <f t="shared" si="26"/>
        <v>0</v>
      </c>
      <c r="H274" s="565">
        <v>62594.207999999991</v>
      </c>
      <c r="I274" s="536">
        <f t="shared" si="27"/>
        <v>0</v>
      </c>
      <c r="J274" s="662">
        <f t="shared" si="34"/>
        <v>0</v>
      </c>
    </row>
    <row r="275" spans="1:10" hidden="1" x14ac:dyDescent="0.2">
      <c r="A275" s="531">
        <v>269</v>
      </c>
      <c r="B275" s="562"/>
      <c r="C275" s="538"/>
      <c r="D275" s="533"/>
      <c r="E275" s="533"/>
      <c r="F275" s="533"/>
      <c r="G275" s="536"/>
      <c r="H275" s="147"/>
      <c r="I275" s="536"/>
      <c r="J275" s="655"/>
    </row>
    <row r="276" spans="1:10" hidden="1" x14ac:dyDescent="0.2">
      <c r="A276" s="531">
        <v>270</v>
      </c>
      <c r="B276" s="562" t="s">
        <v>129</v>
      </c>
      <c r="C276" s="538"/>
      <c r="D276" s="533"/>
      <c r="E276" s="533"/>
      <c r="F276" s="533"/>
      <c r="G276" s="536"/>
      <c r="H276" s="147"/>
      <c r="I276" s="536"/>
      <c r="J276" s="655"/>
    </row>
    <row r="277" spans="1:10" hidden="1" x14ac:dyDescent="0.2">
      <c r="A277" s="531">
        <v>271</v>
      </c>
      <c r="B277" s="562" t="s">
        <v>108</v>
      </c>
      <c r="C277" s="538"/>
      <c r="D277" s="533"/>
      <c r="E277" s="533"/>
      <c r="F277" s="533"/>
      <c r="G277" s="536"/>
      <c r="H277" s="147"/>
      <c r="I277" s="536"/>
      <c r="J277" s="655"/>
    </row>
    <row r="278" spans="1:10" ht="38.25" hidden="1" x14ac:dyDescent="0.2">
      <c r="A278" s="531">
        <v>272</v>
      </c>
      <c r="B278" s="535" t="s">
        <v>288</v>
      </c>
      <c r="C278" s="533" t="s">
        <v>376</v>
      </c>
      <c r="D278" s="533" t="s">
        <v>14</v>
      </c>
      <c r="E278" s="533"/>
      <c r="F278" s="536">
        <v>13504.75</v>
      </c>
      <c r="G278" s="536">
        <f t="shared" ref="G278:G341" si="35">E278*F278</f>
        <v>0</v>
      </c>
      <c r="H278" s="536">
        <v>36380.111999999994</v>
      </c>
      <c r="I278" s="536">
        <f t="shared" ref="I278:I341" si="36">E278*H278</f>
        <v>0</v>
      </c>
      <c r="J278" s="656">
        <f t="shared" ref="J278:J283" si="37">G278+I278</f>
        <v>0</v>
      </c>
    </row>
    <row r="279" spans="1:10" ht="25.5" hidden="1" x14ac:dyDescent="0.2">
      <c r="A279" s="531">
        <v>273</v>
      </c>
      <c r="B279" s="535" t="s">
        <v>237</v>
      </c>
      <c r="C279" s="533" t="s">
        <v>366</v>
      </c>
      <c r="D279" s="533" t="s">
        <v>14</v>
      </c>
      <c r="E279" s="533"/>
      <c r="F279" s="536">
        <v>6467</v>
      </c>
      <c r="G279" s="536">
        <f t="shared" si="35"/>
        <v>0</v>
      </c>
      <c r="H279" s="536">
        <v>17422.248</v>
      </c>
      <c r="I279" s="536">
        <f t="shared" si="36"/>
        <v>0</v>
      </c>
      <c r="J279" s="656">
        <f t="shared" si="37"/>
        <v>0</v>
      </c>
    </row>
    <row r="280" spans="1:10" hidden="1" x14ac:dyDescent="0.2">
      <c r="A280" s="531">
        <v>274</v>
      </c>
      <c r="B280" s="535" t="s">
        <v>130</v>
      </c>
      <c r="C280" s="538" t="s">
        <v>131</v>
      </c>
      <c r="D280" s="533" t="s">
        <v>14</v>
      </c>
      <c r="E280" s="533"/>
      <c r="F280" s="536">
        <v>3004.89</v>
      </c>
      <c r="G280" s="536">
        <f t="shared" si="35"/>
        <v>0</v>
      </c>
      <c r="H280" s="536">
        <v>7329</v>
      </c>
      <c r="I280" s="536">
        <f t="shared" si="36"/>
        <v>0</v>
      </c>
      <c r="J280" s="656">
        <f t="shared" si="37"/>
        <v>0</v>
      </c>
    </row>
    <row r="281" spans="1:10" hidden="1" x14ac:dyDescent="0.2">
      <c r="A281" s="531">
        <v>275</v>
      </c>
      <c r="B281" s="535" t="s">
        <v>132</v>
      </c>
      <c r="C281" s="538" t="s">
        <v>133</v>
      </c>
      <c r="D281" s="533" t="s">
        <v>14</v>
      </c>
      <c r="E281" s="533"/>
      <c r="F281" s="536">
        <v>4003.24</v>
      </c>
      <c r="G281" s="536">
        <f t="shared" si="35"/>
        <v>0</v>
      </c>
      <c r="H281" s="536">
        <v>9764</v>
      </c>
      <c r="I281" s="536">
        <f t="shared" si="36"/>
        <v>0</v>
      </c>
      <c r="J281" s="656">
        <f t="shared" si="37"/>
        <v>0</v>
      </c>
    </row>
    <row r="282" spans="1:10" hidden="1" x14ac:dyDescent="0.2">
      <c r="A282" s="531">
        <v>276</v>
      </c>
      <c r="B282" s="535" t="s">
        <v>134</v>
      </c>
      <c r="C282" s="538"/>
      <c r="D282" s="533" t="s">
        <v>14</v>
      </c>
      <c r="E282" s="533"/>
      <c r="F282" s="536">
        <v>800</v>
      </c>
      <c r="G282" s="536">
        <f t="shared" si="35"/>
        <v>0</v>
      </c>
      <c r="H282" s="536">
        <v>2142</v>
      </c>
      <c r="I282" s="536">
        <f t="shared" si="36"/>
        <v>0</v>
      </c>
      <c r="J282" s="656">
        <f t="shared" si="37"/>
        <v>0</v>
      </c>
    </row>
    <row r="283" spans="1:10" hidden="1" x14ac:dyDescent="0.2">
      <c r="A283" s="531">
        <v>277</v>
      </c>
      <c r="B283" s="535" t="s">
        <v>135</v>
      </c>
      <c r="C283" s="538"/>
      <c r="D283" s="533" t="s">
        <v>56</v>
      </c>
      <c r="E283" s="533"/>
      <c r="F283" s="536">
        <v>1875</v>
      </c>
      <c r="G283" s="536">
        <f t="shared" si="35"/>
        <v>0</v>
      </c>
      <c r="H283" s="536">
        <v>869</v>
      </c>
      <c r="I283" s="536">
        <f t="shared" si="36"/>
        <v>0</v>
      </c>
      <c r="J283" s="656">
        <f t="shared" si="37"/>
        <v>0</v>
      </c>
    </row>
    <row r="284" spans="1:10" hidden="1" x14ac:dyDescent="0.2">
      <c r="A284" s="531">
        <v>278</v>
      </c>
      <c r="B284" s="535" t="s">
        <v>136</v>
      </c>
      <c r="C284" s="538"/>
      <c r="D284" s="533" t="s">
        <v>137</v>
      </c>
      <c r="E284" s="533"/>
      <c r="F284" s="536"/>
      <c r="G284" s="536">
        <f t="shared" si="35"/>
        <v>0</v>
      </c>
      <c r="H284" s="536"/>
      <c r="I284" s="536">
        <f t="shared" si="36"/>
        <v>0</v>
      </c>
      <c r="J284" s="656"/>
    </row>
    <row r="285" spans="1:10" hidden="1" x14ac:dyDescent="0.2">
      <c r="A285" s="531">
        <v>279</v>
      </c>
      <c r="B285" s="535" t="s">
        <v>138</v>
      </c>
      <c r="C285" s="538"/>
      <c r="D285" s="533" t="s">
        <v>137</v>
      </c>
      <c r="E285" s="533"/>
      <c r="F285" s="536"/>
      <c r="G285" s="536">
        <f t="shared" si="35"/>
        <v>0</v>
      </c>
      <c r="H285" s="536"/>
      <c r="I285" s="536">
        <f t="shared" si="36"/>
        <v>0</v>
      </c>
      <c r="J285" s="656"/>
    </row>
    <row r="286" spans="1:10" hidden="1" x14ac:dyDescent="0.2">
      <c r="A286" s="531">
        <v>280</v>
      </c>
      <c r="B286" s="535" t="s">
        <v>139</v>
      </c>
      <c r="C286" s="538"/>
      <c r="D286" s="533" t="s">
        <v>56</v>
      </c>
      <c r="E286" s="566"/>
      <c r="F286" s="536">
        <v>1875</v>
      </c>
      <c r="G286" s="536">
        <f t="shared" si="35"/>
        <v>0</v>
      </c>
      <c r="H286" s="536">
        <v>1617</v>
      </c>
      <c r="I286" s="536">
        <f t="shared" si="36"/>
        <v>0</v>
      </c>
      <c r="J286" s="656">
        <f t="shared" ref="J286:J287" si="38">G286+I286</f>
        <v>0</v>
      </c>
    </row>
    <row r="287" spans="1:10" hidden="1" x14ac:dyDescent="0.2">
      <c r="A287" s="531">
        <v>281</v>
      </c>
      <c r="B287" s="535" t="s">
        <v>140</v>
      </c>
      <c r="C287" s="538"/>
      <c r="D287" s="533" t="s">
        <v>56</v>
      </c>
      <c r="E287" s="533"/>
      <c r="F287" s="536">
        <v>1875</v>
      </c>
      <c r="G287" s="536">
        <f t="shared" si="35"/>
        <v>0</v>
      </c>
      <c r="H287" s="536">
        <v>1226</v>
      </c>
      <c r="I287" s="536">
        <f t="shared" si="36"/>
        <v>0</v>
      </c>
      <c r="J287" s="656">
        <f t="shared" si="38"/>
        <v>0</v>
      </c>
    </row>
    <row r="288" spans="1:10" hidden="1" x14ac:dyDescent="0.2">
      <c r="A288" s="531">
        <v>282</v>
      </c>
      <c r="B288" s="535" t="s">
        <v>141</v>
      </c>
      <c r="C288" s="538"/>
      <c r="D288" s="533" t="s">
        <v>137</v>
      </c>
      <c r="E288" s="533"/>
      <c r="F288" s="536"/>
      <c r="G288" s="536">
        <f t="shared" si="35"/>
        <v>0</v>
      </c>
      <c r="H288" s="536"/>
      <c r="I288" s="536">
        <f t="shared" si="36"/>
        <v>0</v>
      </c>
      <c r="J288" s="656"/>
    </row>
    <row r="289" spans="1:13" hidden="1" x14ac:dyDescent="0.2">
      <c r="A289" s="531">
        <v>283</v>
      </c>
      <c r="B289" s="535" t="s">
        <v>142</v>
      </c>
      <c r="C289" s="538"/>
      <c r="D289" s="533" t="s">
        <v>137</v>
      </c>
      <c r="E289" s="533"/>
      <c r="F289" s="536"/>
      <c r="G289" s="536">
        <f t="shared" si="35"/>
        <v>0</v>
      </c>
      <c r="H289" s="536"/>
      <c r="I289" s="536">
        <f t="shared" si="36"/>
        <v>0</v>
      </c>
      <c r="J289" s="656"/>
    </row>
    <row r="290" spans="1:13" hidden="1" x14ac:dyDescent="0.2">
      <c r="A290" s="531">
        <v>284</v>
      </c>
      <c r="B290" s="535" t="s">
        <v>143</v>
      </c>
      <c r="C290" s="538"/>
      <c r="D290" s="533" t="s">
        <v>137</v>
      </c>
      <c r="E290" s="533"/>
      <c r="F290" s="536"/>
      <c r="G290" s="536">
        <f t="shared" si="35"/>
        <v>0</v>
      </c>
      <c r="H290" s="536"/>
      <c r="I290" s="536">
        <f t="shared" si="36"/>
        <v>0</v>
      </c>
      <c r="J290" s="656"/>
    </row>
    <row r="291" spans="1:13" hidden="1" x14ac:dyDescent="0.2">
      <c r="A291" s="531">
        <v>285</v>
      </c>
      <c r="B291" s="535" t="s">
        <v>144</v>
      </c>
      <c r="C291" s="538"/>
      <c r="D291" s="533" t="s">
        <v>56</v>
      </c>
      <c r="E291" s="566"/>
      <c r="F291" s="536">
        <v>1875</v>
      </c>
      <c r="G291" s="536">
        <f t="shared" si="35"/>
        <v>0</v>
      </c>
      <c r="H291" s="536">
        <v>2132</v>
      </c>
      <c r="I291" s="536">
        <f t="shared" si="36"/>
        <v>0</v>
      </c>
      <c r="J291" s="656">
        <f t="shared" ref="J291:J292" si="39">G291+I291</f>
        <v>0</v>
      </c>
    </row>
    <row r="292" spans="1:13" x14ac:dyDescent="0.2">
      <c r="A292" s="531">
        <v>286</v>
      </c>
      <c r="B292" s="535" t="s">
        <v>145</v>
      </c>
      <c r="C292" s="538"/>
      <c r="D292" s="533" t="s">
        <v>56</v>
      </c>
      <c r="E292" s="533">
        <v>15.2</v>
      </c>
      <c r="F292" s="536">
        <v>1875</v>
      </c>
      <c r="G292" s="536">
        <f t="shared" si="35"/>
        <v>28500</v>
      </c>
      <c r="H292" s="536">
        <v>1190</v>
      </c>
      <c r="I292" s="536">
        <f t="shared" si="36"/>
        <v>18088</v>
      </c>
      <c r="J292" s="656">
        <f t="shared" si="39"/>
        <v>46588</v>
      </c>
      <c r="K292" s="665">
        <f>E292+E295+E307+E311+E316+E319+E334+E341+E344+E360+E363+E373+E378+E381+E396+E401+E404+E425+E431+E463</f>
        <v>992.89699999999982</v>
      </c>
      <c r="L292" s="686">
        <f>E294+E297+E310+E315+E318+E321+E340+E343+E346+E365+E377+E380+E383+E400+E403+E406+E430+E433+E453+E467</f>
        <v>193.15700000000001</v>
      </c>
      <c r="M292" s="689">
        <f>K292+L292</f>
        <v>1186.0539999999999</v>
      </c>
    </row>
    <row r="293" spans="1:13" hidden="1" x14ac:dyDescent="0.2">
      <c r="A293" s="531">
        <v>287</v>
      </c>
      <c r="B293" s="535" t="s">
        <v>146</v>
      </c>
      <c r="C293" s="538"/>
      <c r="D293" s="533" t="s">
        <v>137</v>
      </c>
      <c r="E293" s="533"/>
      <c r="F293" s="536"/>
      <c r="G293" s="536">
        <f t="shared" si="35"/>
        <v>0</v>
      </c>
      <c r="H293" s="536"/>
      <c r="I293" s="536">
        <f t="shared" si="36"/>
        <v>0</v>
      </c>
      <c r="J293" s="656"/>
    </row>
    <row r="294" spans="1:13" ht="25.5" x14ac:dyDescent="0.2">
      <c r="A294" s="531">
        <v>288</v>
      </c>
      <c r="B294" s="535" t="s">
        <v>147</v>
      </c>
      <c r="C294" s="538"/>
      <c r="D294" s="533" t="s">
        <v>56</v>
      </c>
      <c r="E294" s="566">
        <v>5.92</v>
      </c>
      <c r="F294" s="536">
        <v>1875</v>
      </c>
      <c r="G294" s="536">
        <f t="shared" si="35"/>
        <v>11100</v>
      </c>
      <c r="H294" s="536">
        <v>1764</v>
      </c>
      <c r="I294" s="536">
        <f t="shared" si="36"/>
        <v>10442.879999999999</v>
      </c>
      <c r="J294" s="656">
        <f t="shared" ref="J294:J295" si="40">G294+I294</f>
        <v>21542.879999999997</v>
      </c>
    </row>
    <row r="295" spans="1:13" x14ac:dyDescent="0.2">
      <c r="A295" s="531">
        <v>289</v>
      </c>
      <c r="B295" s="535" t="s">
        <v>148</v>
      </c>
      <c r="C295" s="538"/>
      <c r="D295" s="533" t="s">
        <v>56</v>
      </c>
      <c r="E295" s="533">
        <v>2.5</v>
      </c>
      <c r="F295" s="536">
        <v>1875</v>
      </c>
      <c r="G295" s="536">
        <f t="shared" si="35"/>
        <v>4687.5</v>
      </c>
      <c r="H295" s="536">
        <v>1428</v>
      </c>
      <c r="I295" s="536">
        <f t="shared" si="36"/>
        <v>3570</v>
      </c>
      <c r="J295" s="656">
        <f t="shared" si="40"/>
        <v>8257.5</v>
      </c>
    </row>
    <row r="296" spans="1:13" hidden="1" x14ac:dyDescent="0.2">
      <c r="A296" s="531">
        <v>290</v>
      </c>
      <c r="B296" s="535" t="s">
        <v>149</v>
      </c>
      <c r="C296" s="538"/>
      <c r="D296" s="533" t="s">
        <v>137</v>
      </c>
      <c r="E296" s="533"/>
      <c r="F296" s="536"/>
      <c r="G296" s="536">
        <f t="shared" si="35"/>
        <v>0</v>
      </c>
      <c r="H296" s="536"/>
      <c r="I296" s="536">
        <f t="shared" si="36"/>
        <v>0</v>
      </c>
      <c r="J296" s="656"/>
    </row>
    <row r="297" spans="1:13" x14ac:dyDescent="0.2">
      <c r="A297" s="531">
        <v>291</v>
      </c>
      <c r="B297" s="535" t="s">
        <v>150</v>
      </c>
      <c r="C297" s="538"/>
      <c r="D297" s="533" t="s">
        <v>56</v>
      </c>
      <c r="E297" s="566">
        <v>6.5600000000000005</v>
      </c>
      <c r="F297" s="536">
        <v>1875</v>
      </c>
      <c r="G297" s="536">
        <f t="shared" si="35"/>
        <v>12300.000000000002</v>
      </c>
      <c r="H297" s="536">
        <v>2646</v>
      </c>
      <c r="I297" s="536">
        <f t="shared" si="36"/>
        <v>17357.760000000002</v>
      </c>
      <c r="J297" s="656">
        <f t="shared" ref="J297:J300" si="41">G297+I297</f>
        <v>29657.760000000002</v>
      </c>
    </row>
    <row r="298" spans="1:13" ht="25.5" hidden="1" x14ac:dyDescent="0.2">
      <c r="A298" s="531">
        <v>292</v>
      </c>
      <c r="B298" s="535" t="s">
        <v>151</v>
      </c>
      <c r="C298" s="533" t="s">
        <v>152</v>
      </c>
      <c r="D298" s="533" t="s">
        <v>56</v>
      </c>
      <c r="E298" s="533"/>
      <c r="F298" s="536">
        <v>600</v>
      </c>
      <c r="G298" s="536">
        <f t="shared" si="35"/>
        <v>0</v>
      </c>
      <c r="H298" s="536">
        <v>381</v>
      </c>
      <c r="I298" s="536">
        <f t="shared" si="36"/>
        <v>0</v>
      </c>
      <c r="J298" s="656">
        <f t="shared" si="41"/>
        <v>0</v>
      </c>
    </row>
    <row r="299" spans="1:13" x14ac:dyDescent="0.2">
      <c r="A299" s="531">
        <v>293</v>
      </c>
      <c r="B299" s="535" t="s">
        <v>153</v>
      </c>
      <c r="C299" s="538"/>
      <c r="D299" s="533" t="s">
        <v>56</v>
      </c>
      <c r="E299" s="688">
        <v>1.26</v>
      </c>
      <c r="F299" s="536">
        <v>1000</v>
      </c>
      <c r="G299" s="536">
        <f t="shared" si="35"/>
        <v>1260</v>
      </c>
      <c r="H299" s="536">
        <v>123</v>
      </c>
      <c r="I299" s="536">
        <f t="shared" si="36"/>
        <v>154.97999999999999</v>
      </c>
      <c r="J299" s="656">
        <f t="shared" si="41"/>
        <v>1414.98</v>
      </c>
    </row>
    <row r="300" spans="1:13" x14ac:dyDescent="0.2">
      <c r="A300" s="531">
        <v>294</v>
      </c>
      <c r="B300" s="535" t="s">
        <v>60</v>
      </c>
      <c r="C300" s="538"/>
      <c r="D300" s="533" t="s">
        <v>5</v>
      </c>
      <c r="E300" s="533">
        <v>0.21199999999999999</v>
      </c>
      <c r="F300" s="536">
        <v>0</v>
      </c>
      <c r="G300" s="536">
        <f t="shared" si="35"/>
        <v>0</v>
      </c>
      <c r="H300" s="536">
        <v>137961</v>
      </c>
      <c r="I300" s="536">
        <f t="shared" si="36"/>
        <v>29247.732</v>
      </c>
      <c r="J300" s="656">
        <f t="shared" si="41"/>
        <v>29247.732</v>
      </c>
    </row>
    <row r="301" spans="1:13" hidden="1" x14ac:dyDescent="0.2">
      <c r="A301" s="531">
        <v>295</v>
      </c>
      <c r="B301" s="567" t="s">
        <v>112</v>
      </c>
      <c r="C301" s="538"/>
      <c r="D301" s="533"/>
      <c r="E301" s="533"/>
      <c r="F301" s="533"/>
      <c r="G301" s="536"/>
      <c r="H301" s="147"/>
      <c r="I301" s="536"/>
      <c r="J301" s="655"/>
    </row>
    <row r="302" spans="1:13" ht="38.25" hidden="1" x14ac:dyDescent="0.2">
      <c r="A302" s="531">
        <v>296</v>
      </c>
      <c r="B302" s="535" t="s">
        <v>288</v>
      </c>
      <c r="C302" s="533" t="s">
        <v>376</v>
      </c>
      <c r="D302" s="533" t="s">
        <v>14</v>
      </c>
      <c r="E302" s="533"/>
      <c r="F302" s="536">
        <v>13504.75</v>
      </c>
      <c r="G302" s="536">
        <f t="shared" si="35"/>
        <v>0</v>
      </c>
      <c r="H302" s="536">
        <v>36380.111999999994</v>
      </c>
      <c r="I302" s="536">
        <f t="shared" si="36"/>
        <v>0</v>
      </c>
      <c r="J302" s="656">
        <f t="shared" ref="J302:J307" si="42">G302+I302</f>
        <v>0</v>
      </c>
    </row>
    <row r="303" spans="1:13" ht="25.5" hidden="1" x14ac:dyDescent="0.2">
      <c r="A303" s="531">
        <v>297</v>
      </c>
      <c r="B303" s="535" t="s">
        <v>237</v>
      </c>
      <c r="C303" s="533" t="s">
        <v>366</v>
      </c>
      <c r="D303" s="533" t="s">
        <v>14</v>
      </c>
      <c r="E303" s="533"/>
      <c r="F303" s="536">
        <v>6467</v>
      </c>
      <c r="G303" s="536">
        <f t="shared" si="35"/>
        <v>0</v>
      </c>
      <c r="H303" s="536">
        <v>17422.248</v>
      </c>
      <c r="I303" s="536">
        <f t="shared" si="36"/>
        <v>0</v>
      </c>
      <c r="J303" s="656">
        <f t="shared" si="42"/>
        <v>0</v>
      </c>
    </row>
    <row r="304" spans="1:13" hidden="1" x14ac:dyDescent="0.2">
      <c r="A304" s="531">
        <v>298</v>
      </c>
      <c r="B304" s="535" t="s">
        <v>130</v>
      </c>
      <c r="C304" s="538" t="s">
        <v>131</v>
      </c>
      <c r="D304" s="533" t="s">
        <v>14</v>
      </c>
      <c r="E304" s="533"/>
      <c r="F304" s="536">
        <v>3004.89</v>
      </c>
      <c r="G304" s="536">
        <f t="shared" si="35"/>
        <v>0</v>
      </c>
      <c r="H304" s="536">
        <v>7329</v>
      </c>
      <c r="I304" s="536">
        <f t="shared" si="36"/>
        <v>0</v>
      </c>
      <c r="J304" s="656">
        <f t="shared" si="42"/>
        <v>0</v>
      </c>
    </row>
    <row r="305" spans="1:10" hidden="1" x14ac:dyDescent="0.2">
      <c r="A305" s="531">
        <v>299</v>
      </c>
      <c r="B305" s="535" t="s">
        <v>132</v>
      </c>
      <c r="C305" s="538" t="s">
        <v>133</v>
      </c>
      <c r="D305" s="533" t="s">
        <v>14</v>
      </c>
      <c r="E305" s="533"/>
      <c r="F305" s="536">
        <v>4003.24</v>
      </c>
      <c r="G305" s="536">
        <f t="shared" si="35"/>
        <v>0</v>
      </c>
      <c r="H305" s="536">
        <v>9764</v>
      </c>
      <c r="I305" s="536">
        <f t="shared" si="36"/>
        <v>0</v>
      </c>
      <c r="J305" s="656">
        <f t="shared" si="42"/>
        <v>0</v>
      </c>
    </row>
    <row r="306" spans="1:10" x14ac:dyDescent="0.2">
      <c r="A306" s="531">
        <v>300</v>
      </c>
      <c r="B306" s="535" t="s">
        <v>134</v>
      </c>
      <c r="C306" s="538"/>
      <c r="D306" s="533" t="s">
        <v>14</v>
      </c>
      <c r="E306" s="533">
        <v>12</v>
      </c>
      <c r="F306" s="536">
        <v>800</v>
      </c>
      <c r="G306" s="536">
        <f t="shared" si="35"/>
        <v>9600</v>
      </c>
      <c r="H306" s="536">
        <v>2142</v>
      </c>
      <c r="I306" s="536">
        <f t="shared" si="36"/>
        <v>25704</v>
      </c>
      <c r="J306" s="656">
        <f t="shared" si="42"/>
        <v>35304</v>
      </c>
    </row>
    <row r="307" spans="1:10" x14ac:dyDescent="0.2">
      <c r="A307" s="531">
        <v>301</v>
      </c>
      <c r="B307" s="535" t="s">
        <v>135</v>
      </c>
      <c r="C307" s="538"/>
      <c r="D307" s="533" t="s">
        <v>56</v>
      </c>
      <c r="E307" s="533">
        <v>117</v>
      </c>
      <c r="F307" s="536">
        <v>1875</v>
      </c>
      <c r="G307" s="536">
        <f t="shared" si="35"/>
        <v>219375</v>
      </c>
      <c r="H307" s="536">
        <v>869</v>
      </c>
      <c r="I307" s="536">
        <f t="shared" si="36"/>
        <v>101673</v>
      </c>
      <c r="J307" s="656">
        <f t="shared" si="42"/>
        <v>321048</v>
      </c>
    </row>
    <row r="308" spans="1:10" hidden="1" x14ac:dyDescent="0.2">
      <c r="A308" s="531">
        <v>302</v>
      </c>
      <c r="B308" s="535" t="s">
        <v>136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656"/>
    </row>
    <row r="309" spans="1:10" hidden="1" x14ac:dyDescent="0.2">
      <c r="A309" s="531">
        <v>303</v>
      </c>
      <c r="B309" s="535" t="s">
        <v>138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304</v>
      </c>
      <c r="B310" s="535" t="s">
        <v>139</v>
      </c>
      <c r="C310" s="538"/>
      <c r="D310" s="533" t="s">
        <v>56</v>
      </c>
      <c r="E310" s="566">
        <v>11.831000000000001</v>
      </c>
      <c r="F310" s="536">
        <v>1875</v>
      </c>
      <c r="G310" s="536">
        <f t="shared" si="35"/>
        <v>22183.125000000004</v>
      </c>
      <c r="H310" s="536">
        <v>1617</v>
      </c>
      <c r="I310" s="536">
        <f t="shared" si="36"/>
        <v>19130.727000000003</v>
      </c>
      <c r="J310" s="656">
        <f t="shared" ref="J310:J311" si="43">G310+I310</f>
        <v>41313.852000000006</v>
      </c>
    </row>
    <row r="311" spans="1:10" x14ac:dyDescent="0.2">
      <c r="A311" s="531">
        <v>305</v>
      </c>
      <c r="B311" s="535" t="s">
        <v>140</v>
      </c>
      <c r="C311" s="538"/>
      <c r="D311" s="533" t="s">
        <v>56</v>
      </c>
      <c r="E311" s="533">
        <v>139</v>
      </c>
      <c r="F311" s="536">
        <v>1875</v>
      </c>
      <c r="G311" s="536">
        <f t="shared" si="35"/>
        <v>260625</v>
      </c>
      <c r="H311" s="536">
        <v>1226</v>
      </c>
      <c r="I311" s="536">
        <f t="shared" si="36"/>
        <v>170414</v>
      </c>
      <c r="J311" s="656">
        <f t="shared" si="43"/>
        <v>431039</v>
      </c>
    </row>
    <row r="312" spans="1:10" hidden="1" x14ac:dyDescent="0.2">
      <c r="A312" s="531">
        <v>306</v>
      </c>
      <c r="B312" s="535" t="s">
        <v>141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307</v>
      </c>
      <c r="B313" s="535" t="s">
        <v>142</v>
      </c>
      <c r="C313" s="538"/>
      <c r="D313" s="533" t="s">
        <v>137</v>
      </c>
      <c r="E313" s="533"/>
      <c r="F313" s="536"/>
      <c r="G313" s="536">
        <f t="shared" si="35"/>
        <v>0</v>
      </c>
      <c r="H313" s="536"/>
      <c r="I313" s="536">
        <f t="shared" si="36"/>
        <v>0</v>
      </c>
      <c r="J313" s="656"/>
    </row>
    <row r="314" spans="1:10" hidden="1" x14ac:dyDescent="0.2">
      <c r="A314" s="531">
        <v>308</v>
      </c>
      <c r="B314" s="535" t="s">
        <v>143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x14ac:dyDescent="0.2">
      <c r="A315" s="531">
        <v>309</v>
      </c>
      <c r="B315" s="535" t="s">
        <v>144</v>
      </c>
      <c r="C315" s="538"/>
      <c r="D315" s="533" t="s">
        <v>56</v>
      </c>
      <c r="E315" s="566">
        <v>46.545999999999999</v>
      </c>
      <c r="F315" s="536">
        <v>1875</v>
      </c>
      <c r="G315" s="536">
        <f t="shared" si="35"/>
        <v>87273.75</v>
      </c>
      <c r="H315" s="536">
        <v>2132</v>
      </c>
      <c r="I315" s="536">
        <f t="shared" si="36"/>
        <v>99236.072</v>
      </c>
      <c r="J315" s="656">
        <f t="shared" ref="J315:J316" si="44">G315+I315</f>
        <v>186509.82199999999</v>
      </c>
    </row>
    <row r="316" spans="1:10" x14ac:dyDescent="0.2">
      <c r="A316" s="531">
        <v>310</v>
      </c>
      <c r="B316" s="535" t="s">
        <v>145</v>
      </c>
      <c r="C316" s="538"/>
      <c r="D316" s="533" t="s">
        <v>56</v>
      </c>
      <c r="E316" s="533">
        <v>9.76</v>
      </c>
      <c r="F316" s="536">
        <v>1875</v>
      </c>
      <c r="G316" s="536">
        <f t="shared" si="35"/>
        <v>18300</v>
      </c>
      <c r="H316" s="536">
        <v>1190</v>
      </c>
      <c r="I316" s="536">
        <f t="shared" si="36"/>
        <v>11614.4</v>
      </c>
      <c r="J316" s="656">
        <f t="shared" si="44"/>
        <v>29914.400000000001</v>
      </c>
    </row>
    <row r="317" spans="1:10" ht="30.75" hidden="1" customHeight="1" x14ac:dyDescent="0.2">
      <c r="A317" s="531">
        <v>311</v>
      </c>
      <c r="B317" s="535" t="s">
        <v>146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t="25.5" x14ac:dyDescent="0.2">
      <c r="A318" s="531">
        <v>312</v>
      </c>
      <c r="B318" s="535" t="s">
        <v>147</v>
      </c>
      <c r="C318" s="538"/>
      <c r="D318" s="533" t="s">
        <v>56</v>
      </c>
      <c r="E318" s="566">
        <v>5.92</v>
      </c>
      <c r="F318" s="536">
        <v>1875</v>
      </c>
      <c r="G318" s="536">
        <f t="shared" si="35"/>
        <v>11100</v>
      </c>
      <c r="H318" s="536">
        <v>1764</v>
      </c>
      <c r="I318" s="536">
        <f t="shared" si="36"/>
        <v>10442.879999999999</v>
      </c>
      <c r="J318" s="656">
        <f t="shared" ref="J318:J319" si="45">G318+I318</f>
        <v>21542.879999999997</v>
      </c>
    </row>
    <row r="319" spans="1:10" x14ac:dyDescent="0.2">
      <c r="A319" s="531">
        <v>313</v>
      </c>
      <c r="B319" s="535" t="s">
        <v>148</v>
      </c>
      <c r="C319" s="538"/>
      <c r="D319" s="533" t="s">
        <v>56</v>
      </c>
      <c r="E319" s="533">
        <v>2.5</v>
      </c>
      <c r="F319" s="536">
        <v>1875</v>
      </c>
      <c r="G319" s="536">
        <f t="shared" si="35"/>
        <v>4687.5</v>
      </c>
      <c r="H319" s="536">
        <v>1428</v>
      </c>
      <c r="I319" s="536">
        <f t="shared" si="36"/>
        <v>3570</v>
      </c>
      <c r="J319" s="656">
        <f t="shared" si="45"/>
        <v>8257.5</v>
      </c>
    </row>
    <row r="320" spans="1:10" hidden="1" x14ac:dyDescent="0.2">
      <c r="A320" s="531">
        <v>314</v>
      </c>
      <c r="B320" s="535" t="s">
        <v>149</v>
      </c>
      <c r="C320" s="538"/>
      <c r="D320" s="533" t="s">
        <v>137</v>
      </c>
      <c r="E320" s="533"/>
      <c r="F320" s="536"/>
      <c r="G320" s="536">
        <f t="shared" si="35"/>
        <v>0</v>
      </c>
      <c r="H320" s="536"/>
      <c r="I320" s="536">
        <f t="shared" si="36"/>
        <v>0</v>
      </c>
      <c r="J320" s="656"/>
    </row>
    <row r="321" spans="1:10" x14ac:dyDescent="0.2">
      <c r="A321" s="531">
        <v>315</v>
      </c>
      <c r="B321" s="535" t="s">
        <v>150</v>
      </c>
      <c r="C321" s="538"/>
      <c r="D321" s="533" t="s">
        <v>56</v>
      </c>
      <c r="E321" s="566">
        <v>7.1999999999999993</v>
      </c>
      <c r="F321" s="536">
        <v>1875</v>
      </c>
      <c r="G321" s="536">
        <f t="shared" si="35"/>
        <v>13499.999999999998</v>
      </c>
      <c r="H321" s="536">
        <v>2646</v>
      </c>
      <c r="I321" s="536">
        <f t="shared" si="36"/>
        <v>19051.199999999997</v>
      </c>
      <c r="J321" s="656">
        <f t="shared" ref="J321:J324" si="46">G321+I321</f>
        <v>32551.199999999997</v>
      </c>
    </row>
    <row r="322" spans="1:10" ht="12" hidden="1" customHeight="1" x14ac:dyDescent="0.2">
      <c r="A322" s="531">
        <v>316</v>
      </c>
      <c r="B322" s="535" t="s">
        <v>151</v>
      </c>
      <c r="C322" s="533" t="s">
        <v>152</v>
      </c>
      <c r="D322" s="533" t="s">
        <v>56</v>
      </c>
      <c r="E322" s="533"/>
      <c r="F322" s="536">
        <v>600</v>
      </c>
      <c r="G322" s="536">
        <f t="shared" si="35"/>
        <v>0</v>
      </c>
      <c r="H322" s="536">
        <v>381</v>
      </c>
      <c r="I322" s="536">
        <f t="shared" si="36"/>
        <v>0</v>
      </c>
      <c r="J322" s="656">
        <f t="shared" si="46"/>
        <v>0</v>
      </c>
    </row>
    <row r="323" spans="1:10" x14ac:dyDescent="0.2">
      <c r="A323" s="531">
        <v>317</v>
      </c>
      <c r="B323" s="535" t="s">
        <v>153</v>
      </c>
      <c r="C323" s="538"/>
      <c r="D323" s="533" t="s">
        <v>56</v>
      </c>
      <c r="E323" s="688">
        <v>1.26</v>
      </c>
      <c r="F323" s="536">
        <v>1000</v>
      </c>
      <c r="G323" s="536">
        <f t="shared" si="35"/>
        <v>1260</v>
      </c>
      <c r="H323" s="536">
        <v>123</v>
      </c>
      <c r="I323" s="536">
        <f t="shared" si="36"/>
        <v>154.97999999999999</v>
      </c>
      <c r="J323" s="656">
        <f t="shared" si="46"/>
        <v>1414.98</v>
      </c>
    </row>
    <row r="324" spans="1:10" ht="12" customHeight="1" x14ac:dyDescent="0.2">
      <c r="A324" s="531">
        <v>318</v>
      </c>
      <c r="B324" s="535" t="s">
        <v>60</v>
      </c>
      <c r="C324" s="538"/>
      <c r="D324" s="533" t="s">
        <v>5</v>
      </c>
      <c r="E324" s="533">
        <v>1</v>
      </c>
      <c r="F324" s="536">
        <v>0</v>
      </c>
      <c r="G324" s="536">
        <f t="shared" si="35"/>
        <v>0</v>
      </c>
      <c r="H324" s="536">
        <v>137961</v>
      </c>
      <c r="I324" s="536">
        <f t="shared" si="36"/>
        <v>137961</v>
      </c>
      <c r="J324" s="656">
        <f t="shared" si="46"/>
        <v>137961</v>
      </c>
    </row>
    <row r="325" spans="1:10" hidden="1" x14ac:dyDescent="0.2">
      <c r="A325" s="531">
        <v>319</v>
      </c>
      <c r="B325" s="567" t="s">
        <v>114</v>
      </c>
      <c r="C325" s="538"/>
      <c r="D325" s="533"/>
      <c r="E325" s="533"/>
      <c r="F325" s="533"/>
      <c r="G325" s="536"/>
      <c r="H325" s="147"/>
      <c r="I325" s="536"/>
      <c r="J325" s="655"/>
    </row>
    <row r="326" spans="1:10" ht="25.5" hidden="1" x14ac:dyDescent="0.2">
      <c r="A326" s="531">
        <v>320</v>
      </c>
      <c r="B326" s="535" t="s">
        <v>289</v>
      </c>
      <c r="C326" s="533" t="s">
        <v>367</v>
      </c>
      <c r="D326" s="533" t="s">
        <v>14</v>
      </c>
      <c r="E326" s="533"/>
      <c r="F326" s="536">
        <v>8293.6</v>
      </c>
      <c r="G326" s="536">
        <f t="shared" si="35"/>
        <v>0</v>
      </c>
      <c r="H326" s="536">
        <v>22342.319999999996</v>
      </c>
      <c r="I326" s="536">
        <f t="shared" si="36"/>
        <v>0</v>
      </c>
      <c r="J326" s="656">
        <f t="shared" ref="J326:J331" si="47">G326+I326</f>
        <v>0</v>
      </c>
    </row>
    <row r="327" spans="1:10" hidden="1" x14ac:dyDescent="0.2">
      <c r="A327" s="531">
        <v>321</v>
      </c>
      <c r="B327" s="535" t="s">
        <v>154</v>
      </c>
      <c r="C327" s="538" t="s">
        <v>155</v>
      </c>
      <c r="D327" s="533" t="s">
        <v>14</v>
      </c>
      <c r="E327" s="533"/>
      <c r="F327" s="536">
        <v>800</v>
      </c>
      <c r="G327" s="536">
        <f t="shared" si="35"/>
        <v>0</v>
      </c>
      <c r="H327" s="536">
        <v>1021</v>
      </c>
      <c r="I327" s="536">
        <f t="shared" si="36"/>
        <v>0</v>
      </c>
      <c r="J327" s="656">
        <f t="shared" si="47"/>
        <v>0</v>
      </c>
    </row>
    <row r="328" spans="1:10" hidden="1" x14ac:dyDescent="0.2">
      <c r="A328" s="531">
        <v>322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656">
        <f t="shared" si="47"/>
        <v>0</v>
      </c>
    </row>
    <row r="329" spans="1:10" hidden="1" x14ac:dyDescent="0.2">
      <c r="A329" s="531">
        <v>323</v>
      </c>
      <c r="B329" s="535" t="s">
        <v>156</v>
      </c>
      <c r="C329" s="538"/>
      <c r="D329" s="533" t="s">
        <v>14</v>
      </c>
      <c r="E329" s="533"/>
      <c r="F329" s="536">
        <v>600</v>
      </c>
      <c r="G329" s="536">
        <f t="shared" si="35"/>
        <v>0</v>
      </c>
      <c r="H329" s="536">
        <v>595</v>
      </c>
      <c r="I329" s="536">
        <f t="shared" si="36"/>
        <v>0</v>
      </c>
      <c r="J329" s="656">
        <f t="shared" si="47"/>
        <v>0</v>
      </c>
    </row>
    <row r="330" spans="1:10" x14ac:dyDescent="0.2">
      <c r="A330" s="531">
        <v>324</v>
      </c>
      <c r="B330" s="535" t="s">
        <v>134</v>
      </c>
      <c r="C330" s="538"/>
      <c r="D330" s="533" t="s">
        <v>14</v>
      </c>
      <c r="E330" s="533">
        <v>5</v>
      </c>
      <c r="F330" s="536">
        <v>800</v>
      </c>
      <c r="G330" s="536">
        <f t="shared" si="35"/>
        <v>4000</v>
      </c>
      <c r="H330" s="536">
        <v>2142</v>
      </c>
      <c r="I330" s="536">
        <f t="shared" si="36"/>
        <v>10710</v>
      </c>
      <c r="J330" s="656">
        <f t="shared" si="47"/>
        <v>14710</v>
      </c>
    </row>
    <row r="331" spans="1:10" hidden="1" x14ac:dyDescent="0.2">
      <c r="A331" s="531">
        <v>325</v>
      </c>
      <c r="B331" s="535" t="s">
        <v>157</v>
      </c>
      <c r="C331" s="533"/>
      <c r="D331" s="533" t="s">
        <v>56</v>
      </c>
      <c r="E331" s="533"/>
      <c r="F331" s="536">
        <v>900</v>
      </c>
      <c r="G331" s="536">
        <f t="shared" si="35"/>
        <v>0</v>
      </c>
      <c r="H331" s="536">
        <v>840</v>
      </c>
      <c r="I331" s="536">
        <f t="shared" si="36"/>
        <v>0</v>
      </c>
      <c r="J331" s="656">
        <f t="shared" si="47"/>
        <v>0</v>
      </c>
    </row>
    <row r="332" spans="1:10" hidden="1" x14ac:dyDescent="0.2">
      <c r="A332" s="531">
        <v>326</v>
      </c>
      <c r="B332" s="535" t="s">
        <v>158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656"/>
    </row>
    <row r="333" spans="1:10" hidden="1" x14ac:dyDescent="0.2">
      <c r="A333" s="531">
        <v>327</v>
      </c>
      <c r="B333" s="535" t="s">
        <v>159</v>
      </c>
      <c r="C333" s="533"/>
      <c r="D333" s="533" t="s">
        <v>56</v>
      </c>
      <c r="E333" s="566"/>
      <c r="F333" s="536">
        <v>900</v>
      </c>
      <c r="G333" s="536">
        <f t="shared" si="35"/>
        <v>0</v>
      </c>
      <c r="H333" s="536">
        <v>3080</v>
      </c>
      <c r="I333" s="536">
        <f t="shared" si="36"/>
        <v>0</v>
      </c>
      <c r="J333" s="656">
        <f t="shared" ref="J333:J334" si="48">G333+I333</f>
        <v>0</v>
      </c>
    </row>
    <row r="334" spans="1:10" x14ac:dyDescent="0.2">
      <c r="A334" s="531">
        <v>328</v>
      </c>
      <c r="B334" s="535" t="s">
        <v>135</v>
      </c>
      <c r="C334" s="538"/>
      <c r="D334" s="533" t="s">
        <v>56</v>
      </c>
      <c r="E334" s="533">
        <v>66.969000000000008</v>
      </c>
      <c r="F334" s="536">
        <v>1875</v>
      </c>
      <c r="G334" s="536">
        <f t="shared" si="35"/>
        <v>125566.87500000001</v>
      </c>
      <c r="H334" s="536">
        <v>869</v>
      </c>
      <c r="I334" s="536">
        <f t="shared" si="36"/>
        <v>58196.061000000009</v>
      </c>
      <c r="J334" s="656">
        <f t="shared" si="48"/>
        <v>183762.93600000002</v>
      </c>
    </row>
    <row r="335" spans="1:10" hidden="1" x14ac:dyDescent="0.2">
      <c r="A335" s="531">
        <v>329</v>
      </c>
      <c r="B335" s="535" t="s">
        <v>136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330</v>
      </c>
      <c r="B336" s="535" t="s">
        <v>160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331</v>
      </c>
      <c r="B337" s="535" t="s">
        <v>161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656"/>
    </row>
    <row r="338" spans="1:10" hidden="1" x14ac:dyDescent="0.2">
      <c r="A338" s="531">
        <v>332</v>
      </c>
      <c r="B338" s="535" t="s">
        <v>138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idden="1" x14ac:dyDescent="0.2">
      <c r="A339" s="531">
        <v>333</v>
      </c>
      <c r="B339" s="535" t="s">
        <v>162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x14ac:dyDescent="0.2">
      <c r="A340" s="531">
        <v>334</v>
      </c>
      <c r="B340" s="535" t="s">
        <v>139</v>
      </c>
      <c r="C340" s="538"/>
      <c r="D340" s="533" t="s">
        <v>56</v>
      </c>
      <c r="E340" s="566">
        <v>6.944</v>
      </c>
      <c r="F340" s="536">
        <v>1875</v>
      </c>
      <c r="G340" s="536">
        <f t="shared" si="35"/>
        <v>13020</v>
      </c>
      <c r="H340" s="536">
        <v>1617</v>
      </c>
      <c r="I340" s="536">
        <f t="shared" si="36"/>
        <v>11228.448</v>
      </c>
      <c r="J340" s="656">
        <f t="shared" ref="J340:J341" si="49">G340+I340</f>
        <v>24248.448</v>
      </c>
    </row>
    <row r="341" spans="1:10" x14ac:dyDescent="0.2">
      <c r="A341" s="531">
        <v>335</v>
      </c>
      <c r="B341" s="535" t="s">
        <v>140</v>
      </c>
      <c r="C341" s="538"/>
      <c r="D341" s="533" t="s">
        <v>56</v>
      </c>
      <c r="E341" s="533">
        <v>63.168999999999997</v>
      </c>
      <c r="F341" s="536">
        <v>1875</v>
      </c>
      <c r="G341" s="536">
        <f t="shared" si="35"/>
        <v>118441.875</v>
      </c>
      <c r="H341" s="536">
        <v>1226</v>
      </c>
      <c r="I341" s="536">
        <f t="shared" si="36"/>
        <v>77445.194000000003</v>
      </c>
      <c r="J341" s="656">
        <f t="shared" si="49"/>
        <v>195887.06900000002</v>
      </c>
    </row>
    <row r="342" spans="1:10" hidden="1" x14ac:dyDescent="0.2">
      <c r="A342" s="531">
        <v>336</v>
      </c>
      <c r="B342" s="535" t="s">
        <v>163</v>
      </c>
      <c r="C342" s="538"/>
      <c r="D342" s="533" t="s">
        <v>137</v>
      </c>
      <c r="E342" s="533"/>
      <c r="F342" s="536"/>
      <c r="G342" s="536">
        <f t="shared" ref="G342:G405" si="50">E342*F342</f>
        <v>0</v>
      </c>
      <c r="H342" s="536"/>
      <c r="I342" s="536">
        <f t="shared" ref="I342:I405" si="51">E342*H342</f>
        <v>0</v>
      </c>
      <c r="J342" s="656"/>
    </row>
    <row r="343" spans="1:10" x14ac:dyDescent="0.2">
      <c r="A343" s="531">
        <v>337</v>
      </c>
      <c r="B343" s="535" t="s">
        <v>144</v>
      </c>
      <c r="C343" s="538"/>
      <c r="D343" s="533" t="s">
        <v>56</v>
      </c>
      <c r="E343" s="566">
        <v>3.1030000000000002</v>
      </c>
      <c r="F343" s="536">
        <v>1875</v>
      </c>
      <c r="G343" s="536">
        <f t="shared" si="50"/>
        <v>5818.125</v>
      </c>
      <c r="H343" s="536">
        <v>2132</v>
      </c>
      <c r="I343" s="536">
        <f t="shared" si="51"/>
        <v>6615.5960000000005</v>
      </c>
      <c r="J343" s="656">
        <f t="shared" ref="J343:J344" si="52">G343+I343</f>
        <v>12433.721000000001</v>
      </c>
    </row>
    <row r="344" spans="1:10" x14ac:dyDescent="0.2">
      <c r="A344" s="531">
        <v>338</v>
      </c>
      <c r="B344" s="535" t="s">
        <v>148</v>
      </c>
      <c r="C344" s="538"/>
      <c r="D344" s="533" t="s">
        <v>56</v>
      </c>
      <c r="E344" s="533">
        <v>2.52</v>
      </c>
      <c r="F344" s="536">
        <v>1875</v>
      </c>
      <c r="G344" s="536">
        <f t="shared" si="50"/>
        <v>4725</v>
      </c>
      <c r="H344" s="536">
        <v>1428</v>
      </c>
      <c r="I344" s="536">
        <f t="shared" si="51"/>
        <v>3598.56</v>
      </c>
      <c r="J344" s="656">
        <f t="shared" si="52"/>
        <v>8323.56</v>
      </c>
    </row>
    <row r="345" spans="1:10" hidden="1" x14ac:dyDescent="0.2">
      <c r="A345" s="531">
        <v>339</v>
      </c>
      <c r="B345" s="535" t="s">
        <v>164</v>
      </c>
      <c r="C345" s="538"/>
      <c r="D345" s="533" t="s">
        <v>137</v>
      </c>
      <c r="E345" s="533"/>
      <c r="F345" s="536"/>
      <c r="G345" s="536">
        <f t="shared" si="50"/>
        <v>0</v>
      </c>
      <c r="H345" s="536"/>
      <c r="I345" s="536">
        <f t="shared" si="51"/>
        <v>0</v>
      </c>
      <c r="J345" s="656"/>
    </row>
    <row r="346" spans="1:10" x14ac:dyDescent="0.2">
      <c r="A346" s="531">
        <v>340</v>
      </c>
      <c r="B346" s="535" t="s">
        <v>150</v>
      </c>
      <c r="C346" s="538"/>
      <c r="D346" s="533" t="s">
        <v>56</v>
      </c>
      <c r="E346" s="566">
        <v>1.1000000000000001</v>
      </c>
      <c r="F346" s="536">
        <v>1875</v>
      </c>
      <c r="G346" s="536">
        <f t="shared" si="50"/>
        <v>2062.5</v>
      </c>
      <c r="H346" s="536">
        <v>2646</v>
      </c>
      <c r="I346" s="536">
        <f t="shared" si="51"/>
        <v>2910.6000000000004</v>
      </c>
      <c r="J346" s="656">
        <f t="shared" ref="J346:J349" si="53">G346+I346</f>
        <v>4973.1000000000004</v>
      </c>
    </row>
    <row r="347" spans="1:10" ht="25.5" hidden="1" x14ac:dyDescent="0.2">
      <c r="A347" s="531">
        <v>341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50"/>
        <v>0</v>
      </c>
      <c r="H347" s="536">
        <v>381</v>
      </c>
      <c r="I347" s="536">
        <f t="shared" si="51"/>
        <v>0</v>
      </c>
      <c r="J347" s="656">
        <f t="shared" si="53"/>
        <v>0</v>
      </c>
    </row>
    <row r="348" spans="1:10" x14ac:dyDescent="0.2">
      <c r="A348" s="531">
        <v>342</v>
      </c>
      <c r="B348" s="535" t="s">
        <v>153</v>
      </c>
      <c r="C348" s="538"/>
      <c r="D348" s="533" t="s">
        <v>56</v>
      </c>
      <c r="E348" s="688">
        <v>1.04</v>
      </c>
      <c r="F348" s="536">
        <v>1000</v>
      </c>
      <c r="G348" s="536">
        <f t="shared" si="50"/>
        <v>1040</v>
      </c>
      <c r="H348" s="536">
        <v>123</v>
      </c>
      <c r="I348" s="536">
        <f t="shared" si="51"/>
        <v>127.92</v>
      </c>
      <c r="J348" s="656">
        <f t="shared" si="53"/>
        <v>1167.92</v>
      </c>
    </row>
    <row r="349" spans="1:10" x14ac:dyDescent="0.2">
      <c r="A349" s="531">
        <v>343</v>
      </c>
      <c r="B349" s="535" t="s">
        <v>60</v>
      </c>
      <c r="C349" s="538"/>
      <c r="D349" s="533" t="s">
        <v>5</v>
      </c>
      <c r="E349" s="533">
        <v>0.44400000000000001</v>
      </c>
      <c r="F349" s="536">
        <v>0</v>
      </c>
      <c r="G349" s="536">
        <f t="shared" si="50"/>
        <v>0</v>
      </c>
      <c r="H349" s="536">
        <v>101443</v>
      </c>
      <c r="I349" s="536">
        <f t="shared" si="51"/>
        <v>45040.692000000003</v>
      </c>
      <c r="J349" s="656">
        <f t="shared" si="53"/>
        <v>45040.692000000003</v>
      </c>
    </row>
    <row r="350" spans="1:10" hidden="1" x14ac:dyDescent="0.2">
      <c r="A350" s="531">
        <v>344</v>
      </c>
      <c r="B350" s="567" t="s">
        <v>116</v>
      </c>
      <c r="C350" s="538"/>
      <c r="D350" s="533"/>
      <c r="E350" s="533"/>
      <c r="F350" s="533"/>
      <c r="G350" s="536"/>
      <c r="H350" s="147"/>
      <c r="I350" s="536"/>
      <c r="J350" s="655"/>
    </row>
    <row r="351" spans="1:10" ht="25.5" hidden="1" x14ac:dyDescent="0.2">
      <c r="A351" s="531">
        <v>345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50"/>
        <v>0</v>
      </c>
      <c r="H351" s="536">
        <v>22342.319999999996</v>
      </c>
      <c r="I351" s="536">
        <f t="shared" si="51"/>
        <v>0</v>
      </c>
      <c r="J351" s="656">
        <f t="shared" ref="J351:J354" si="54">G351+I351</f>
        <v>0</v>
      </c>
    </row>
    <row r="352" spans="1:10" hidden="1" x14ac:dyDescent="0.2">
      <c r="A352" s="531">
        <v>346</v>
      </c>
      <c r="B352" s="535" t="s">
        <v>132</v>
      </c>
      <c r="C352" s="538" t="s">
        <v>133</v>
      </c>
      <c r="D352" s="533" t="s">
        <v>14</v>
      </c>
      <c r="E352" s="533"/>
      <c r="F352" s="536">
        <v>4003.24</v>
      </c>
      <c r="G352" s="536">
        <f t="shared" si="50"/>
        <v>0</v>
      </c>
      <c r="H352" s="536">
        <v>9764</v>
      </c>
      <c r="I352" s="536">
        <f t="shared" si="51"/>
        <v>0</v>
      </c>
      <c r="J352" s="656">
        <f t="shared" si="54"/>
        <v>0</v>
      </c>
    </row>
    <row r="353" spans="1:10" hidden="1" x14ac:dyDescent="0.2">
      <c r="A353" s="531">
        <v>347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50"/>
        <v>0</v>
      </c>
      <c r="H353" s="536">
        <v>2142</v>
      </c>
      <c r="I353" s="536">
        <f t="shared" si="51"/>
        <v>0</v>
      </c>
      <c r="J353" s="656">
        <f t="shared" si="54"/>
        <v>0</v>
      </c>
    </row>
    <row r="354" spans="1:10" hidden="1" x14ac:dyDescent="0.2">
      <c r="A354" s="531">
        <v>348</v>
      </c>
      <c r="B354" s="535" t="s">
        <v>135</v>
      </c>
      <c r="C354" s="538"/>
      <c r="D354" s="533" t="s">
        <v>56</v>
      </c>
      <c r="E354" s="533"/>
      <c r="F354" s="536">
        <v>1875</v>
      </c>
      <c r="G354" s="536">
        <f t="shared" si="50"/>
        <v>0</v>
      </c>
      <c r="H354" s="536">
        <v>869</v>
      </c>
      <c r="I354" s="536">
        <f t="shared" si="51"/>
        <v>0</v>
      </c>
      <c r="J354" s="656">
        <f t="shared" si="54"/>
        <v>0</v>
      </c>
    </row>
    <row r="355" spans="1:10" hidden="1" x14ac:dyDescent="0.2">
      <c r="A355" s="531">
        <v>349</v>
      </c>
      <c r="B355" s="535" t="s">
        <v>136</v>
      </c>
      <c r="C355" s="538"/>
      <c r="D355" s="533" t="s">
        <v>137</v>
      </c>
      <c r="E355" s="533"/>
      <c r="F355" s="536"/>
      <c r="G355" s="536">
        <f t="shared" si="50"/>
        <v>0</v>
      </c>
      <c r="H355" s="536"/>
      <c r="I355" s="536">
        <f t="shared" si="51"/>
        <v>0</v>
      </c>
      <c r="J355" s="656"/>
    </row>
    <row r="356" spans="1:10" hidden="1" x14ac:dyDescent="0.2">
      <c r="A356" s="531">
        <v>350</v>
      </c>
      <c r="B356" s="535" t="s">
        <v>161</v>
      </c>
      <c r="C356" s="538"/>
      <c r="D356" s="533" t="s">
        <v>137</v>
      </c>
      <c r="E356" s="533"/>
      <c r="F356" s="536"/>
      <c r="G356" s="536">
        <f t="shared" si="50"/>
        <v>0</v>
      </c>
      <c r="H356" s="536"/>
      <c r="I356" s="536">
        <f t="shared" si="51"/>
        <v>0</v>
      </c>
      <c r="J356" s="656"/>
    </row>
    <row r="357" spans="1:10" hidden="1" x14ac:dyDescent="0.2">
      <c r="A357" s="531">
        <v>351</v>
      </c>
      <c r="B357" s="535" t="s">
        <v>138</v>
      </c>
      <c r="C357" s="538"/>
      <c r="D357" s="533" t="s">
        <v>137</v>
      </c>
      <c r="E357" s="533"/>
      <c r="F357" s="536"/>
      <c r="G357" s="536">
        <f t="shared" si="50"/>
        <v>0</v>
      </c>
      <c r="H357" s="536"/>
      <c r="I357" s="536">
        <f t="shared" si="51"/>
        <v>0</v>
      </c>
      <c r="J357" s="656"/>
    </row>
    <row r="358" spans="1:10" hidden="1" x14ac:dyDescent="0.2">
      <c r="A358" s="531">
        <v>352</v>
      </c>
      <c r="B358" s="535" t="s">
        <v>162</v>
      </c>
      <c r="C358" s="538"/>
      <c r="D358" s="533" t="s">
        <v>137</v>
      </c>
      <c r="E358" s="533"/>
      <c r="F358" s="536"/>
      <c r="G358" s="536">
        <f t="shared" si="50"/>
        <v>0</v>
      </c>
      <c r="H358" s="536"/>
      <c r="I358" s="536">
        <f t="shared" si="51"/>
        <v>0</v>
      </c>
      <c r="J358" s="656"/>
    </row>
    <row r="359" spans="1:10" hidden="1" x14ac:dyDescent="0.2">
      <c r="A359" s="531">
        <v>353</v>
      </c>
      <c r="B359" s="535" t="s">
        <v>139</v>
      </c>
      <c r="C359" s="538"/>
      <c r="D359" s="533" t="s">
        <v>56</v>
      </c>
      <c r="E359" s="566"/>
      <c r="F359" s="536">
        <v>1875</v>
      </c>
      <c r="G359" s="536">
        <f t="shared" si="50"/>
        <v>0</v>
      </c>
      <c r="H359" s="536">
        <v>1617</v>
      </c>
      <c r="I359" s="536">
        <f t="shared" si="51"/>
        <v>0</v>
      </c>
      <c r="J359" s="656">
        <f t="shared" ref="J359:J360" si="55">G359+I359</f>
        <v>0</v>
      </c>
    </row>
    <row r="360" spans="1:10" x14ac:dyDescent="0.2">
      <c r="A360" s="531">
        <v>354</v>
      </c>
      <c r="B360" s="535" t="s">
        <v>140</v>
      </c>
      <c r="C360" s="538"/>
      <c r="D360" s="533" t="s">
        <v>56</v>
      </c>
      <c r="E360" s="533">
        <v>23.757999999999999</v>
      </c>
      <c r="F360" s="536">
        <v>1875</v>
      </c>
      <c r="G360" s="536">
        <f t="shared" si="50"/>
        <v>44546.25</v>
      </c>
      <c r="H360" s="536">
        <v>1226</v>
      </c>
      <c r="I360" s="536">
        <f t="shared" si="51"/>
        <v>29127.307999999997</v>
      </c>
      <c r="J360" s="656">
        <f t="shared" si="55"/>
        <v>73673.55799999999</v>
      </c>
    </row>
    <row r="361" spans="1:10" hidden="1" x14ac:dyDescent="0.2">
      <c r="A361" s="531">
        <v>355</v>
      </c>
      <c r="B361" s="535" t="s">
        <v>163</v>
      </c>
      <c r="C361" s="538"/>
      <c r="D361" s="533" t="s">
        <v>137</v>
      </c>
      <c r="E361" s="533"/>
      <c r="F361" s="536"/>
      <c r="G361" s="536">
        <f t="shared" si="50"/>
        <v>0</v>
      </c>
      <c r="H361" s="536"/>
      <c r="I361" s="536">
        <f t="shared" si="51"/>
        <v>0</v>
      </c>
      <c r="J361" s="656"/>
    </row>
    <row r="362" spans="1:10" hidden="1" x14ac:dyDescent="0.2">
      <c r="A362" s="531">
        <v>356</v>
      </c>
      <c r="B362" s="535" t="s">
        <v>144</v>
      </c>
      <c r="C362" s="538"/>
      <c r="D362" s="533" t="s">
        <v>56</v>
      </c>
      <c r="E362" s="566"/>
      <c r="F362" s="536">
        <v>1875</v>
      </c>
      <c r="G362" s="536">
        <f t="shared" si="50"/>
        <v>0</v>
      </c>
      <c r="H362" s="536">
        <v>2132</v>
      </c>
      <c r="I362" s="536">
        <f t="shared" si="51"/>
        <v>0</v>
      </c>
      <c r="J362" s="656">
        <f t="shared" ref="J362:J363" si="56">G362+I362</f>
        <v>0</v>
      </c>
    </row>
    <row r="363" spans="1:10" x14ac:dyDescent="0.2">
      <c r="A363" s="531">
        <v>357</v>
      </c>
      <c r="B363" s="535" t="s">
        <v>148</v>
      </c>
      <c r="C363" s="538"/>
      <c r="D363" s="533" t="s">
        <v>56</v>
      </c>
      <c r="E363" s="533">
        <v>2.52</v>
      </c>
      <c r="F363" s="536">
        <v>1875</v>
      </c>
      <c r="G363" s="536">
        <f t="shared" si="50"/>
        <v>4725</v>
      </c>
      <c r="H363" s="536">
        <v>1428</v>
      </c>
      <c r="I363" s="536">
        <f t="shared" si="51"/>
        <v>3598.56</v>
      </c>
      <c r="J363" s="656">
        <f t="shared" si="56"/>
        <v>8323.56</v>
      </c>
    </row>
    <row r="364" spans="1:10" hidden="1" x14ac:dyDescent="0.2">
      <c r="A364" s="531">
        <v>358</v>
      </c>
      <c r="B364" s="535" t="s">
        <v>164</v>
      </c>
      <c r="C364" s="538"/>
      <c r="D364" s="533" t="s">
        <v>137</v>
      </c>
      <c r="E364" s="533"/>
      <c r="F364" s="536"/>
      <c r="G364" s="536">
        <f t="shared" si="50"/>
        <v>0</v>
      </c>
      <c r="H364" s="536"/>
      <c r="I364" s="536">
        <f t="shared" si="51"/>
        <v>0</v>
      </c>
      <c r="J364" s="656"/>
    </row>
    <row r="365" spans="1:10" x14ac:dyDescent="0.2">
      <c r="A365" s="531">
        <v>359</v>
      </c>
      <c r="B365" s="535" t="s">
        <v>150</v>
      </c>
      <c r="C365" s="538"/>
      <c r="D365" s="533" t="s">
        <v>56</v>
      </c>
      <c r="E365" s="566">
        <v>1.3</v>
      </c>
      <c r="F365" s="536">
        <v>1875</v>
      </c>
      <c r="G365" s="536">
        <f t="shared" si="50"/>
        <v>2437.5</v>
      </c>
      <c r="H365" s="536">
        <v>2646</v>
      </c>
      <c r="I365" s="536">
        <f t="shared" si="51"/>
        <v>3439.8</v>
      </c>
      <c r="J365" s="656">
        <f t="shared" ref="J365:J368" si="57">G365+I365</f>
        <v>5877.3</v>
      </c>
    </row>
    <row r="366" spans="1:10" ht="25.5" hidden="1" x14ac:dyDescent="0.2">
      <c r="A366" s="531">
        <v>360</v>
      </c>
      <c r="B366" s="535" t="s">
        <v>151</v>
      </c>
      <c r="C366" s="533" t="s">
        <v>152</v>
      </c>
      <c r="D366" s="533" t="s">
        <v>56</v>
      </c>
      <c r="E366" s="533"/>
      <c r="F366" s="536">
        <v>600</v>
      </c>
      <c r="G366" s="536">
        <f t="shared" si="50"/>
        <v>0</v>
      </c>
      <c r="H366" s="536">
        <v>381</v>
      </c>
      <c r="I366" s="536">
        <f t="shared" si="51"/>
        <v>0</v>
      </c>
      <c r="J366" s="656">
        <f t="shared" si="57"/>
        <v>0</v>
      </c>
    </row>
    <row r="367" spans="1:10" x14ac:dyDescent="0.2">
      <c r="A367" s="531">
        <v>361</v>
      </c>
      <c r="B367" s="535" t="s">
        <v>153</v>
      </c>
      <c r="C367" s="538"/>
      <c r="D367" s="533" t="s">
        <v>56</v>
      </c>
      <c r="E367" s="533">
        <v>1.2</v>
      </c>
      <c r="F367" s="536">
        <v>1000</v>
      </c>
      <c r="G367" s="536">
        <f t="shared" si="50"/>
        <v>1200</v>
      </c>
      <c r="H367" s="536">
        <v>123</v>
      </c>
      <c r="I367" s="536">
        <f t="shared" si="51"/>
        <v>147.6</v>
      </c>
      <c r="J367" s="656">
        <f t="shared" si="57"/>
        <v>1347.6</v>
      </c>
    </row>
    <row r="368" spans="1:10" x14ac:dyDescent="0.2">
      <c r="A368" s="531">
        <v>362</v>
      </c>
      <c r="B368" s="535" t="s">
        <v>60</v>
      </c>
      <c r="C368" s="538"/>
      <c r="D368" s="533" t="s">
        <v>5</v>
      </c>
      <c r="E368" s="533">
        <v>0.251</v>
      </c>
      <c r="F368" s="536">
        <v>0</v>
      </c>
      <c r="G368" s="536">
        <f t="shared" si="50"/>
        <v>0</v>
      </c>
      <c r="H368" s="536">
        <v>96507</v>
      </c>
      <c r="I368" s="536">
        <f t="shared" si="51"/>
        <v>24223.257000000001</v>
      </c>
      <c r="J368" s="656">
        <f t="shared" si="57"/>
        <v>24223.257000000001</v>
      </c>
    </row>
    <row r="369" spans="1:10" ht="12" hidden="1" customHeight="1" x14ac:dyDescent="0.2">
      <c r="A369" s="531">
        <v>363</v>
      </c>
      <c r="B369" s="567" t="s">
        <v>118</v>
      </c>
      <c r="C369" s="538"/>
      <c r="D369" s="533"/>
      <c r="E369" s="533"/>
      <c r="F369" s="533"/>
      <c r="G369" s="536"/>
      <c r="H369" s="147"/>
      <c r="I369" s="536"/>
      <c r="J369" s="655"/>
    </row>
    <row r="370" spans="1:10" ht="25.5" hidden="1" x14ac:dyDescent="0.2">
      <c r="A370" s="531">
        <v>364</v>
      </c>
      <c r="B370" s="535" t="s">
        <v>289</v>
      </c>
      <c r="C370" s="533" t="s">
        <v>367</v>
      </c>
      <c r="D370" s="533" t="s">
        <v>14</v>
      </c>
      <c r="E370" s="533"/>
      <c r="F370" s="536">
        <v>8293.6</v>
      </c>
      <c r="G370" s="536">
        <f t="shared" si="50"/>
        <v>0</v>
      </c>
      <c r="H370" s="536">
        <v>22342.319999999996</v>
      </c>
      <c r="I370" s="536">
        <f t="shared" si="51"/>
        <v>0</v>
      </c>
      <c r="J370" s="656">
        <f t="shared" ref="J370:J373" si="58">G370+I370</f>
        <v>0</v>
      </c>
    </row>
    <row r="371" spans="1:10" ht="12" hidden="1" customHeight="1" x14ac:dyDescent="0.2">
      <c r="A371" s="531">
        <v>365</v>
      </c>
      <c r="B371" s="535" t="s">
        <v>132</v>
      </c>
      <c r="C371" s="538" t="s">
        <v>133</v>
      </c>
      <c r="D371" s="533" t="s">
        <v>14</v>
      </c>
      <c r="E371" s="533"/>
      <c r="F371" s="536">
        <v>4003.24</v>
      </c>
      <c r="G371" s="536">
        <f t="shared" si="50"/>
        <v>0</v>
      </c>
      <c r="H371" s="536">
        <v>9764</v>
      </c>
      <c r="I371" s="536">
        <f t="shared" si="51"/>
        <v>0</v>
      </c>
      <c r="J371" s="656">
        <f t="shared" si="58"/>
        <v>0</v>
      </c>
    </row>
    <row r="372" spans="1:10" x14ac:dyDescent="0.2">
      <c r="A372" s="531">
        <v>366</v>
      </c>
      <c r="B372" s="535" t="s">
        <v>134</v>
      </c>
      <c r="C372" s="538"/>
      <c r="D372" s="533" t="s">
        <v>14</v>
      </c>
      <c r="E372" s="533">
        <v>7</v>
      </c>
      <c r="F372" s="536">
        <v>800</v>
      </c>
      <c r="G372" s="536">
        <f t="shared" si="50"/>
        <v>5600</v>
      </c>
      <c r="H372" s="536">
        <v>2142</v>
      </c>
      <c r="I372" s="536">
        <f t="shared" si="51"/>
        <v>14994</v>
      </c>
      <c r="J372" s="656">
        <f t="shared" si="58"/>
        <v>20594</v>
      </c>
    </row>
    <row r="373" spans="1:10" x14ac:dyDescent="0.2">
      <c r="A373" s="531">
        <v>367</v>
      </c>
      <c r="B373" s="535" t="s">
        <v>135</v>
      </c>
      <c r="C373" s="538"/>
      <c r="D373" s="533" t="s">
        <v>56</v>
      </c>
      <c r="E373" s="533">
        <v>102.43199999999999</v>
      </c>
      <c r="F373" s="536">
        <v>1875</v>
      </c>
      <c r="G373" s="536">
        <f t="shared" si="50"/>
        <v>192059.99999999997</v>
      </c>
      <c r="H373" s="536">
        <v>869</v>
      </c>
      <c r="I373" s="536">
        <f t="shared" si="51"/>
        <v>89013.407999999996</v>
      </c>
      <c r="J373" s="656">
        <f t="shared" si="58"/>
        <v>281073.40799999994</v>
      </c>
    </row>
    <row r="374" spans="1:10" hidden="1" x14ac:dyDescent="0.2">
      <c r="A374" s="531">
        <v>368</v>
      </c>
      <c r="B374" s="535" t="s">
        <v>136</v>
      </c>
      <c r="C374" s="538"/>
      <c r="D374" s="533" t="s">
        <v>137</v>
      </c>
      <c r="E374" s="533"/>
      <c r="F374" s="536"/>
      <c r="G374" s="536">
        <f t="shared" si="50"/>
        <v>0</v>
      </c>
      <c r="H374" s="536"/>
      <c r="I374" s="536">
        <f t="shared" si="51"/>
        <v>0</v>
      </c>
      <c r="J374" s="656"/>
    </row>
    <row r="375" spans="1:10" hidden="1" x14ac:dyDescent="0.2">
      <c r="A375" s="531">
        <v>369</v>
      </c>
      <c r="B375" s="535" t="s">
        <v>161</v>
      </c>
      <c r="C375" s="538"/>
      <c r="D375" s="533" t="s">
        <v>137</v>
      </c>
      <c r="E375" s="533"/>
      <c r="F375" s="536"/>
      <c r="G375" s="536">
        <f t="shared" si="50"/>
        <v>0</v>
      </c>
      <c r="H375" s="536"/>
      <c r="I375" s="536">
        <f t="shared" si="51"/>
        <v>0</v>
      </c>
      <c r="J375" s="656"/>
    </row>
    <row r="376" spans="1:10" hidden="1" x14ac:dyDescent="0.2">
      <c r="A376" s="531">
        <v>370</v>
      </c>
      <c r="B376" s="535" t="s">
        <v>138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371</v>
      </c>
      <c r="B377" s="535" t="s">
        <v>139</v>
      </c>
      <c r="C377" s="538"/>
      <c r="D377" s="533" t="s">
        <v>56</v>
      </c>
      <c r="E377" s="566">
        <v>18.250000000000004</v>
      </c>
      <c r="F377" s="536">
        <v>1875</v>
      </c>
      <c r="G377" s="536">
        <f t="shared" si="50"/>
        <v>34218.750000000007</v>
      </c>
      <c r="H377" s="536">
        <v>1617</v>
      </c>
      <c r="I377" s="536">
        <f t="shared" si="51"/>
        <v>29510.250000000007</v>
      </c>
      <c r="J377" s="656">
        <f t="shared" ref="J377:J378" si="59">G377+I377</f>
        <v>63729.000000000015</v>
      </c>
    </row>
    <row r="378" spans="1:10" x14ac:dyDescent="0.2">
      <c r="A378" s="531">
        <v>372</v>
      </c>
      <c r="B378" s="535" t="s">
        <v>140</v>
      </c>
      <c r="C378" s="538"/>
      <c r="D378" s="533" t="s">
        <v>56</v>
      </c>
      <c r="E378" s="533">
        <v>94</v>
      </c>
      <c r="F378" s="536">
        <v>1875</v>
      </c>
      <c r="G378" s="536">
        <f t="shared" si="50"/>
        <v>176250</v>
      </c>
      <c r="H378" s="536">
        <v>1226</v>
      </c>
      <c r="I378" s="536">
        <f t="shared" si="51"/>
        <v>115244</v>
      </c>
      <c r="J378" s="656">
        <f t="shared" si="59"/>
        <v>291494</v>
      </c>
    </row>
    <row r="379" spans="1:10" hidden="1" x14ac:dyDescent="0.2">
      <c r="A379" s="531">
        <v>373</v>
      </c>
      <c r="B379" s="535" t="s">
        <v>163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374</v>
      </c>
      <c r="B380" s="535" t="s">
        <v>144</v>
      </c>
      <c r="C380" s="538"/>
      <c r="D380" s="533" t="s">
        <v>56</v>
      </c>
      <c r="E380" s="566">
        <v>17.8</v>
      </c>
      <c r="F380" s="536">
        <v>1875</v>
      </c>
      <c r="G380" s="536">
        <f t="shared" si="50"/>
        <v>33375</v>
      </c>
      <c r="H380" s="536">
        <v>2132</v>
      </c>
      <c r="I380" s="536">
        <f t="shared" si="51"/>
        <v>37949.599999999999</v>
      </c>
      <c r="J380" s="656">
        <f t="shared" ref="J380:J381" si="60">G380+I380</f>
        <v>71324.600000000006</v>
      </c>
    </row>
    <row r="381" spans="1:10" x14ac:dyDescent="0.2">
      <c r="A381" s="531">
        <v>375</v>
      </c>
      <c r="B381" s="535" t="s">
        <v>148</v>
      </c>
      <c r="C381" s="538"/>
      <c r="D381" s="533" t="s">
        <v>56</v>
      </c>
      <c r="E381" s="533">
        <v>2.52</v>
      </c>
      <c r="F381" s="536">
        <v>1875</v>
      </c>
      <c r="G381" s="536">
        <f t="shared" si="50"/>
        <v>4725</v>
      </c>
      <c r="H381" s="536">
        <v>1428</v>
      </c>
      <c r="I381" s="536">
        <f t="shared" si="51"/>
        <v>3598.56</v>
      </c>
      <c r="J381" s="656">
        <f t="shared" si="60"/>
        <v>8323.56</v>
      </c>
    </row>
    <row r="382" spans="1:10" hidden="1" x14ac:dyDescent="0.2">
      <c r="A382" s="531">
        <v>376</v>
      </c>
      <c r="B382" s="535" t="s">
        <v>164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377</v>
      </c>
      <c r="B383" s="535" t="s">
        <v>150</v>
      </c>
      <c r="C383" s="538"/>
      <c r="D383" s="533" t="s">
        <v>56</v>
      </c>
      <c r="E383" s="566">
        <v>1.4</v>
      </c>
      <c r="F383" s="536">
        <v>1875</v>
      </c>
      <c r="G383" s="536">
        <f t="shared" si="50"/>
        <v>2625</v>
      </c>
      <c r="H383" s="536">
        <v>2646</v>
      </c>
      <c r="I383" s="536">
        <f t="shared" si="51"/>
        <v>3704.3999999999996</v>
      </c>
      <c r="J383" s="656">
        <f t="shared" ref="J383:J386" si="61">G383+I383</f>
        <v>6329.4</v>
      </c>
    </row>
    <row r="384" spans="1:10" ht="25.5" hidden="1" x14ac:dyDescent="0.2">
      <c r="A384" s="531">
        <v>378</v>
      </c>
      <c r="B384" s="535" t="s">
        <v>151</v>
      </c>
      <c r="C384" s="533" t="s">
        <v>152</v>
      </c>
      <c r="D384" s="533" t="s">
        <v>56</v>
      </c>
      <c r="E384" s="533"/>
      <c r="F384" s="536">
        <v>600</v>
      </c>
      <c r="G384" s="536">
        <f t="shared" si="50"/>
        <v>0</v>
      </c>
      <c r="H384" s="536">
        <v>381</v>
      </c>
      <c r="I384" s="536">
        <f t="shared" si="51"/>
        <v>0</v>
      </c>
      <c r="J384" s="656">
        <f t="shared" si="61"/>
        <v>0</v>
      </c>
    </row>
    <row r="385" spans="1:10" x14ac:dyDescent="0.2">
      <c r="A385" s="531">
        <v>379</v>
      </c>
      <c r="B385" s="535" t="s">
        <v>153</v>
      </c>
      <c r="C385" s="538"/>
      <c r="D385" s="533" t="s">
        <v>56</v>
      </c>
      <c r="E385" s="688">
        <v>1.04</v>
      </c>
      <c r="F385" s="536">
        <v>1000</v>
      </c>
      <c r="G385" s="536">
        <f t="shared" si="50"/>
        <v>1040</v>
      </c>
      <c r="H385" s="536">
        <v>123</v>
      </c>
      <c r="I385" s="536">
        <f t="shared" si="51"/>
        <v>127.92</v>
      </c>
      <c r="J385" s="656">
        <f t="shared" si="61"/>
        <v>1167.92</v>
      </c>
    </row>
    <row r="386" spans="1:10" x14ac:dyDescent="0.2">
      <c r="A386" s="531">
        <v>380</v>
      </c>
      <c r="B386" s="535" t="s">
        <v>60</v>
      </c>
      <c r="C386" s="538"/>
      <c r="D386" s="533" t="s">
        <v>5</v>
      </c>
      <c r="E386" s="533">
        <v>0.84199999999999997</v>
      </c>
      <c r="F386" s="536">
        <v>0</v>
      </c>
      <c r="G386" s="536">
        <f t="shared" si="50"/>
        <v>0</v>
      </c>
      <c r="H386" s="536">
        <v>84698</v>
      </c>
      <c r="I386" s="536">
        <f t="shared" si="51"/>
        <v>71315.716</v>
      </c>
      <c r="J386" s="656">
        <f t="shared" si="61"/>
        <v>71315.716</v>
      </c>
    </row>
    <row r="387" spans="1:10" hidden="1" x14ac:dyDescent="0.2">
      <c r="A387" s="531">
        <v>381</v>
      </c>
      <c r="B387" s="567" t="s">
        <v>120</v>
      </c>
      <c r="C387" s="538"/>
      <c r="D387" s="533"/>
      <c r="E387" s="533"/>
      <c r="F387" s="533"/>
      <c r="G387" s="536"/>
      <c r="H387" s="147"/>
      <c r="I387" s="536"/>
      <c r="J387" s="655"/>
    </row>
    <row r="388" spans="1:10" ht="25.5" hidden="1" x14ac:dyDescent="0.2">
      <c r="A388" s="531">
        <v>382</v>
      </c>
      <c r="B388" s="535" t="s">
        <v>289</v>
      </c>
      <c r="C388" s="533" t="s">
        <v>367</v>
      </c>
      <c r="D388" s="533" t="s">
        <v>14</v>
      </c>
      <c r="E388" s="533"/>
      <c r="F388" s="536">
        <v>8293.6</v>
      </c>
      <c r="G388" s="536">
        <f t="shared" si="50"/>
        <v>0</v>
      </c>
      <c r="H388" s="536">
        <v>22342.319999999996</v>
      </c>
      <c r="I388" s="536">
        <f t="shared" si="51"/>
        <v>0</v>
      </c>
      <c r="J388" s="656">
        <f t="shared" ref="J388:J393" si="62">G388+I388</f>
        <v>0</v>
      </c>
    </row>
    <row r="389" spans="1:10" ht="12" hidden="1" customHeight="1" x14ac:dyDescent="0.2">
      <c r="A389" s="531">
        <v>383</v>
      </c>
      <c r="B389" s="535" t="s">
        <v>165</v>
      </c>
      <c r="C389" s="538" t="s">
        <v>166</v>
      </c>
      <c r="D389" s="533" t="s">
        <v>14</v>
      </c>
      <c r="E389" s="533"/>
      <c r="F389" s="536">
        <v>800</v>
      </c>
      <c r="G389" s="536">
        <f t="shared" si="50"/>
        <v>0</v>
      </c>
      <c r="H389" s="536">
        <v>813</v>
      </c>
      <c r="I389" s="536">
        <f t="shared" si="51"/>
        <v>0</v>
      </c>
      <c r="J389" s="656">
        <f t="shared" si="62"/>
        <v>0</v>
      </c>
    </row>
    <row r="390" spans="1:10" hidden="1" x14ac:dyDescent="0.2">
      <c r="A390" s="531">
        <v>384</v>
      </c>
      <c r="B390" s="535" t="s">
        <v>132</v>
      </c>
      <c r="C390" s="538" t="s">
        <v>133</v>
      </c>
      <c r="D390" s="533" t="s">
        <v>14</v>
      </c>
      <c r="E390" s="533"/>
      <c r="F390" s="536">
        <v>4003.24</v>
      </c>
      <c r="G390" s="536">
        <f t="shared" si="50"/>
        <v>0</v>
      </c>
      <c r="H390" s="536">
        <v>9764</v>
      </c>
      <c r="I390" s="536">
        <f t="shared" si="51"/>
        <v>0</v>
      </c>
      <c r="J390" s="656">
        <f t="shared" si="62"/>
        <v>0</v>
      </c>
    </row>
    <row r="391" spans="1:10" ht="12" hidden="1" customHeight="1" x14ac:dyDescent="0.2">
      <c r="A391" s="531">
        <v>385</v>
      </c>
      <c r="B391" s="535" t="s">
        <v>167</v>
      </c>
      <c r="C391" s="538"/>
      <c r="D391" s="533" t="s">
        <v>14</v>
      </c>
      <c r="E391" s="533"/>
      <c r="F391" s="536">
        <v>600</v>
      </c>
      <c r="G391" s="536">
        <f t="shared" si="50"/>
        <v>0</v>
      </c>
      <c r="H391" s="536">
        <v>532</v>
      </c>
      <c r="I391" s="536">
        <f t="shared" si="51"/>
        <v>0</v>
      </c>
      <c r="J391" s="656">
        <f t="shared" si="62"/>
        <v>0</v>
      </c>
    </row>
    <row r="392" spans="1:10" ht="16.5" customHeight="1" x14ac:dyDescent="0.2">
      <c r="A392" s="531">
        <v>386</v>
      </c>
      <c r="B392" s="535" t="s">
        <v>134</v>
      </c>
      <c r="C392" s="538"/>
      <c r="D392" s="533" t="s">
        <v>14</v>
      </c>
      <c r="E392" s="533">
        <v>6</v>
      </c>
      <c r="F392" s="536">
        <v>800</v>
      </c>
      <c r="G392" s="536">
        <f t="shared" si="50"/>
        <v>4800</v>
      </c>
      <c r="H392" s="536">
        <v>2142</v>
      </c>
      <c r="I392" s="536">
        <f t="shared" si="51"/>
        <v>12852</v>
      </c>
      <c r="J392" s="656">
        <f t="shared" si="62"/>
        <v>17652</v>
      </c>
    </row>
    <row r="393" spans="1:10" hidden="1" x14ac:dyDescent="0.2">
      <c r="A393" s="531">
        <v>387</v>
      </c>
      <c r="B393" s="535" t="s">
        <v>157</v>
      </c>
      <c r="C393" s="533"/>
      <c r="D393" s="533" t="s">
        <v>56</v>
      </c>
      <c r="E393" s="533"/>
      <c r="F393" s="536">
        <v>1875</v>
      </c>
      <c r="G393" s="536">
        <f t="shared" si="50"/>
        <v>0</v>
      </c>
      <c r="H393" s="536">
        <v>840</v>
      </c>
      <c r="I393" s="536">
        <f t="shared" si="51"/>
        <v>0</v>
      </c>
      <c r="J393" s="656">
        <f t="shared" si="62"/>
        <v>0</v>
      </c>
    </row>
    <row r="394" spans="1:10" hidden="1" x14ac:dyDescent="0.2">
      <c r="A394" s="531">
        <v>388</v>
      </c>
      <c r="B394" s="535" t="s">
        <v>168</v>
      </c>
      <c r="C394" s="538"/>
      <c r="D394" s="533" t="s">
        <v>137</v>
      </c>
      <c r="E394" s="533"/>
      <c r="F394" s="536"/>
      <c r="G394" s="536">
        <f t="shared" si="50"/>
        <v>0</v>
      </c>
      <c r="H394" s="536"/>
      <c r="I394" s="536">
        <f t="shared" si="51"/>
        <v>0</v>
      </c>
      <c r="J394" s="656"/>
    </row>
    <row r="395" spans="1:10" hidden="1" x14ac:dyDescent="0.2">
      <c r="A395" s="531">
        <v>389</v>
      </c>
      <c r="B395" s="535" t="s">
        <v>159</v>
      </c>
      <c r="C395" s="533"/>
      <c r="D395" s="533" t="s">
        <v>56</v>
      </c>
      <c r="E395" s="566"/>
      <c r="F395" s="536">
        <v>1875</v>
      </c>
      <c r="G395" s="536">
        <f t="shared" si="50"/>
        <v>0</v>
      </c>
      <c r="H395" s="536">
        <v>3080</v>
      </c>
      <c r="I395" s="536">
        <f t="shared" si="51"/>
        <v>0</v>
      </c>
      <c r="J395" s="656">
        <f t="shared" ref="J395:J396" si="63">G395+I395</f>
        <v>0</v>
      </c>
    </row>
    <row r="396" spans="1:10" x14ac:dyDescent="0.2">
      <c r="A396" s="531">
        <v>390</v>
      </c>
      <c r="B396" s="535" t="s">
        <v>135</v>
      </c>
      <c r="C396" s="538"/>
      <c r="D396" s="533" t="s">
        <v>56</v>
      </c>
      <c r="E396" s="533">
        <v>45.058999999999997</v>
      </c>
      <c r="F396" s="536">
        <v>1875</v>
      </c>
      <c r="G396" s="536">
        <f t="shared" si="50"/>
        <v>84485.625</v>
      </c>
      <c r="H396" s="536">
        <v>869</v>
      </c>
      <c r="I396" s="536">
        <f t="shared" si="51"/>
        <v>39156.271000000001</v>
      </c>
      <c r="J396" s="656">
        <f t="shared" si="63"/>
        <v>123641.89600000001</v>
      </c>
    </row>
    <row r="397" spans="1:10" hidden="1" x14ac:dyDescent="0.2">
      <c r="A397" s="531">
        <v>391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392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393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656"/>
    </row>
    <row r="400" spans="1:10" x14ac:dyDescent="0.2">
      <c r="A400" s="531">
        <v>394</v>
      </c>
      <c r="B400" s="535" t="s">
        <v>139</v>
      </c>
      <c r="C400" s="538"/>
      <c r="D400" s="533" t="s">
        <v>56</v>
      </c>
      <c r="E400" s="566">
        <v>8.6720000000000006</v>
      </c>
      <c r="F400" s="536">
        <v>1875</v>
      </c>
      <c r="G400" s="536">
        <f t="shared" si="50"/>
        <v>16260.000000000002</v>
      </c>
      <c r="H400" s="536">
        <v>1617</v>
      </c>
      <c r="I400" s="536">
        <f t="shared" si="51"/>
        <v>14022.624000000002</v>
      </c>
      <c r="J400" s="656">
        <f t="shared" ref="J400:J401" si="64">G400+I400</f>
        <v>30282.624000000003</v>
      </c>
    </row>
    <row r="401" spans="1:10" x14ac:dyDescent="0.2">
      <c r="A401" s="531">
        <v>395</v>
      </c>
      <c r="B401" s="535" t="s">
        <v>140</v>
      </c>
      <c r="C401" s="538"/>
      <c r="D401" s="533" t="s">
        <v>56</v>
      </c>
      <c r="E401" s="533">
        <v>136</v>
      </c>
      <c r="F401" s="536">
        <v>1875</v>
      </c>
      <c r="G401" s="536">
        <f t="shared" si="50"/>
        <v>255000</v>
      </c>
      <c r="H401" s="536">
        <v>1226</v>
      </c>
      <c r="I401" s="536">
        <f t="shared" si="51"/>
        <v>166736</v>
      </c>
      <c r="J401" s="656">
        <f t="shared" si="64"/>
        <v>421736</v>
      </c>
    </row>
    <row r="402" spans="1:10" hidden="1" x14ac:dyDescent="0.2">
      <c r="A402" s="531">
        <v>396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656"/>
    </row>
    <row r="403" spans="1:10" x14ac:dyDescent="0.2">
      <c r="A403" s="531">
        <v>397</v>
      </c>
      <c r="B403" s="535" t="s">
        <v>144</v>
      </c>
      <c r="C403" s="538"/>
      <c r="D403" s="533" t="s">
        <v>56</v>
      </c>
      <c r="E403" s="566">
        <v>22.599999999999998</v>
      </c>
      <c r="F403" s="536">
        <v>1875</v>
      </c>
      <c r="G403" s="536">
        <f t="shared" si="50"/>
        <v>42374.999999999993</v>
      </c>
      <c r="H403" s="536">
        <v>2132</v>
      </c>
      <c r="I403" s="536">
        <f t="shared" si="51"/>
        <v>48183.199999999997</v>
      </c>
      <c r="J403" s="656">
        <f t="shared" ref="J403:J404" si="65">G403+I403</f>
        <v>90558.199999999983</v>
      </c>
    </row>
    <row r="404" spans="1:10" hidden="1" x14ac:dyDescent="0.2">
      <c r="A404" s="531">
        <v>398</v>
      </c>
      <c r="B404" s="535" t="s">
        <v>148</v>
      </c>
      <c r="C404" s="538"/>
      <c r="D404" s="533" t="s">
        <v>56</v>
      </c>
      <c r="E404" s="688">
        <v>0</v>
      </c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656">
        <f t="shared" si="65"/>
        <v>0</v>
      </c>
    </row>
    <row r="405" spans="1:10" hidden="1" x14ac:dyDescent="0.2">
      <c r="A405" s="531">
        <v>399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656"/>
    </row>
    <row r="406" spans="1:10" x14ac:dyDescent="0.2">
      <c r="A406" s="531">
        <v>400</v>
      </c>
      <c r="B406" s="535" t="s">
        <v>150</v>
      </c>
      <c r="C406" s="538"/>
      <c r="D406" s="533" t="s">
        <v>56</v>
      </c>
      <c r="E406" s="566">
        <v>1.3</v>
      </c>
      <c r="F406" s="536">
        <v>1875</v>
      </c>
      <c r="G406" s="536">
        <f t="shared" ref="G406:G469" si="66">E406*F406</f>
        <v>2437.5</v>
      </c>
      <c r="H406" s="536">
        <v>2646</v>
      </c>
      <c r="I406" s="536">
        <f t="shared" ref="I406:I469" si="67">E406*H406</f>
        <v>3439.8</v>
      </c>
      <c r="J406" s="656">
        <f t="shared" ref="J406:J409" si="68">G406+I406</f>
        <v>5877.3</v>
      </c>
    </row>
    <row r="407" spans="1:10" ht="25.5" hidden="1" x14ac:dyDescent="0.2">
      <c r="A407" s="531">
        <v>401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66"/>
        <v>0</v>
      </c>
      <c r="H407" s="536">
        <v>381</v>
      </c>
      <c r="I407" s="536">
        <f t="shared" si="67"/>
        <v>0</v>
      </c>
      <c r="J407" s="656">
        <f t="shared" si="68"/>
        <v>0</v>
      </c>
    </row>
    <row r="408" spans="1:10" x14ac:dyDescent="0.2">
      <c r="A408" s="531">
        <v>402</v>
      </c>
      <c r="B408" s="535" t="s">
        <v>153</v>
      </c>
      <c r="C408" s="538"/>
      <c r="D408" s="533" t="s">
        <v>56</v>
      </c>
      <c r="E408" s="688">
        <v>1.04</v>
      </c>
      <c r="F408" s="536">
        <v>1000</v>
      </c>
      <c r="G408" s="536">
        <f t="shared" si="66"/>
        <v>1040</v>
      </c>
      <c r="H408" s="536">
        <v>123</v>
      </c>
      <c r="I408" s="536">
        <f t="shared" si="67"/>
        <v>127.92</v>
      </c>
      <c r="J408" s="656">
        <f t="shared" si="68"/>
        <v>1167.92</v>
      </c>
    </row>
    <row r="409" spans="1:10" x14ac:dyDescent="0.2">
      <c r="A409" s="531">
        <v>403</v>
      </c>
      <c r="B409" s="535" t="s">
        <v>60</v>
      </c>
      <c r="C409" s="538"/>
      <c r="D409" s="533" t="s">
        <v>5</v>
      </c>
      <c r="E409" s="533">
        <v>0.69299999999999995</v>
      </c>
      <c r="F409" s="536">
        <v>0</v>
      </c>
      <c r="G409" s="536">
        <f t="shared" si="66"/>
        <v>0</v>
      </c>
      <c r="H409" s="536">
        <v>103023</v>
      </c>
      <c r="I409" s="536">
        <f t="shared" si="67"/>
        <v>71394.938999999998</v>
      </c>
      <c r="J409" s="656">
        <f t="shared" si="68"/>
        <v>71394.938999999998</v>
      </c>
    </row>
    <row r="410" spans="1:10" hidden="1" x14ac:dyDescent="0.2">
      <c r="A410" s="531">
        <v>404</v>
      </c>
      <c r="B410" s="567" t="s">
        <v>169</v>
      </c>
      <c r="C410" s="538"/>
      <c r="D410" s="533"/>
      <c r="E410" s="533"/>
      <c r="F410" s="533"/>
      <c r="G410" s="536"/>
      <c r="H410" s="147"/>
      <c r="I410" s="536"/>
      <c r="J410" s="655"/>
    </row>
    <row r="411" spans="1:10" hidden="1" x14ac:dyDescent="0.2">
      <c r="A411" s="531">
        <v>405</v>
      </c>
      <c r="B411" s="535" t="s">
        <v>134</v>
      </c>
      <c r="C411" s="538"/>
      <c r="D411" s="533" t="s">
        <v>14</v>
      </c>
      <c r="E411" s="533"/>
      <c r="F411" s="536">
        <v>800</v>
      </c>
      <c r="G411" s="536">
        <f t="shared" si="66"/>
        <v>0</v>
      </c>
      <c r="H411" s="536">
        <v>2142</v>
      </c>
      <c r="I411" s="536">
        <f t="shared" si="67"/>
        <v>0</v>
      </c>
      <c r="J411" s="656">
        <f t="shared" ref="J411:J412" si="69">G411+I411</f>
        <v>0</v>
      </c>
    </row>
    <row r="412" spans="1:10" hidden="1" x14ac:dyDescent="0.2">
      <c r="A412" s="531">
        <v>406</v>
      </c>
      <c r="B412" s="535" t="s">
        <v>135</v>
      </c>
      <c r="C412" s="538"/>
      <c r="D412" s="533" t="s">
        <v>56</v>
      </c>
      <c r="E412" s="533"/>
      <c r="F412" s="536">
        <v>1875</v>
      </c>
      <c r="G412" s="536">
        <f t="shared" si="66"/>
        <v>0</v>
      </c>
      <c r="H412" s="536">
        <v>869</v>
      </c>
      <c r="I412" s="536">
        <f t="shared" si="67"/>
        <v>0</v>
      </c>
      <c r="J412" s="656">
        <f t="shared" si="69"/>
        <v>0</v>
      </c>
    </row>
    <row r="413" spans="1:10" hidden="1" x14ac:dyDescent="0.2">
      <c r="A413" s="531">
        <v>407</v>
      </c>
      <c r="B413" s="535" t="s">
        <v>136</v>
      </c>
      <c r="C413" s="538"/>
      <c r="D413" s="533" t="s">
        <v>137</v>
      </c>
      <c r="E413" s="533"/>
      <c r="F413" s="536"/>
      <c r="G413" s="536">
        <f t="shared" si="66"/>
        <v>0</v>
      </c>
      <c r="H413" s="536"/>
      <c r="I413" s="536">
        <f t="shared" si="67"/>
        <v>0</v>
      </c>
      <c r="J413" s="656"/>
    </row>
    <row r="414" spans="1:10" hidden="1" x14ac:dyDescent="0.2">
      <c r="A414" s="531">
        <v>408</v>
      </c>
      <c r="B414" s="535" t="s">
        <v>161</v>
      </c>
      <c r="C414" s="538"/>
      <c r="D414" s="533" t="s">
        <v>137</v>
      </c>
      <c r="E414" s="533"/>
      <c r="F414" s="536"/>
      <c r="G414" s="536">
        <f t="shared" si="66"/>
        <v>0</v>
      </c>
      <c r="H414" s="536"/>
      <c r="I414" s="536">
        <f t="shared" si="67"/>
        <v>0</v>
      </c>
      <c r="J414" s="656"/>
    </row>
    <row r="415" spans="1:10" hidden="1" x14ac:dyDescent="0.2">
      <c r="A415" s="531">
        <v>409</v>
      </c>
      <c r="B415" s="535" t="s">
        <v>138</v>
      </c>
      <c r="C415" s="538"/>
      <c r="D415" s="533" t="s">
        <v>137</v>
      </c>
      <c r="E415" s="533"/>
      <c r="F415" s="536"/>
      <c r="G415" s="536">
        <f t="shared" si="66"/>
        <v>0</v>
      </c>
      <c r="H415" s="536"/>
      <c r="I415" s="536">
        <f t="shared" si="67"/>
        <v>0</v>
      </c>
      <c r="J415" s="656"/>
    </row>
    <row r="416" spans="1:10" hidden="1" x14ac:dyDescent="0.2">
      <c r="A416" s="531">
        <v>410</v>
      </c>
      <c r="B416" s="535" t="s">
        <v>162</v>
      </c>
      <c r="C416" s="538"/>
      <c r="D416" s="533" t="s">
        <v>137</v>
      </c>
      <c r="E416" s="533"/>
      <c r="F416" s="536"/>
      <c r="G416" s="536">
        <f t="shared" si="66"/>
        <v>0</v>
      </c>
      <c r="H416" s="536"/>
      <c r="I416" s="536">
        <f t="shared" si="67"/>
        <v>0</v>
      </c>
      <c r="J416" s="656"/>
    </row>
    <row r="417" spans="1:10" hidden="1" x14ac:dyDescent="0.2">
      <c r="A417" s="531">
        <v>411</v>
      </c>
      <c r="B417" s="535" t="s">
        <v>139</v>
      </c>
      <c r="C417" s="538"/>
      <c r="D417" s="533" t="s">
        <v>56</v>
      </c>
      <c r="E417" s="566"/>
      <c r="F417" s="536">
        <v>1875</v>
      </c>
      <c r="G417" s="536">
        <f t="shared" si="66"/>
        <v>0</v>
      </c>
      <c r="H417" s="536">
        <v>1617</v>
      </c>
      <c r="I417" s="536">
        <f t="shared" si="67"/>
        <v>0</v>
      </c>
      <c r="J417" s="656">
        <f t="shared" ref="J417:J418" si="70">G417+I417</f>
        <v>0</v>
      </c>
    </row>
    <row r="418" spans="1:10" ht="22.5" hidden="1" customHeight="1" x14ac:dyDescent="0.2">
      <c r="A418" s="531">
        <v>412</v>
      </c>
      <c r="B418" s="535" t="s">
        <v>148</v>
      </c>
      <c r="C418" s="538"/>
      <c r="D418" s="533" t="s">
        <v>56</v>
      </c>
      <c r="E418" s="533"/>
      <c r="F418" s="536">
        <v>1875</v>
      </c>
      <c r="G418" s="536">
        <f t="shared" si="66"/>
        <v>0</v>
      </c>
      <c r="H418" s="536">
        <v>1428</v>
      </c>
      <c r="I418" s="536">
        <f t="shared" si="67"/>
        <v>0</v>
      </c>
      <c r="J418" s="656">
        <f t="shared" si="70"/>
        <v>0</v>
      </c>
    </row>
    <row r="419" spans="1:10" ht="15" hidden="1" customHeight="1" x14ac:dyDescent="0.2">
      <c r="A419" s="531">
        <v>413</v>
      </c>
      <c r="B419" s="535" t="s">
        <v>170</v>
      </c>
      <c r="C419" s="538"/>
      <c r="D419" s="533" t="s">
        <v>137</v>
      </c>
      <c r="E419" s="533"/>
      <c r="F419" s="536"/>
      <c r="G419" s="536">
        <f t="shared" si="66"/>
        <v>0</v>
      </c>
      <c r="H419" s="536"/>
      <c r="I419" s="536">
        <f t="shared" si="67"/>
        <v>0</v>
      </c>
      <c r="J419" s="656"/>
    </row>
    <row r="420" spans="1:10" ht="15" hidden="1" customHeight="1" x14ac:dyDescent="0.2">
      <c r="A420" s="531">
        <v>414</v>
      </c>
      <c r="B420" s="535" t="s">
        <v>150</v>
      </c>
      <c r="C420" s="538"/>
      <c r="D420" s="533" t="s">
        <v>56</v>
      </c>
      <c r="E420" s="566"/>
      <c r="F420" s="536">
        <v>1875</v>
      </c>
      <c r="G420" s="536">
        <f t="shared" si="66"/>
        <v>0</v>
      </c>
      <c r="H420" s="536">
        <v>2646</v>
      </c>
      <c r="I420" s="536">
        <f t="shared" si="67"/>
        <v>0</v>
      </c>
      <c r="J420" s="656">
        <f t="shared" ref="J420:J422" si="71">G420+I420</f>
        <v>0</v>
      </c>
    </row>
    <row r="421" spans="1:10" ht="15" hidden="1" customHeight="1" x14ac:dyDescent="0.2">
      <c r="A421" s="531">
        <v>415</v>
      </c>
      <c r="B421" s="535" t="s">
        <v>171</v>
      </c>
      <c r="C421" s="538"/>
      <c r="D421" s="533" t="s">
        <v>172</v>
      </c>
      <c r="E421" s="533"/>
      <c r="F421" s="536">
        <v>1000</v>
      </c>
      <c r="G421" s="536">
        <f t="shared" si="66"/>
        <v>0</v>
      </c>
      <c r="H421" s="536">
        <v>95</v>
      </c>
      <c r="I421" s="536">
        <f t="shared" si="67"/>
        <v>0</v>
      </c>
      <c r="J421" s="656">
        <f t="shared" si="71"/>
        <v>0</v>
      </c>
    </row>
    <row r="422" spans="1:10" ht="15" hidden="1" customHeight="1" x14ac:dyDescent="0.2">
      <c r="A422" s="531">
        <v>416</v>
      </c>
      <c r="B422" s="535" t="s">
        <v>60</v>
      </c>
      <c r="C422" s="538"/>
      <c r="D422" s="533" t="s">
        <v>5</v>
      </c>
      <c r="E422" s="533"/>
      <c r="F422" s="536">
        <v>0</v>
      </c>
      <c r="G422" s="536">
        <f t="shared" si="66"/>
        <v>0</v>
      </c>
      <c r="H422" s="536">
        <v>49673</v>
      </c>
      <c r="I422" s="536">
        <f t="shared" si="67"/>
        <v>0</v>
      </c>
      <c r="J422" s="656">
        <f t="shared" si="71"/>
        <v>0</v>
      </c>
    </row>
    <row r="423" spans="1:10" ht="15" hidden="1" customHeight="1" x14ac:dyDescent="0.2">
      <c r="A423" s="531">
        <v>417</v>
      </c>
      <c r="B423" s="567" t="s">
        <v>173</v>
      </c>
      <c r="C423" s="538"/>
      <c r="D423" s="533"/>
      <c r="E423" s="533"/>
      <c r="F423" s="533"/>
      <c r="G423" s="536"/>
      <c r="H423" s="147"/>
      <c r="I423" s="536"/>
      <c r="J423" s="655"/>
    </row>
    <row r="424" spans="1:10" ht="15" customHeight="1" x14ac:dyDescent="0.2">
      <c r="A424" s="531">
        <v>418</v>
      </c>
      <c r="B424" s="535" t="s">
        <v>134</v>
      </c>
      <c r="C424" s="538"/>
      <c r="D424" s="533" t="s">
        <v>14</v>
      </c>
      <c r="E424" s="533">
        <v>8</v>
      </c>
      <c r="F424" s="536">
        <v>800</v>
      </c>
      <c r="G424" s="536">
        <f t="shared" si="66"/>
        <v>6400</v>
      </c>
      <c r="H424" s="536">
        <v>2142</v>
      </c>
      <c r="I424" s="536">
        <f t="shared" si="67"/>
        <v>17136</v>
      </c>
      <c r="J424" s="656">
        <f t="shared" ref="J424:J425" si="72">G424+I424</f>
        <v>23536</v>
      </c>
    </row>
    <row r="425" spans="1:10" ht="25.5" customHeight="1" x14ac:dyDescent="0.2">
      <c r="A425" s="531">
        <v>419</v>
      </c>
      <c r="B425" s="535" t="s">
        <v>135</v>
      </c>
      <c r="C425" s="538"/>
      <c r="D425" s="533" t="s">
        <v>56</v>
      </c>
      <c r="E425" s="533">
        <v>152</v>
      </c>
      <c r="F425" s="536">
        <v>1875</v>
      </c>
      <c r="G425" s="536">
        <f t="shared" si="66"/>
        <v>285000</v>
      </c>
      <c r="H425" s="536">
        <v>869</v>
      </c>
      <c r="I425" s="536">
        <f t="shared" si="67"/>
        <v>132088</v>
      </c>
      <c r="J425" s="656">
        <f t="shared" si="72"/>
        <v>417088</v>
      </c>
    </row>
    <row r="426" spans="1:10" hidden="1" x14ac:dyDescent="0.2">
      <c r="A426" s="531">
        <v>420</v>
      </c>
      <c r="B426" s="535" t="s">
        <v>136</v>
      </c>
      <c r="C426" s="538"/>
      <c r="D426" s="533" t="s">
        <v>137</v>
      </c>
      <c r="E426" s="533"/>
      <c r="F426" s="536"/>
      <c r="G426" s="536">
        <f t="shared" si="66"/>
        <v>0</v>
      </c>
      <c r="H426" s="536"/>
      <c r="I426" s="536">
        <f t="shared" si="67"/>
        <v>0</v>
      </c>
      <c r="J426" s="656"/>
    </row>
    <row r="427" spans="1:10" hidden="1" x14ac:dyDescent="0.2">
      <c r="A427" s="531">
        <v>421</v>
      </c>
      <c r="B427" s="535" t="s">
        <v>161</v>
      </c>
      <c r="C427" s="538"/>
      <c r="D427" s="533" t="s">
        <v>137</v>
      </c>
      <c r="E427" s="533"/>
      <c r="F427" s="536"/>
      <c r="G427" s="536">
        <f t="shared" si="66"/>
        <v>0</v>
      </c>
      <c r="H427" s="536"/>
      <c r="I427" s="536">
        <f t="shared" si="67"/>
        <v>0</v>
      </c>
      <c r="J427" s="656"/>
    </row>
    <row r="428" spans="1:10" hidden="1" x14ac:dyDescent="0.2">
      <c r="A428" s="531">
        <v>422</v>
      </c>
      <c r="B428" s="535" t="s">
        <v>138</v>
      </c>
      <c r="C428" s="538"/>
      <c r="D428" s="533" t="s">
        <v>137</v>
      </c>
      <c r="E428" s="533"/>
      <c r="F428" s="536"/>
      <c r="G428" s="536">
        <f t="shared" si="66"/>
        <v>0</v>
      </c>
      <c r="H428" s="536"/>
      <c r="I428" s="536">
        <f t="shared" si="67"/>
        <v>0</v>
      </c>
      <c r="J428" s="656"/>
    </row>
    <row r="429" spans="1:10" hidden="1" x14ac:dyDescent="0.2">
      <c r="A429" s="531">
        <v>423</v>
      </c>
      <c r="B429" s="535" t="s">
        <v>162</v>
      </c>
      <c r="C429" s="538"/>
      <c r="D429" s="533" t="s">
        <v>137</v>
      </c>
      <c r="E429" s="533"/>
      <c r="F429" s="536"/>
      <c r="G429" s="536">
        <f t="shared" si="66"/>
        <v>0</v>
      </c>
      <c r="H429" s="536"/>
      <c r="I429" s="536">
        <f t="shared" si="67"/>
        <v>0</v>
      </c>
      <c r="J429" s="656"/>
    </row>
    <row r="430" spans="1:10" x14ac:dyDescent="0.2">
      <c r="A430" s="531">
        <v>424</v>
      </c>
      <c r="B430" s="535" t="s">
        <v>139</v>
      </c>
      <c r="C430" s="538"/>
      <c r="D430" s="533" t="s">
        <v>56</v>
      </c>
      <c r="E430" s="566">
        <v>17.16</v>
      </c>
      <c r="F430" s="536">
        <v>1875</v>
      </c>
      <c r="G430" s="536">
        <f t="shared" si="66"/>
        <v>32175</v>
      </c>
      <c r="H430" s="536">
        <v>1617</v>
      </c>
      <c r="I430" s="536">
        <f t="shared" si="67"/>
        <v>27747.72</v>
      </c>
      <c r="J430" s="656">
        <f t="shared" ref="J430:J431" si="73">G430+I430</f>
        <v>59922.720000000001</v>
      </c>
    </row>
    <row r="431" spans="1:10" x14ac:dyDescent="0.2">
      <c r="A431" s="531">
        <v>425</v>
      </c>
      <c r="B431" s="535" t="s">
        <v>148</v>
      </c>
      <c r="C431" s="538"/>
      <c r="D431" s="533" t="s">
        <v>56</v>
      </c>
      <c r="E431" s="533">
        <v>6</v>
      </c>
      <c r="F431" s="536">
        <v>1875</v>
      </c>
      <c r="G431" s="536">
        <f t="shared" si="66"/>
        <v>11250</v>
      </c>
      <c r="H431" s="536">
        <v>1428</v>
      </c>
      <c r="I431" s="536">
        <f t="shared" si="67"/>
        <v>8568</v>
      </c>
      <c r="J431" s="656">
        <f t="shared" si="73"/>
        <v>19818</v>
      </c>
    </row>
    <row r="432" spans="1:10" ht="29.25" hidden="1" customHeight="1" x14ac:dyDescent="0.2">
      <c r="A432" s="531">
        <v>426</v>
      </c>
      <c r="B432" s="535" t="s">
        <v>170</v>
      </c>
      <c r="C432" s="538"/>
      <c r="D432" s="533" t="s">
        <v>137</v>
      </c>
      <c r="E432" s="533"/>
      <c r="F432" s="536"/>
      <c r="G432" s="536">
        <f t="shared" si="66"/>
        <v>0</v>
      </c>
      <c r="H432" s="536"/>
      <c r="I432" s="536">
        <f t="shared" si="67"/>
        <v>0</v>
      </c>
      <c r="J432" s="656"/>
    </row>
    <row r="433" spans="1:10" ht="29.25" customHeight="1" x14ac:dyDescent="0.2">
      <c r="A433" s="531">
        <v>427</v>
      </c>
      <c r="B433" s="535" t="s">
        <v>150</v>
      </c>
      <c r="C433" s="538"/>
      <c r="D433" s="533" t="s">
        <v>56</v>
      </c>
      <c r="E433" s="566">
        <v>1.4</v>
      </c>
      <c r="F433" s="536">
        <v>1875</v>
      </c>
      <c r="G433" s="536">
        <f t="shared" si="66"/>
        <v>2625</v>
      </c>
      <c r="H433" s="536">
        <v>2646</v>
      </c>
      <c r="I433" s="536">
        <f t="shared" si="67"/>
        <v>3704.3999999999996</v>
      </c>
      <c r="J433" s="656">
        <f t="shared" ref="J433:J435" si="74">G433+I433</f>
        <v>6329.4</v>
      </c>
    </row>
    <row r="434" spans="1:10" x14ac:dyDescent="0.2">
      <c r="A434" s="531">
        <v>428</v>
      </c>
      <c r="B434" s="535" t="s">
        <v>171</v>
      </c>
      <c r="C434" s="538"/>
      <c r="D434" s="533" t="s">
        <v>172</v>
      </c>
      <c r="E434" s="533">
        <v>1.57</v>
      </c>
      <c r="F434" s="536">
        <v>1000</v>
      </c>
      <c r="G434" s="536">
        <f t="shared" si="66"/>
        <v>1570</v>
      </c>
      <c r="H434" s="536">
        <v>95</v>
      </c>
      <c r="I434" s="536">
        <f t="shared" si="67"/>
        <v>149.15</v>
      </c>
      <c r="J434" s="656">
        <f t="shared" si="74"/>
        <v>1719.15</v>
      </c>
    </row>
    <row r="435" spans="1:10" x14ac:dyDescent="0.2">
      <c r="A435" s="531">
        <v>429</v>
      </c>
      <c r="B435" s="535" t="s">
        <v>60</v>
      </c>
      <c r="C435" s="538"/>
      <c r="D435" s="533" t="s">
        <v>5</v>
      </c>
      <c r="E435" s="533">
        <v>1</v>
      </c>
      <c r="F435" s="536">
        <v>0</v>
      </c>
      <c r="G435" s="536">
        <f t="shared" si="66"/>
        <v>0</v>
      </c>
      <c r="H435" s="536">
        <v>49673</v>
      </c>
      <c r="I435" s="536">
        <f t="shared" si="67"/>
        <v>49673</v>
      </c>
      <c r="J435" s="656">
        <f t="shared" si="74"/>
        <v>49673</v>
      </c>
    </row>
    <row r="436" spans="1:10" ht="15.75" hidden="1" customHeight="1" x14ac:dyDescent="0.2">
      <c r="A436" s="531">
        <v>430</v>
      </c>
      <c r="B436" s="567" t="s">
        <v>174</v>
      </c>
      <c r="C436" s="538"/>
      <c r="D436" s="533"/>
      <c r="E436" s="533"/>
      <c r="F436" s="533"/>
      <c r="G436" s="536"/>
      <c r="H436" s="147"/>
      <c r="I436" s="536"/>
      <c r="J436" s="655"/>
    </row>
    <row r="437" spans="1:10" ht="15.75" hidden="1" customHeight="1" x14ac:dyDescent="0.2">
      <c r="A437" s="531">
        <v>431</v>
      </c>
      <c r="B437" s="535" t="s">
        <v>175</v>
      </c>
      <c r="C437" s="538" t="s">
        <v>176</v>
      </c>
      <c r="D437" s="533" t="s">
        <v>14</v>
      </c>
      <c r="E437" s="533"/>
      <c r="F437" s="536">
        <v>800</v>
      </c>
      <c r="G437" s="536">
        <f t="shared" si="66"/>
        <v>0</v>
      </c>
      <c r="H437" s="536">
        <v>627</v>
      </c>
      <c r="I437" s="536">
        <f t="shared" si="67"/>
        <v>0</v>
      </c>
      <c r="J437" s="656">
        <f t="shared" ref="J437:J440" si="75">G437+I437</f>
        <v>0</v>
      </c>
    </row>
    <row r="438" spans="1:10" ht="12.75" hidden="1" customHeight="1" x14ac:dyDescent="0.2">
      <c r="A438" s="531">
        <v>432</v>
      </c>
      <c r="B438" s="535" t="s">
        <v>156</v>
      </c>
      <c r="C438" s="538"/>
      <c r="D438" s="533" t="s">
        <v>14</v>
      </c>
      <c r="E438" s="533"/>
      <c r="F438" s="536">
        <v>600</v>
      </c>
      <c r="G438" s="536">
        <f t="shared" si="66"/>
        <v>0</v>
      </c>
      <c r="H438" s="536">
        <v>595</v>
      </c>
      <c r="I438" s="536">
        <f t="shared" si="67"/>
        <v>0</v>
      </c>
      <c r="J438" s="656">
        <f t="shared" si="75"/>
        <v>0</v>
      </c>
    </row>
    <row r="439" spans="1:10" ht="12.75" customHeight="1" x14ac:dyDescent="0.2">
      <c r="A439" s="531">
        <v>433</v>
      </c>
      <c r="B439" s="535" t="s">
        <v>177</v>
      </c>
      <c r="C439" s="538"/>
      <c r="D439" s="533" t="s">
        <v>14</v>
      </c>
      <c r="E439" s="533">
        <v>1</v>
      </c>
      <c r="F439" s="536">
        <v>800</v>
      </c>
      <c r="G439" s="536">
        <f t="shared" si="66"/>
        <v>800</v>
      </c>
      <c r="H439" s="536">
        <v>2975</v>
      </c>
      <c r="I439" s="536">
        <f t="shared" si="67"/>
        <v>2975</v>
      </c>
      <c r="J439" s="656">
        <f t="shared" si="75"/>
        <v>3775</v>
      </c>
    </row>
    <row r="440" spans="1:10" ht="15" hidden="1" customHeight="1" x14ac:dyDescent="0.2">
      <c r="A440" s="531">
        <v>434</v>
      </c>
      <c r="B440" s="535" t="s">
        <v>157</v>
      </c>
      <c r="C440" s="533"/>
      <c r="D440" s="533" t="s">
        <v>56</v>
      </c>
      <c r="E440" s="533"/>
      <c r="F440" s="536">
        <v>1875</v>
      </c>
      <c r="G440" s="536">
        <f t="shared" si="66"/>
        <v>0</v>
      </c>
      <c r="H440" s="536">
        <v>840</v>
      </c>
      <c r="I440" s="536">
        <f t="shared" si="67"/>
        <v>0</v>
      </c>
      <c r="J440" s="656">
        <f t="shared" si="75"/>
        <v>0</v>
      </c>
    </row>
    <row r="441" spans="1:10" ht="15" hidden="1" customHeight="1" x14ac:dyDescent="0.2">
      <c r="A441" s="531">
        <v>435</v>
      </c>
      <c r="B441" s="535" t="s">
        <v>158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2.6" hidden="1" customHeight="1" x14ac:dyDescent="0.2">
      <c r="A442" s="531">
        <v>436</v>
      </c>
      <c r="B442" s="535" t="s">
        <v>159</v>
      </c>
      <c r="C442" s="533"/>
      <c r="D442" s="533" t="s">
        <v>56</v>
      </c>
      <c r="E442" s="566"/>
      <c r="F442" s="536">
        <v>1875</v>
      </c>
      <c r="G442" s="536">
        <f t="shared" si="66"/>
        <v>0</v>
      </c>
      <c r="H442" s="536">
        <v>3080</v>
      </c>
      <c r="I442" s="536">
        <f t="shared" si="67"/>
        <v>0</v>
      </c>
      <c r="J442" s="656">
        <f t="shared" ref="J442:J443" si="76">G442+I442</f>
        <v>0</v>
      </c>
    </row>
    <row r="443" spans="1:10" ht="30" hidden="1" customHeight="1" x14ac:dyDescent="0.2">
      <c r="A443" s="531">
        <v>437</v>
      </c>
      <c r="B443" s="535" t="s">
        <v>135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869</v>
      </c>
      <c r="I443" s="536">
        <f t="shared" si="67"/>
        <v>0</v>
      </c>
      <c r="J443" s="656">
        <f t="shared" si="76"/>
        <v>0</v>
      </c>
    </row>
    <row r="444" spans="1:10" hidden="1" x14ac:dyDescent="0.2">
      <c r="A444" s="531">
        <v>438</v>
      </c>
      <c r="B444" s="535" t="s">
        <v>161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656"/>
    </row>
    <row r="445" spans="1:10" hidden="1" x14ac:dyDescent="0.2">
      <c r="A445" s="531">
        <v>439</v>
      </c>
      <c r="B445" s="535" t="s">
        <v>138</v>
      </c>
      <c r="C445" s="538"/>
      <c r="D445" s="533" t="s">
        <v>137</v>
      </c>
      <c r="E445" s="533"/>
      <c r="F445" s="536"/>
      <c r="G445" s="536">
        <f t="shared" si="66"/>
        <v>0</v>
      </c>
      <c r="H445" s="536"/>
      <c r="I445" s="536">
        <f t="shared" si="67"/>
        <v>0</v>
      </c>
      <c r="J445" s="656"/>
    </row>
    <row r="446" spans="1:10" ht="15" hidden="1" customHeight="1" x14ac:dyDescent="0.2">
      <c r="A446" s="531">
        <v>440</v>
      </c>
      <c r="B446" s="535" t="s">
        <v>162</v>
      </c>
      <c r="C446" s="538"/>
      <c r="D446" s="533" t="s">
        <v>137</v>
      </c>
      <c r="E446" s="533"/>
      <c r="F446" s="536"/>
      <c r="G446" s="536">
        <f t="shared" si="66"/>
        <v>0</v>
      </c>
      <c r="H446" s="536"/>
      <c r="I446" s="536">
        <f t="shared" si="67"/>
        <v>0</v>
      </c>
      <c r="J446" s="656"/>
    </row>
    <row r="447" spans="1:10" ht="15" hidden="1" customHeight="1" x14ac:dyDescent="0.2">
      <c r="A447" s="531">
        <v>441</v>
      </c>
      <c r="B447" s="535" t="s">
        <v>139</v>
      </c>
      <c r="C447" s="538"/>
      <c r="D447" s="533" t="s">
        <v>56</v>
      </c>
      <c r="E447" s="566"/>
      <c r="F447" s="536">
        <v>1875</v>
      </c>
      <c r="G447" s="536">
        <f t="shared" si="66"/>
        <v>0</v>
      </c>
      <c r="H447" s="536">
        <v>1617</v>
      </c>
      <c r="I447" s="536">
        <f t="shared" si="67"/>
        <v>0</v>
      </c>
      <c r="J447" s="656">
        <f t="shared" ref="J447:J448" si="77">G447+I447</f>
        <v>0</v>
      </c>
    </row>
    <row r="448" spans="1:10" ht="12.75" hidden="1" customHeight="1" x14ac:dyDescent="0.2">
      <c r="A448" s="531">
        <v>442</v>
      </c>
      <c r="B448" s="535" t="s">
        <v>140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1226</v>
      </c>
      <c r="I448" s="536">
        <f t="shared" si="67"/>
        <v>0</v>
      </c>
      <c r="J448" s="656">
        <f t="shared" si="77"/>
        <v>0</v>
      </c>
    </row>
    <row r="449" spans="1:10" ht="15" hidden="1" customHeight="1" x14ac:dyDescent="0.2">
      <c r="A449" s="531">
        <v>443</v>
      </c>
      <c r="B449" s="535" t="s">
        <v>141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t="12.6" hidden="1" customHeight="1" x14ac:dyDescent="0.2">
      <c r="A450" s="531">
        <v>444</v>
      </c>
      <c r="B450" s="535" t="s">
        <v>144</v>
      </c>
      <c r="C450" s="538"/>
      <c r="D450" s="533" t="s">
        <v>56</v>
      </c>
      <c r="E450" s="566"/>
      <c r="F450" s="536">
        <v>1875</v>
      </c>
      <c r="G450" s="536">
        <f t="shared" si="66"/>
        <v>0</v>
      </c>
      <c r="H450" s="536">
        <v>2132</v>
      </c>
      <c r="I450" s="536">
        <f t="shared" si="67"/>
        <v>0</v>
      </c>
      <c r="J450" s="656">
        <f t="shared" ref="J450:J451" si="78">G450+I450</f>
        <v>0</v>
      </c>
    </row>
    <row r="451" spans="1:10" ht="12.6" hidden="1" customHeight="1" x14ac:dyDescent="0.2">
      <c r="A451" s="531">
        <v>445</v>
      </c>
      <c r="B451" s="535" t="s">
        <v>148</v>
      </c>
      <c r="C451" s="538"/>
      <c r="D451" s="533" t="s">
        <v>56</v>
      </c>
      <c r="E451" s="533"/>
      <c r="F451" s="536">
        <v>1875</v>
      </c>
      <c r="G451" s="536">
        <f t="shared" si="66"/>
        <v>0</v>
      </c>
      <c r="H451" s="536">
        <v>1428</v>
      </c>
      <c r="I451" s="536">
        <f t="shared" si="67"/>
        <v>0</v>
      </c>
      <c r="J451" s="656">
        <f t="shared" si="78"/>
        <v>0</v>
      </c>
    </row>
    <row r="452" spans="1:10" ht="12.6" hidden="1" customHeight="1" x14ac:dyDescent="0.2">
      <c r="A452" s="531">
        <v>446</v>
      </c>
      <c r="B452" s="535" t="s">
        <v>178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656"/>
    </row>
    <row r="453" spans="1:10" ht="25.5" customHeight="1" x14ac:dyDescent="0.2">
      <c r="A453" s="531">
        <v>447</v>
      </c>
      <c r="B453" s="535" t="s">
        <v>150</v>
      </c>
      <c r="C453" s="538"/>
      <c r="D453" s="533" t="s">
        <v>56</v>
      </c>
      <c r="E453" s="566">
        <v>1.78</v>
      </c>
      <c r="F453" s="536">
        <v>1875</v>
      </c>
      <c r="G453" s="536">
        <f t="shared" si="66"/>
        <v>3337.5</v>
      </c>
      <c r="H453" s="536">
        <v>2646</v>
      </c>
      <c r="I453" s="536">
        <f t="shared" si="67"/>
        <v>4709.88</v>
      </c>
      <c r="J453" s="656">
        <f t="shared" ref="J453:J455" si="79">G453+I453</f>
        <v>8047.38</v>
      </c>
    </row>
    <row r="454" spans="1:10" x14ac:dyDescent="0.2">
      <c r="A454" s="531">
        <v>448</v>
      </c>
      <c r="B454" s="535" t="s">
        <v>171</v>
      </c>
      <c r="C454" s="538"/>
      <c r="D454" s="533" t="s">
        <v>172</v>
      </c>
      <c r="E454" s="533">
        <v>0.311</v>
      </c>
      <c r="F454" s="536">
        <v>1000</v>
      </c>
      <c r="G454" s="536">
        <f t="shared" si="66"/>
        <v>311</v>
      </c>
      <c r="H454" s="536">
        <v>95</v>
      </c>
      <c r="I454" s="536">
        <f t="shared" si="67"/>
        <v>29.544999999999998</v>
      </c>
      <c r="J454" s="656">
        <f t="shared" si="79"/>
        <v>340.54500000000002</v>
      </c>
    </row>
    <row r="455" spans="1:10" ht="12.75" customHeight="1" x14ac:dyDescent="0.2">
      <c r="A455" s="531">
        <v>449</v>
      </c>
      <c r="B455" s="535" t="s">
        <v>60</v>
      </c>
      <c r="C455" s="538"/>
      <c r="D455" s="533" t="s">
        <v>5</v>
      </c>
      <c r="E455" s="533">
        <v>6.2E-2</v>
      </c>
      <c r="F455" s="536">
        <v>0</v>
      </c>
      <c r="G455" s="536">
        <f t="shared" si="66"/>
        <v>0</v>
      </c>
      <c r="H455" s="536">
        <v>68052</v>
      </c>
      <c r="I455" s="536">
        <f t="shared" si="67"/>
        <v>4219.2240000000002</v>
      </c>
      <c r="J455" s="656">
        <f t="shared" si="79"/>
        <v>4219.2240000000002</v>
      </c>
    </row>
    <row r="456" spans="1:10" ht="15" hidden="1" customHeight="1" x14ac:dyDescent="0.2">
      <c r="A456" s="531">
        <v>450</v>
      </c>
      <c r="B456" s="567" t="s">
        <v>179</v>
      </c>
      <c r="C456" s="538"/>
      <c r="D456" s="533"/>
      <c r="E456" s="533"/>
      <c r="F456" s="533"/>
      <c r="G456" s="536"/>
      <c r="H456" s="147"/>
      <c r="I456" s="536"/>
      <c r="J456" s="655"/>
    </row>
    <row r="457" spans="1:10" hidden="1" x14ac:dyDescent="0.2">
      <c r="A457" s="531">
        <v>451</v>
      </c>
      <c r="B457" s="535" t="s">
        <v>180</v>
      </c>
      <c r="C457" s="538" t="s">
        <v>181</v>
      </c>
      <c r="D457" s="533" t="s">
        <v>14</v>
      </c>
      <c r="E457" s="533"/>
      <c r="F457" s="536">
        <v>800</v>
      </c>
      <c r="G457" s="536">
        <f t="shared" si="66"/>
        <v>0</v>
      </c>
      <c r="H457" s="536">
        <v>508</v>
      </c>
      <c r="I457" s="536">
        <f t="shared" si="67"/>
        <v>0</v>
      </c>
      <c r="J457" s="656">
        <f t="shared" ref="J457:J460" si="80">G457+I457</f>
        <v>0</v>
      </c>
    </row>
    <row r="458" spans="1:10" hidden="1" x14ac:dyDescent="0.2">
      <c r="A458" s="531">
        <v>452</v>
      </c>
      <c r="B458" s="535" t="s">
        <v>167</v>
      </c>
      <c r="C458" s="538"/>
      <c r="D458" s="533" t="s">
        <v>14</v>
      </c>
      <c r="E458" s="533"/>
      <c r="F458" s="536">
        <v>600</v>
      </c>
      <c r="G458" s="536">
        <f t="shared" si="66"/>
        <v>0</v>
      </c>
      <c r="H458" s="536">
        <v>532</v>
      </c>
      <c r="I458" s="536">
        <f t="shared" si="67"/>
        <v>0</v>
      </c>
      <c r="J458" s="656">
        <f t="shared" si="80"/>
        <v>0</v>
      </c>
    </row>
    <row r="459" spans="1:10" x14ac:dyDescent="0.2">
      <c r="A459" s="531">
        <v>453</v>
      </c>
      <c r="B459" s="535" t="s">
        <v>177</v>
      </c>
      <c r="C459" s="538"/>
      <c r="D459" s="533" t="s">
        <v>14</v>
      </c>
      <c r="E459" s="533">
        <v>3</v>
      </c>
      <c r="F459" s="536">
        <v>800</v>
      </c>
      <c r="G459" s="536">
        <f t="shared" si="66"/>
        <v>2400</v>
      </c>
      <c r="H459" s="536">
        <v>2975</v>
      </c>
      <c r="I459" s="536">
        <f t="shared" si="67"/>
        <v>8925</v>
      </c>
      <c r="J459" s="656">
        <f t="shared" si="80"/>
        <v>11325</v>
      </c>
    </row>
    <row r="460" spans="1:10" hidden="1" x14ac:dyDescent="0.2">
      <c r="A460" s="531">
        <v>454</v>
      </c>
      <c r="B460" s="535" t="s">
        <v>157</v>
      </c>
      <c r="C460" s="533"/>
      <c r="D460" s="533" t="s">
        <v>56</v>
      </c>
      <c r="E460" s="533"/>
      <c r="F460" s="536">
        <v>1875</v>
      </c>
      <c r="G460" s="536">
        <f t="shared" si="66"/>
        <v>0</v>
      </c>
      <c r="H460" s="536">
        <v>840</v>
      </c>
      <c r="I460" s="536">
        <f t="shared" si="67"/>
        <v>0</v>
      </c>
      <c r="J460" s="656">
        <f t="shared" si="80"/>
        <v>0</v>
      </c>
    </row>
    <row r="461" spans="1:10" hidden="1" x14ac:dyDescent="0.2">
      <c r="A461" s="531">
        <v>455</v>
      </c>
      <c r="B461" s="535" t="s">
        <v>168</v>
      </c>
      <c r="C461" s="538"/>
      <c r="D461" s="533" t="s">
        <v>137</v>
      </c>
      <c r="E461" s="533"/>
      <c r="F461" s="536"/>
      <c r="G461" s="536">
        <f t="shared" si="66"/>
        <v>0</v>
      </c>
      <c r="H461" s="536"/>
      <c r="I461" s="536">
        <f t="shared" si="67"/>
        <v>0</v>
      </c>
      <c r="J461" s="656"/>
    </row>
    <row r="462" spans="1:10" hidden="1" x14ac:dyDescent="0.2">
      <c r="A462" s="531">
        <v>456</v>
      </c>
      <c r="B462" s="535" t="s">
        <v>159</v>
      </c>
      <c r="C462" s="533"/>
      <c r="D462" s="533" t="s">
        <v>56</v>
      </c>
      <c r="E462" s="566"/>
      <c r="F462" s="536">
        <v>1875</v>
      </c>
      <c r="G462" s="536">
        <f t="shared" si="66"/>
        <v>0</v>
      </c>
      <c r="H462" s="536">
        <v>3080</v>
      </c>
      <c r="I462" s="536">
        <f t="shared" si="67"/>
        <v>0</v>
      </c>
      <c r="J462" s="656">
        <f t="shared" ref="J462:J463" si="81">G462+I462</f>
        <v>0</v>
      </c>
    </row>
    <row r="463" spans="1:10" x14ac:dyDescent="0.2">
      <c r="A463" s="531">
        <v>457</v>
      </c>
      <c r="B463" s="535" t="s">
        <v>135</v>
      </c>
      <c r="C463" s="538"/>
      <c r="D463" s="533" t="s">
        <v>56</v>
      </c>
      <c r="E463" s="533">
        <v>9.99</v>
      </c>
      <c r="F463" s="536">
        <v>1875</v>
      </c>
      <c r="G463" s="536">
        <f t="shared" si="66"/>
        <v>18731.25</v>
      </c>
      <c r="H463" s="536">
        <v>869</v>
      </c>
      <c r="I463" s="536">
        <f t="shared" si="67"/>
        <v>8681.31</v>
      </c>
      <c r="J463" s="656">
        <f t="shared" si="81"/>
        <v>27412.559999999998</v>
      </c>
    </row>
    <row r="464" spans="1:10" hidden="1" x14ac:dyDescent="0.2">
      <c r="A464" s="531">
        <v>458</v>
      </c>
      <c r="B464" s="535" t="s">
        <v>161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656"/>
    </row>
    <row r="465" spans="1:10" hidden="1" x14ac:dyDescent="0.2">
      <c r="A465" s="531">
        <v>459</v>
      </c>
      <c r="B465" s="535" t="s">
        <v>138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hidden="1" x14ac:dyDescent="0.2">
      <c r="A466" s="531">
        <v>460</v>
      </c>
      <c r="B466" s="535" t="s">
        <v>162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461</v>
      </c>
      <c r="B467" s="535" t="s">
        <v>139</v>
      </c>
      <c r="C467" s="538"/>
      <c r="D467" s="533" t="s">
        <v>56</v>
      </c>
      <c r="E467" s="566">
        <v>6.3710000000000004</v>
      </c>
      <c r="F467" s="536">
        <v>1875</v>
      </c>
      <c r="G467" s="536">
        <f t="shared" si="66"/>
        <v>11945.625</v>
      </c>
      <c r="H467" s="536">
        <v>1617</v>
      </c>
      <c r="I467" s="536">
        <f t="shared" si="67"/>
        <v>10301.907000000001</v>
      </c>
      <c r="J467" s="656">
        <f t="shared" ref="J467:J468" si="82">G467+I467</f>
        <v>22247.531999999999</v>
      </c>
    </row>
    <row r="468" spans="1:10" hidden="1" x14ac:dyDescent="0.2">
      <c r="A468" s="531">
        <v>462</v>
      </c>
      <c r="B468" s="535" t="s">
        <v>140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1226</v>
      </c>
      <c r="I468" s="536">
        <f t="shared" si="67"/>
        <v>0</v>
      </c>
      <c r="J468" s="656">
        <f t="shared" si="82"/>
        <v>0</v>
      </c>
    </row>
    <row r="469" spans="1:10" hidden="1" x14ac:dyDescent="0.2">
      <c r="A469" s="531">
        <v>463</v>
      </c>
      <c r="B469" s="535" t="s">
        <v>141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656"/>
    </row>
    <row r="470" spans="1:10" hidden="1" x14ac:dyDescent="0.2">
      <c r="A470" s="531">
        <v>464</v>
      </c>
      <c r="B470" s="535" t="s">
        <v>143</v>
      </c>
      <c r="C470" s="538"/>
      <c r="D470" s="533" t="s">
        <v>137</v>
      </c>
      <c r="E470" s="533"/>
      <c r="F470" s="536"/>
      <c r="G470" s="536">
        <f t="shared" ref="G470:G495" si="83">E470*F470</f>
        <v>0</v>
      </c>
      <c r="H470" s="536"/>
      <c r="I470" s="536">
        <f t="shared" ref="I470:I495" si="84">E470*H470</f>
        <v>0</v>
      </c>
      <c r="J470" s="656"/>
    </row>
    <row r="471" spans="1:10" hidden="1" x14ac:dyDescent="0.2">
      <c r="A471" s="531">
        <v>465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83"/>
        <v>0</v>
      </c>
      <c r="H471" s="536">
        <v>2132</v>
      </c>
      <c r="I471" s="536">
        <f t="shared" si="84"/>
        <v>0</v>
      </c>
      <c r="J471" s="656">
        <f t="shared" ref="J471:J472" si="85">G471+I471</f>
        <v>0</v>
      </c>
    </row>
    <row r="472" spans="1:10" hidden="1" x14ac:dyDescent="0.2">
      <c r="A472" s="531">
        <v>466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83"/>
        <v>0</v>
      </c>
      <c r="H472" s="536">
        <v>1428</v>
      </c>
      <c r="I472" s="536">
        <f t="shared" si="84"/>
        <v>0</v>
      </c>
      <c r="J472" s="656">
        <f t="shared" si="85"/>
        <v>0</v>
      </c>
    </row>
    <row r="473" spans="1:10" hidden="1" x14ac:dyDescent="0.2">
      <c r="A473" s="531">
        <v>467</v>
      </c>
      <c r="B473" s="535" t="s">
        <v>178</v>
      </c>
      <c r="C473" s="538"/>
      <c r="D473" s="533" t="s">
        <v>137</v>
      </c>
      <c r="E473" s="533"/>
      <c r="F473" s="536"/>
      <c r="G473" s="536">
        <f t="shared" si="83"/>
        <v>0</v>
      </c>
      <c r="H473" s="536"/>
      <c r="I473" s="536">
        <f t="shared" si="84"/>
        <v>0</v>
      </c>
      <c r="J473" s="656"/>
    </row>
    <row r="474" spans="1:10" hidden="1" x14ac:dyDescent="0.2">
      <c r="A474" s="531">
        <v>468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83"/>
        <v>0</v>
      </c>
      <c r="H474" s="536">
        <v>2646</v>
      </c>
      <c r="I474" s="536">
        <f t="shared" si="84"/>
        <v>0</v>
      </c>
      <c r="J474" s="656">
        <f t="shared" ref="J474:J476" si="86">G474+I474</f>
        <v>0</v>
      </c>
    </row>
    <row r="475" spans="1:10" ht="28.5" customHeight="1" x14ac:dyDescent="0.2">
      <c r="A475" s="531">
        <v>469</v>
      </c>
      <c r="B475" s="535" t="s">
        <v>171</v>
      </c>
      <c r="C475" s="538"/>
      <c r="D475" s="533" t="s">
        <v>172</v>
      </c>
      <c r="E475" s="533">
        <v>0.93</v>
      </c>
      <c r="F475" s="536">
        <v>1000</v>
      </c>
      <c r="G475" s="536">
        <f t="shared" si="83"/>
        <v>930</v>
      </c>
      <c r="H475" s="536">
        <v>95</v>
      </c>
      <c r="I475" s="536">
        <f t="shared" si="84"/>
        <v>88.350000000000009</v>
      </c>
      <c r="J475" s="656">
        <f t="shared" si="86"/>
        <v>1018.35</v>
      </c>
    </row>
    <row r="476" spans="1:10" ht="26.25" customHeight="1" x14ac:dyDescent="0.2">
      <c r="A476" s="531">
        <v>470</v>
      </c>
      <c r="B476" s="535" t="s">
        <v>60</v>
      </c>
      <c r="C476" s="538"/>
      <c r="D476" s="533" t="s">
        <v>5</v>
      </c>
      <c r="E476" s="533">
        <v>0.19900000000000001</v>
      </c>
      <c r="F476" s="536">
        <v>0</v>
      </c>
      <c r="G476" s="536">
        <f t="shared" si="83"/>
        <v>0</v>
      </c>
      <c r="H476" s="536">
        <v>67567</v>
      </c>
      <c r="I476" s="536">
        <f t="shared" si="84"/>
        <v>13445.833000000001</v>
      </c>
      <c r="J476" s="656">
        <f t="shared" si="86"/>
        <v>13445.833000000001</v>
      </c>
    </row>
    <row r="477" spans="1:10" hidden="1" x14ac:dyDescent="0.2">
      <c r="A477" s="531">
        <v>471</v>
      </c>
      <c r="B477" s="567" t="s">
        <v>122</v>
      </c>
      <c r="C477" s="538"/>
      <c r="D477" s="533"/>
      <c r="E477" s="533"/>
      <c r="F477" s="533"/>
      <c r="G477" s="536">
        <f t="shared" si="83"/>
        <v>0</v>
      </c>
      <c r="H477" s="147"/>
      <c r="I477" s="536">
        <f t="shared" si="84"/>
        <v>0</v>
      </c>
      <c r="J477" s="655"/>
    </row>
    <row r="478" spans="1:10" hidden="1" x14ac:dyDescent="0.2">
      <c r="A478" s="531">
        <v>472</v>
      </c>
      <c r="B478" s="535" t="s">
        <v>182</v>
      </c>
      <c r="C478" s="538" t="s">
        <v>183</v>
      </c>
      <c r="D478" s="533" t="s">
        <v>14</v>
      </c>
      <c r="E478" s="533"/>
      <c r="F478" s="536">
        <v>1500</v>
      </c>
      <c r="G478" s="536">
        <f t="shared" si="83"/>
        <v>0</v>
      </c>
      <c r="H478" s="536">
        <v>4977</v>
      </c>
      <c r="I478" s="536">
        <f t="shared" si="84"/>
        <v>0</v>
      </c>
      <c r="J478" s="656">
        <f t="shared" ref="J478:J479" si="87">G478+I478</f>
        <v>0</v>
      </c>
    </row>
    <row r="479" spans="1:10" hidden="1" x14ac:dyDescent="0.2">
      <c r="A479" s="531">
        <v>473</v>
      </c>
      <c r="B479" s="535" t="s">
        <v>145</v>
      </c>
      <c r="C479" s="538"/>
      <c r="D479" s="533" t="s">
        <v>56</v>
      </c>
      <c r="E479" s="533"/>
      <c r="F479" s="536">
        <v>1875</v>
      </c>
      <c r="G479" s="536">
        <f t="shared" si="83"/>
        <v>0</v>
      </c>
      <c r="H479" s="536">
        <v>1190</v>
      </c>
      <c r="I479" s="536">
        <f t="shared" si="84"/>
        <v>0</v>
      </c>
      <c r="J479" s="656">
        <f t="shared" si="87"/>
        <v>0</v>
      </c>
    </row>
    <row r="480" spans="1:10" hidden="1" x14ac:dyDescent="0.2">
      <c r="A480" s="531">
        <v>474</v>
      </c>
      <c r="B480" s="535" t="s">
        <v>184</v>
      </c>
      <c r="C480" s="538"/>
      <c r="D480" s="533" t="s">
        <v>137</v>
      </c>
      <c r="E480" s="533"/>
      <c r="F480" s="536"/>
      <c r="G480" s="536">
        <f t="shared" si="83"/>
        <v>0</v>
      </c>
      <c r="H480" s="536"/>
      <c r="I480" s="536">
        <f t="shared" si="84"/>
        <v>0</v>
      </c>
      <c r="J480" s="656"/>
    </row>
    <row r="481" spans="1:14" ht="25.5" hidden="1" x14ac:dyDescent="0.2">
      <c r="A481" s="531">
        <v>475</v>
      </c>
      <c r="B481" s="535" t="s">
        <v>147</v>
      </c>
      <c r="C481" s="538"/>
      <c r="D481" s="533" t="s">
        <v>56</v>
      </c>
      <c r="E481" s="566"/>
      <c r="F481" s="536">
        <v>1875</v>
      </c>
      <c r="G481" s="536">
        <f t="shared" si="83"/>
        <v>0</v>
      </c>
      <c r="H481" s="536">
        <v>1764</v>
      </c>
      <c r="I481" s="536">
        <f t="shared" si="84"/>
        <v>0</v>
      </c>
      <c r="J481" s="656">
        <f t="shared" ref="J481:J482" si="88">G481+I481</f>
        <v>0</v>
      </c>
    </row>
    <row r="482" spans="1:14" hidden="1" x14ac:dyDescent="0.2">
      <c r="A482" s="531">
        <v>476</v>
      </c>
      <c r="B482" s="535" t="s">
        <v>148</v>
      </c>
      <c r="C482" s="538"/>
      <c r="D482" s="533" t="s">
        <v>56</v>
      </c>
      <c r="E482" s="533"/>
      <c r="F482" s="536">
        <v>1875</v>
      </c>
      <c r="G482" s="536">
        <f t="shared" si="83"/>
        <v>0</v>
      </c>
      <c r="H482" s="536">
        <v>1428</v>
      </c>
      <c r="I482" s="536">
        <f t="shared" si="84"/>
        <v>0</v>
      </c>
      <c r="J482" s="656">
        <f t="shared" si="88"/>
        <v>0</v>
      </c>
    </row>
    <row r="483" spans="1:14" hidden="1" x14ac:dyDescent="0.2">
      <c r="A483" s="531">
        <v>477</v>
      </c>
      <c r="B483" s="535" t="s">
        <v>185</v>
      </c>
      <c r="C483" s="538"/>
      <c r="D483" s="533" t="s">
        <v>137</v>
      </c>
      <c r="E483" s="533"/>
      <c r="F483" s="536"/>
      <c r="G483" s="536">
        <f t="shared" si="83"/>
        <v>0</v>
      </c>
      <c r="H483" s="536"/>
      <c r="I483" s="536">
        <f t="shared" si="84"/>
        <v>0</v>
      </c>
      <c r="J483" s="656"/>
    </row>
    <row r="484" spans="1:14" hidden="1" x14ac:dyDescent="0.2">
      <c r="A484" s="531">
        <v>478</v>
      </c>
      <c r="B484" s="535" t="s">
        <v>150</v>
      </c>
      <c r="C484" s="538"/>
      <c r="D484" s="533" t="s">
        <v>56</v>
      </c>
      <c r="E484" s="566"/>
      <c r="F484" s="536">
        <v>1875</v>
      </c>
      <c r="G484" s="536">
        <f t="shared" si="83"/>
        <v>0</v>
      </c>
      <c r="H484" s="536">
        <v>2646</v>
      </c>
      <c r="I484" s="536">
        <f t="shared" si="84"/>
        <v>0</v>
      </c>
      <c r="J484" s="656">
        <f t="shared" ref="J484:J487" si="89">G484+I484</f>
        <v>0</v>
      </c>
    </row>
    <row r="485" spans="1:14" ht="25.5" hidden="1" x14ac:dyDescent="0.2">
      <c r="A485" s="531">
        <v>479</v>
      </c>
      <c r="B485" s="535" t="s">
        <v>151</v>
      </c>
      <c r="C485" s="533" t="s">
        <v>152</v>
      </c>
      <c r="D485" s="533" t="s">
        <v>56</v>
      </c>
      <c r="E485" s="533"/>
      <c r="F485" s="536">
        <v>600</v>
      </c>
      <c r="G485" s="536">
        <f t="shared" si="83"/>
        <v>0</v>
      </c>
      <c r="H485" s="536">
        <v>381</v>
      </c>
      <c r="I485" s="536">
        <f t="shared" si="84"/>
        <v>0</v>
      </c>
      <c r="J485" s="656">
        <f t="shared" si="89"/>
        <v>0</v>
      </c>
    </row>
    <row r="486" spans="1:14" hidden="1" x14ac:dyDescent="0.2">
      <c r="A486" s="531">
        <v>480</v>
      </c>
      <c r="B486" s="535" t="s">
        <v>153</v>
      </c>
      <c r="C486" s="538"/>
      <c r="D486" s="533" t="s">
        <v>56</v>
      </c>
      <c r="E486" s="533"/>
      <c r="F486" s="536">
        <v>1000</v>
      </c>
      <c r="G486" s="536">
        <f t="shared" si="83"/>
        <v>0</v>
      </c>
      <c r="H486" s="536">
        <v>123</v>
      </c>
      <c r="I486" s="536">
        <f t="shared" si="84"/>
        <v>0</v>
      </c>
      <c r="J486" s="656">
        <f t="shared" si="89"/>
        <v>0</v>
      </c>
    </row>
    <row r="487" spans="1:14" hidden="1" x14ac:dyDescent="0.2">
      <c r="A487" s="531">
        <v>481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83"/>
        <v>0</v>
      </c>
      <c r="H487" s="536">
        <v>14017</v>
      </c>
      <c r="I487" s="536">
        <f t="shared" si="84"/>
        <v>0</v>
      </c>
      <c r="J487" s="656">
        <f t="shared" si="89"/>
        <v>0</v>
      </c>
    </row>
    <row r="488" spans="1:14" hidden="1" x14ac:dyDescent="0.2">
      <c r="A488" s="531">
        <v>482</v>
      </c>
      <c r="B488" s="567" t="s">
        <v>186</v>
      </c>
      <c r="C488" s="538"/>
      <c r="D488" s="533"/>
      <c r="E488" s="533"/>
      <c r="F488" s="533"/>
      <c r="G488" s="536"/>
      <c r="H488" s="147"/>
      <c r="I488" s="536"/>
      <c r="J488" s="655"/>
    </row>
    <row r="489" spans="1:14" ht="38.25" x14ac:dyDescent="0.2">
      <c r="A489" s="531">
        <v>483</v>
      </c>
      <c r="B489" s="535" t="s">
        <v>187</v>
      </c>
      <c r="C489" s="533" t="s">
        <v>458</v>
      </c>
      <c r="D489" s="533" t="s">
        <v>14</v>
      </c>
      <c r="E489" s="533">
        <v>2</v>
      </c>
      <c r="F489" s="536">
        <v>315576</v>
      </c>
      <c r="G489" s="536">
        <f t="shared" si="83"/>
        <v>631152</v>
      </c>
      <c r="H489" s="536">
        <v>0</v>
      </c>
      <c r="I489" s="536">
        <f t="shared" si="84"/>
        <v>0</v>
      </c>
      <c r="J489" s="656">
        <f t="shared" ref="J489:J495" si="90">G489+I489</f>
        <v>631152</v>
      </c>
    </row>
    <row r="490" spans="1:14" x14ac:dyDescent="0.2">
      <c r="A490" s="531">
        <v>484</v>
      </c>
      <c r="B490" s="535" t="s">
        <v>188</v>
      </c>
      <c r="C490" s="533" t="s">
        <v>189</v>
      </c>
      <c r="D490" s="533" t="s">
        <v>14</v>
      </c>
      <c r="E490" s="533">
        <v>2</v>
      </c>
      <c r="F490" s="536">
        <v>129211</v>
      </c>
      <c r="G490" s="536">
        <f t="shared" si="83"/>
        <v>258422</v>
      </c>
      <c r="H490" s="536">
        <v>0</v>
      </c>
      <c r="I490" s="536">
        <f t="shared" si="84"/>
        <v>0</v>
      </c>
      <c r="J490" s="656">
        <f t="shared" si="90"/>
        <v>258422</v>
      </c>
    </row>
    <row r="491" spans="1:14" s="3" customFormat="1" x14ac:dyDescent="0.2">
      <c r="A491" s="1">
        <v>485</v>
      </c>
      <c r="B491" s="9" t="s">
        <v>190</v>
      </c>
      <c r="C491" s="2" t="s">
        <v>191</v>
      </c>
      <c r="D491" s="2" t="s">
        <v>14</v>
      </c>
      <c r="E491" s="2">
        <v>20</v>
      </c>
      <c r="F491" s="36">
        <v>800</v>
      </c>
      <c r="G491" s="36">
        <f t="shared" si="83"/>
        <v>16000</v>
      </c>
      <c r="H491" s="36">
        <v>0</v>
      </c>
      <c r="I491" s="36">
        <f t="shared" si="84"/>
        <v>0</v>
      </c>
      <c r="J491" s="53">
        <f t="shared" si="90"/>
        <v>16000</v>
      </c>
      <c r="K491" s="685"/>
      <c r="L491" s="685"/>
      <c r="M491" s="685"/>
      <c r="N491" s="685"/>
    </row>
    <row r="492" spans="1:14" s="3" customFormat="1" x14ac:dyDescent="0.2">
      <c r="A492" s="1">
        <v>486</v>
      </c>
      <c r="B492" s="9" t="s">
        <v>192</v>
      </c>
      <c r="C492" s="2" t="s">
        <v>193</v>
      </c>
      <c r="D492" s="2" t="s">
        <v>14</v>
      </c>
      <c r="E492" s="2">
        <v>20</v>
      </c>
      <c r="F492" s="36">
        <v>800</v>
      </c>
      <c r="G492" s="36">
        <f t="shared" si="83"/>
        <v>16000</v>
      </c>
      <c r="H492" s="36">
        <v>0</v>
      </c>
      <c r="I492" s="36">
        <f t="shared" si="84"/>
        <v>0</v>
      </c>
      <c r="J492" s="53">
        <f t="shared" si="90"/>
        <v>16000</v>
      </c>
      <c r="K492" s="685"/>
      <c r="L492" s="685"/>
      <c r="M492" s="685"/>
      <c r="N492" s="685"/>
    </row>
    <row r="493" spans="1:14" ht="25.5" x14ac:dyDescent="0.2">
      <c r="A493" s="531">
        <v>487</v>
      </c>
      <c r="B493" s="535" t="s">
        <v>410</v>
      </c>
      <c r="C493" s="533" t="s">
        <v>411</v>
      </c>
      <c r="D493" s="533" t="s">
        <v>14</v>
      </c>
      <c r="E493" s="533">
        <v>2</v>
      </c>
      <c r="F493" s="536">
        <v>1199</v>
      </c>
      <c r="G493" s="536">
        <f t="shared" si="83"/>
        <v>2398</v>
      </c>
      <c r="H493" s="536">
        <v>0</v>
      </c>
      <c r="I493" s="536">
        <f t="shared" si="84"/>
        <v>0</v>
      </c>
      <c r="J493" s="656">
        <f t="shared" si="90"/>
        <v>2398</v>
      </c>
    </row>
    <row r="494" spans="1:14" x14ac:dyDescent="0.2">
      <c r="A494" s="531">
        <v>488</v>
      </c>
      <c r="B494" s="535" t="s">
        <v>412</v>
      </c>
      <c r="C494" s="533" t="s">
        <v>413</v>
      </c>
      <c r="D494" s="533" t="s">
        <v>14</v>
      </c>
      <c r="E494" s="533">
        <v>2</v>
      </c>
      <c r="F494" s="536">
        <v>3283</v>
      </c>
      <c r="G494" s="536">
        <f t="shared" si="83"/>
        <v>6566</v>
      </c>
      <c r="H494" s="536">
        <v>0</v>
      </c>
      <c r="I494" s="536">
        <f t="shared" si="84"/>
        <v>0</v>
      </c>
      <c r="J494" s="656">
        <f t="shared" si="90"/>
        <v>6566</v>
      </c>
    </row>
    <row r="495" spans="1:14" x14ac:dyDescent="0.2">
      <c r="A495" s="531">
        <v>489</v>
      </c>
      <c r="B495" s="535" t="s">
        <v>135</v>
      </c>
      <c r="C495" s="538"/>
      <c r="D495" s="533" t="s">
        <v>56</v>
      </c>
      <c r="E495" s="533">
        <v>500</v>
      </c>
      <c r="F495" s="536">
        <v>1875</v>
      </c>
      <c r="G495" s="536">
        <f t="shared" si="83"/>
        <v>937500</v>
      </c>
      <c r="H495" s="536">
        <v>869</v>
      </c>
      <c r="I495" s="536">
        <f t="shared" si="84"/>
        <v>434500</v>
      </c>
      <c r="J495" s="656">
        <f t="shared" si="90"/>
        <v>1372000</v>
      </c>
    </row>
    <row r="496" spans="1:14" hidden="1" x14ac:dyDescent="0.2">
      <c r="A496" s="531">
        <v>490</v>
      </c>
      <c r="B496" s="535" t="s">
        <v>160</v>
      </c>
      <c r="C496" s="538"/>
      <c r="D496" s="533" t="s">
        <v>137</v>
      </c>
      <c r="E496" s="533"/>
      <c r="F496" s="533"/>
      <c r="G496" s="536"/>
      <c r="H496" s="147"/>
      <c r="I496" s="536"/>
      <c r="J496" s="655"/>
    </row>
    <row r="497" spans="1:10" hidden="1" x14ac:dyDescent="0.2">
      <c r="A497" s="531">
        <v>491</v>
      </c>
      <c r="B497" s="535" t="s">
        <v>139</v>
      </c>
      <c r="C497" s="538"/>
      <c r="D497" s="533" t="s">
        <v>56</v>
      </c>
      <c r="E497" s="566"/>
      <c r="F497" s="536">
        <v>1875</v>
      </c>
      <c r="G497" s="536">
        <f>E497*F497</f>
        <v>0</v>
      </c>
      <c r="H497" s="536">
        <v>1617</v>
      </c>
      <c r="I497" s="536">
        <f>E497*H497</f>
        <v>0</v>
      </c>
      <c r="J497" s="656">
        <f t="shared" ref="J497:J498" si="91">G497+I497</f>
        <v>0</v>
      </c>
    </row>
    <row r="498" spans="1:10" x14ac:dyDescent="0.2">
      <c r="A498" s="531">
        <v>492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>E498*F498</f>
        <v>0</v>
      </c>
      <c r="H498" s="536">
        <v>131146</v>
      </c>
      <c r="I498" s="536">
        <f>E498*H498</f>
        <v>131146</v>
      </c>
      <c r="J498" s="656">
        <f t="shared" si="91"/>
        <v>131146</v>
      </c>
    </row>
    <row r="499" spans="1:10" hidden="1" x14ac:dyDescent="0.2">
      <c r="A499" s="531">
        <v>493</v>
      </c>
      <c r="B499" s="567" t="s">
        <v>194</v>
      </c>
      <c r="C499" s="538"/>
      <c r="D499" s="533"/>
      <c r="E499" s="533"/>
      <c r="F499" s="533"/>
      <c r="G499" s="536"/>
      <c r="H499" s="147"/>
      <c r="I499" s="536"/>
      <c r="J499" s="655"/>
    </row>
    <row r="500" spans="1:10" ht="38.25" hidden="1" x14ac:dyDescent="0.2">
      <c r="A500" s="531">
        <v>494</v>
      </c>
      <c r="B500" s="535" t="s">
        <v>459</v>
      </c>
      <c r="C500" s="533" t="s">
        <v>437</v>
      </c>
      <c r="D500" s="533" t="s">
        <v>14</v>
      </c>
      <c r="E500" s="533"/>
      <c r="F500" s="536">
        <v>40266</v>
      </c>
      <c r="G500" s="536">
        <f>E500*F500</f>
        <v>0</v>
      </c>
      <c r="H500" s="536">
        <v>149591</v>
      </c>
      <c r="I500" s="536">
        <f>E500*H500</f>
        <v>0</v>
      </c>
      <c r="J500" s="656">
        <f t="shared" ref="J500:J501" si="92">G500+I500</f>
        <v>0</v>
      </c>
    </row>
    <row r="501" spans="1:10" hidden="1" x14ac:dyDescent="0.2">
      <c r="A501" s="531">
        <v>495</v>
      </c>
      <c r="B501" s="535" t="s">
        <v>460</v>
      </c>
      <c r="C501" s="533"/>
      <c r="D501" s="533" t="s">
        <v>202</v>
      </c>
      <c r="E501" s="533"/>
      <c r="F501" s="536">
        <v>139</v>
      </c>
      <c r="G501" s="536">
        <f>E501*F501</f>
        <v>0</v>
      </c>
      <c r="H501" s="536">
        <v>151</v>
      </c>
      <c r="I501" s="536">
        <f>E501*H501</f>
        <v>0</v>
      </c>
      <c r="J501" s="656">
        <f t="shared" si="92"/>
        <v>0</v>
      </c>
    </row>
    <row r="502" spans="1:10" hidden="1" x14ac:dyDescent="0.2">
      <c r="A502" s="531">
        <v>496</v>
      </c>
      <c r="B502" s="567" t="s">
        <v>195</v>
      </c>
      <c r="C502" s="538"/>
      <c r="D502" s="533"/>
      <c r="E502" s="533"/>
      <c r="F502" s="533"/>
      <c r="G502" s="536"/>
      <c r="H502" s="147"/>
      <c r="I502" s="536"/>
      <c r="J502" s="655"/>
    </row>
    <row r="503" spans="1:10" ht="24.75" hidden="1" customHeight="1" x14ac:dyDescent="0.2">
      <c r="A503" s="531">
        <v>497</v>
      </c>
      <c r="B503" s="535" t="s">
        <v>196</v>
      </c>
      <c r="C503" s="533"/>
      <c r="D503" s="533" t="s">
        <v>7</v>
      </c>
      <c r="E503" s="533"/>
      <c r="F503" s="536">
        <v>800</v>
      </c>
      <c r="G503" s="536">
        <f t="shared" ref="G503:G525" si="93">E503*F503</f>
        <v>0</v>
      </c>
      <c r="H503" s="536">
        <v>2623</v>
      </c>
      <c r="I503" s="536">
        <f t="shared" ref="I503:I525" si="94">E503*H503</f>
        <v>0</v>
      </c>
      <c r="J503" s="656">
        <f t="shared" ref="J503:J511" si="95">G503+I503</f>
        <v>0</v>
      </c>
    </row>
    <row r="504" spans="1:10" ht="31.9" hidden="1" customHeight="1" x14ac:dyDescent="0.2">
      <c r="A504" s="531">
        <v>498</v>
      </c>
      <c r="B504" s="535" t="s">
        <v>15</v>
      </c>
      <c r="C504" s="533"/>
      <c r="D504" s="533" t="s">
        <v>7</v>
      </c>
      <c r="E504" s="533"/>
      <c r="F504" s="536">
        <v>600</v>
      </c>
      <c r="G504" s="536">
        <f t="shared" si="93"/>
        <v>0</v>
      </c>
      <c r="H504" s="536">
        <v>335</v>
      </c>
      <c r="I504" s="536">
        <f t="shared" si="94"/>
        <v>0</v>
      </c>
      <c r="J504" s="656">
        <f t="shared" si="95"/>
        <v>0</v>
      </c>
    </row>
    <row r="505" spans="1:10" ht="31.9" hidden="1" customHeight="1" x14ac:dyDescent="0.2">
      <c r="A505" s="531">
        <v>499</v>
      </c>
      <c r="B505" s="535" t="s">
        <v>19</v>
      </c>
      <c r="C505" s="533" t="s">
        <v>326</v>
      </c>
      <c r="D505" s="533" t="s">
        <v>7</v>
      </c>
      <c r="E505" s="533"/>
      <c r="F505" s="536">
        <v>600</v>
      </c>
      <c r="G505" s="536">
        <f t="shared" si="93"/>
        <v>0</v>
      </c>
      <c r="H505" s="536">
        <v>928</v>
      </c>
      <c r="I505" s="536">
        <f t="shared" si="94"/>
        <v>0</v>
      </c>
      <c r="J505" s="656">
        <f t="shared" si="95"/>
        <v>0</v>
      </c>
    </row>
    <row r="506" spans="1:10" ht="39.75" hidden="1" customHeight="1" x14ac:dyDescent="0.2">
      <c r="A506" s="531">
        <v>500</v>
      </c>
      <c r="B506" s="535" t="s">
        <v>197</v>
      </c>
      <c r="C506" s="533"/>
      <c r="D506" s="533" t="s">
        <v>7</v>
      </c>
      <c r="E506" s="533"/>
      <c r="F506" s="536">
        <v>600</v>
      </c>
      <c r="G506" s="536">
        <f t="shared" si="93"/>
        <v>0</v>
      </c>
      <c r="H506" s="536">
        <v>1424</v>
      </c>
      <c r="I506" s="536">
        <f t="shared" si="94"/>
        <v>0</v>
      </c>
      <c r="J506" s="656">
        <f t="shared" si="95"/>
        <v>0</v>
      </c>
    </row>
    <row r="507" spans="1:10" ht="12" hidden="1" customHeight="1" x14ac:dyDescent="0.2">
      <c r="A507" s="531">
        <v>501</v>
      </c>
      <c r="B507" s="535" t="s">
        <v>198</v>
      </c>
      <c r="C507" s="533"/>
      <c r="D507" s="533" t="s">
        <v>21</v>
      </c>
      <c r="E507" s="533"/>
      <c r="F507" s="536">
        <v>1300</v>
      </c>
      <c r="G507" s="536">
        <f t="shared" si="93"/>
        <v>0</v>
      </c>
      <c r="H507" s="536">
        <v>957</v>
      </c>
      <c r="I507" s="536">
        <f t="shared" si="94"/>
        <v>0</v>
      </c>
      <c r="J507" s="656">
        <f t="shared" si="95"/>
        <v>0</v>
      </c>
    </row>
    <row r="508" spans="1:10" ht="12" hidden="1" customHeight="1" x14ac:dyDescent="0.2">
      <c r="A508" s="531">
        <v>502</v>
      </c>
      <c r="B508" s="535" t="s">
        <v>23</v>
      </c>
      <c r="C508" s="533"/>
      <c r="D508" s="533" t="s">
        <v>21</v>
      </c>
      <c r="E508" s="533"/>
      <c r="F508" s="536">
        <v>700</v>
      </c>
      <c r="G508" s="536">
        <f t="shared" si="93"/>
        <v>0</v>
      </c>
      <c r="H508" s="536">
        <v>421</v>
      </c>
      <c r="I508" s="536">
        <f t="shared" si="94"/>
        <v>0</v>
      </c>
      <c r="J508" s="656">
        <f t="shared" si="95"/>
        <v>0</v>
      </c>
    </row>
    <row r="509" spans="1:10" ht="12" hidden="1" customHeight="1" x14ac:dyDescent="0.2">
      <c r="A509" s="531">
        <v>503</v>
      </c>
      <c r="B509" s="535" t="s">
        <v>31</v>
      </c>
      <c r="C509" s="538"/>
      <c r="D509" s="533" t="s">
        <v>32</v>
      </c>
      <c r="E509" s="533"/>
      <c r="F509" s="536">
        <v>0</v>
      </c>
      <c r="G509" s="536">
        <f t="shared" si="93"/>
        <v>0</v>
      </c>
      <c r="H509" s="536">
        <v>18051</v>
      </c>
      <c r="I509" s="536">
        <f t="shared" si="94"/>
        <v>0</v>
      </c>
      <c r="J509" s="656">
        <f t="shared" si="95"/>
        <v>0</v>
      </c>
    </row>
    <row r="510" spans="1:10" ht="12" hidden="1" customHeight="1" x14ac:dyDescent="0.2">
      <c r="A510" s="531">
        <v>504</v>
      </c>
      <c r="B510" s="535" t="s">
        <v>201</v>
      </c>
      <c r="C510" s="538"/>
      <c r="D510" s="533" t="s">
        <v>202</v>
      </c>
      <c r="E510" s="533"/>
      <c r="F510" s="536">
        <v>2000</v>
      </c>
      <c r="G510" s="536">
        <f t="shared" si="93"/>
        <v>0</v>
      </c>
      <c r="H510" s="536">
        <v>629</v>
      </c>
      <c r="I510" s="536">
        <f t="shared" si="94"/>
        <v>0</v>
      </c>
      <c r="J510" s="656">
        <f t="shared" si="95"/>
        <v>0</v>
      </c>
    </row>
    <row r="511" spans="1:10" ht="12" hidden="1" customHeight="1" x14ac:dyDescent="0.2">
      <c r="A511" s="531">
        <v>505</v>
      </c>
      <c r="B511" s="535" t="s">
        <v>40</v>
      </c>
      <c r="C511" s="538"/>
      <c r="D511" s="533" t="s">
        <v>41</v>
      </c>
      <c r="E511" s="533"/>
      <c r="F511" s="536">
        <v>0</v>
      </c>
      <c r="G511" s="536">
        <f t="shared" si="93"/>
        <v>0</v>
      </c>
      <c r="H511" s="536">
        <v>66966</v>
      </c>
      <c r="I511" s="536">
        <f t="shared" si="94"/>
        <v>0</v>
      </c>
      <c r="J511" s="656">
        <f t="shared" si="95"/>
        <v>0</v>
      </c>
    </row>
    <row r="512" spans="1:10" ht="12" hidden="1" customHeight="1" x14ac:dyDescent="0.2">
      <c r="A512" s="531">
        <v>506</v>
      </c>
      <c r="B512" s="567" t="s">
        <v>203</v>
      </c>
      <c r="C512" s="538"/>
      <c r="D512" s="533"/>
      <c r="E512" s="533"/>
      <c r="F512" s="533"/>
      <c r="G512" s="536">
        <f t="shared" si="93"/>
        <v>0</v>
      </c>
      <c r="H512" s="147"/>
      <c r="I512" s="536">
        <f t="shared" si="94"/>
        <v>0</v>
      </c>
      <c r="J512" s="655"/>
    </row>
    <row r="513" spans="1:11" ht="12" hidden="1" customHeight="1" x14ac:dyDescent="0.2">
      <c r="A513" s="531">
        <v>507</v>
      </c>
      <c r="B513" s="535" t="s">
        <v>204</v>
      </c>
      <c r="C513" s="533"/>
      <c r="D513" s="533" t="s">
        <v>7</v>
      </c>
      <c r="E513" s="533"/>
      <c r="F513" s="536">
        <v>1200</v>
      </c>
      <c r="G513" s="536">
        <f t="shared" si="93"/>
        <v>0</v>
      </c>
      <c r="H513" s="536">
        <v>1853</v>
      </c>
      <c r="I513" s="536">
        <f t="shared" si="94"/>
        <v>0</v>
      </c>
      <c r="J513" s="656">
        <f t="shared" ref="J513:J517" si="96">G513+I513</f>
        <v>0</v>
      </c>
    </row>
    <row r="514" spans="1:11" ht="12" hidden="1" customHeight="1" x14ac:dyDescent="0.2">
      <c r="A514" s="531">
        <v>508</v>
      </c>
      <c r="B514" s="535" t="s">
        <v>15</v>
      </c>
      <c r="C514" s="533"/>
      <c r="D514" s="533" t="s">
        <v>7</v>
      </c>
      <c r="E514" s="533"/>
      <c r="F514" s="536">
        <v>600</v>
      </c>
      <c r="G514" s="536">
        <f t="shared" si="93"/>
        <v>0</v>
      </c>
      <c r="H514" s="536">
        <v>335</v>
      </c>
      <c r="I514" s="536">
        <f t="shared" si="94"/>
        <v>0</v>
      </c>
      <c r="J514" s="656">
        <f t="shared" si="96"/>
        <v>0</v>
      </c>
    </row>
    <row r="515" spans="1:11" hidden="1" x14ac:dyDescent="0.2">
      <c r="A515" s="531">
        <v>509</v>
      </c>
      <c r="B515" s="535" t="s">
        <v>19</v>
      </c>
      <c r="C515" s="533" t="s">
        <v>326</v>
      </c>
      <c r="D515" s="533" t="s">
        <v>7</v>
      </c>
      <c r="E515" s="533"/>
      <c r="F515" s="536">
        <v>600</v>
      </c>
      <c r="G515" s="536">
        <f t="shared" si="93"/>
        <v>0</v>
      </c>
      <c r="H515" s="536">
        <v>928</v>
      </c>
      <c r="I515" s="536">
        <f t="shared" si="94"/>
        <v>0</v>
      </c>
      <c r="J515" s="656">
        <f t="shared" si="96"/>
        <v>0</v>
      </c>
    </row>
    <row r="516" spans="1:11" ht="26.25" hidden="1" customHeight="1" x14ac:dyDescent="0.2">
      <c r="A516" s="531">
        <v>510</v>
      </c>
      <c r="B516" s="535" t="s">
        <v>198</v>
      </c>
      <c r="C516" s="533"/>
      <c r="D516" s="533" t="s">
        <v>21</v>
      </c>
      <c r="E516" s="533"/>
      <c r="F516" s="536">
        <v>1300</v>
      </c>
      <c r="G516" s="536">
        <f t="shared" si="93"/>
        <v>0</v>
      </c>
      <c r="H516" s="536">
        <v>957</v>
      </c>
      <c r="I516" s="536">
        <f t="shared" si="94"/>
        <v>0</v>
      </c>
      <c r="J516" s="656">
        <f t="shared" si="96"/>
        <v>0</v>
      </c>
    </row>
    <row r="517" spans="1:11" ht="31.9" hidden="1" customHeight="1" x14ac:dyDescent="0.2">
      <c r="A517" s="531">
        <v>511</v>
      </c>
      <c r="B517" s="535" t="s">
        <v>31</v>
      </c>
      <c r="C517" s="538"/>
      <c r="D517" s="533" t="s">
        <v>32</v>
      </c>
      <c r="E517" s="533"/>
      <c r="F517" s="536">
        <v>0</v>
      </c>
      <c r="G517" s="536">
        <f t="shared" si="93"/>
        <v>0</v>
      </c>
      <c r="H517" s="536">
        <v>15695</v>
      </c>
      <c r="I517" s="536">
        <f t="shared" si="94"/>
        <v>0</v>
      </c>
      <c r="J517" s="656">
        <f t="shared" si="96"/>
        <v>0</v>
      </c>
    </row>
    <row r="518" spans="1:11" ht="31.9" hidden="1" customHeight="1" x14ac:dyDescent="0.2">
      <c r="A518" s="531">
        <v>512</v>
      </c>
      <c r="B518" s="535" t="s">
        <v>199</v>
      </c>
      <c r="C518" s="533"/>
      <c r="D518" s="533"/>
      <c r="E518" s="533"/>
      <c r="F518" s="536"/>
      <c r="G518" s="536">
        <f t="shared" si="93"/>
        <v>0</v>
      </c>
      <c r="H518" s="536"/>
      <c r="I518" s="536">
        <f t="shared" si="94"/>
        <v>0</v>
      </c>
      <c r="J518" s="656"/>
    </row>
    <row r="519" spans="1:11" ht="38.25" hidden="1" customHeight="1" x14ac:dyDescent="0.2">
      <c r="A519" s="531">
        <v>513</v>
      </c>
      <c r="B519" s="537" t="s">
        <v>200</v>
      </c>
      <c r="C519" s="533"/>
      <c r="D519" s="533" t="s">
        <v>21</v>
      </c>
      <c r="E519" s="533"/>
      <c r="F519" s="536">
        <v>350</v>
      </c>
      <c r="G519" s="536">
        <f t="shared" si="93"/>
        <v>0</v>
      </c>
      <c r="H519" s="536">
        <v>1212</v>
      </c>
      <c r="I519" s="536">
        <f t="shared" si="94"/>
        <v>0</v>
      </c>
      <c r="J519" s="656">
        <f t="shared" ref="J519:J522" si="97">G519+I519</f>
        <v>0</v>
      </c>
    </row>
    <row r="520" spans="1:11" ht="12" hidden="1" customHeight="1" x14ac:dyDescent="0.2">
      <c r="A520" s="531">
        <v>514</v>
      </c>
      <c r="B520" s="535" t="s">
        <v>201</v>
      </c>
      <c r="C520" s="538"/>
      <c r="D520" s="533" t="s">
        <v>202</v>
      </c>
      <c r="E520" s="533"/>
      <c r="F520" s="536">
        <v>2000</v>
      </c>
      <c r="G520" s="536">
        <f t="shared" si="93"/>
        <v>0</v>
      </c>
      <c r="H520" s="536">
        <v>629</v>
      </c>
      <c r="I520" s="536">
        <f t="shared" si="94"/>
        <v>0</v>
      </c>
      <c r="J520" s="656">
        <f t="shared" si="97"/>
        <v>0</v>
      </c>
    </row>
    <row r="521" spans="1:11" ht="12" hidden="1" customHeight="1" x14ac:dyDescent="0.2">
      <c r="A521" s="531">
        <v>515</v>
      </c>
      <c r="B521" s="535" t="s">
        <v>40</v>
      </c>
      <c r="C521" s="538"/>
      <c r="D521" s="533" t="s">
        <v>41</v>
      </c>
      <c r="E521" s="533"/>
      <c r="F521" s="536">
        <v>0</v>
      </c>
      <c r="G521" s="536">
        <f t="shared" si="93"/>
        <v>0</v>
      </c>
      <c r="H521" s="536">
        <v>53152</v>
      </c>
      <c r="I521" s="536">
        <f t="shared" si="94"/>
        <v>0</v>
      </c>
      <c r="J521" s="656">
        <f t="shared" si="97"/>
        <v>0</v>
      </c>
    </row>
    <row r="522" spans="1:11" ht="12" hidden="1" customHeight="1" x14ac:dyDescent="0.2">
      <c r="A522" s="531">
        <v>516</v>
      </c>
      <c r="B522" s="535" t="s">
        <v>205</v>
      </c>
      <c r="C522" s="568"/>
      <c r="D522" s="533" t="s">
        <v>32</v>
      </c>
      <c r="E522" s="533"/>
      <c r="F522" s="536">
        <v>954853.5</v>
      </c>
      <c r="G522" s="536">
        <f t="shared" si="93"/>
        <v>0</v>
      </c>
      <c r="H522" s="536">
        <v>928267</v>
      </c>
      <c r="I522" s="536">
        <f t="shared" si="94"/>
        <v>0</v>
      </c>
      <c r="J522" s="656">
        <f t="shared" si="97"/>
        <v>0</v>
      </c>
    </row>
    <row r="523" spans="1:11" ht="12" hidden="1" customHeight="1" x14ac:dyDescent="0.2">
      <c r="A523" s="531">
        <v>517</v>
      </c>
      <c r="B523" s="535"/>
      <c r="C523" s="568"/>
      <c r="D523" s="533"/>
      <c r="E523" s="533"/>
      <c r="F523" s="536"/>
      <c r="G523" s="536">
        <f t="shared" si="93"/>
        <v>0</v>
      </c>
      <c r="H523" s="536"/>
      <c r="I523" s="536">
        <f t="shared" si="94"/>
        <v>0</v>
      </c>
      <c r="J523" s="656"/>
    </row>
    <row r="524" spans="1:11" ht="12" hidden="1" customHeight="1" x14ac:dyDescent="0.2">
      <c r="A524" s="531">
        <v>518</v>
      </c>
      <c r="B524" s="535" t="s">
        <v>206</v>
      </c>
      <c r="C524" s="538"/>
      <c r="D524" s="533" t="s">
        <v>207</v>
      </c>
      <c r="E524" s="533"/>
      <c r="F524" s="536">
        <v>576000</v>
      </c>
      <c r="G524" s="536">
        <f t="shared" si="93"/>
        <v>0</v>
      </c>
      <c r="H524" s="536">
        <v>0</v>
      </c>
      <c r="I524" s="536">
        <f t="shared" si="94"/>
        <v>0</v>
      </c>
      <c r="J524" s="656">
        <f t="shared" ref="J524:J525" si="98">G524+I524</f>
        <v>0</v>
      </c>
    </row>
    <row r="525" spans="1:11" ht="12" hidden="1" customHeight="1" x14ac:dyDescent="0.2">
      <c r="A525" s="531">
        <v>519</v>
      </c>
      <c r="B525" s="535" t="s">
        <v>104</v>
      </c>
      <c r="C525" s="538"/>
      <c r="D525" s="533" t="s">
        <v>207</v>
      </c>
      <c r="E525" s="533"/>
      <c r="F525" s="536">
        <v>243000</v>
      </c>
      <c r="G525" s="536">
        <f t="shared" si="93"/>
        <v>0</v>
      </c>
      <c r="H525" s="536">
        <v>0</v>
      </c>
      <c r="I525" s="536">
        <f t="shared" si="94"/>
        <v>0</v>
      </c>
      <c r="J525" s="656">
        <f t="shared" si="98"/>
        <v>0</v>
      </c>
    </row>
    <row r="526" spans="1:11" ht="12" hidden="1" customHeight="1" x14ac:dyDescent="0.2">
      <c r="A526" s="531">
        <v>520</v>
      </c>
      <c r="B526" s="535"/>
      <c r="C526" s="533"/>
      <c r="D526" s="533"/>
      <c r="E526" s="533"/>
      <c r="F526" s="536"/>
      <c r="G526" s="536"/>
      <c r="H526" s="536"/>
      <c r="I526" s="536"/>
      <c r="J526" s="656"/>
    </row>
    <row r="527" spans="1:11" ht="21.75" hidden="1" customHeight="1" x14ac:dyDescent="0.2">
      <c r="A527" s="531">
        <v>521</v>
      </c>
      <c r="B527" s="676" t="s">
        <v>208</v>
      </c>
      <c r="C527" s="677"/>
      <c r="D527" s="678"/>
      <c r="E527" s="577"/>
      <c r="F527" s="536"/>
      <c r="G527" s="679">
        <f>SUM(G231:G526)</f>
        <v>4488746.6500000004</v>
      </c>
      <c r="H527" s="536"/>
      <c r="I527" s="679">
        <f>SUM(I231:I526)</f>
        <v>3327497.3979999996</v>
      </c>
      <c r="J527" s="680">
        <f t="shared" ref="J527" si="99">SUM(J231:J526)</f>
        <v>7816244.0479999995</v>
      </c>
      <c r="K527" s="661">
        <f>'вдц+кс-6'!P788</f>
        <v>14309357.718854373</v>
      </c>
    </row>
    <row r="528" spans="1:11" hidden="1" x14ac:dyDescent="0.2">
      <c r="A528" s="531">
        <v>522</v>
      </c>
      <c r="B528" s="676"/>
      <c r="C528" s="677"/>
      <c r="D528" s="678"/>
      <c r="E528" s="577"/>
      <c r="F528" s="577"/>
      <c r="G528" s="536"/>
      <c r="H528" s="147"/>
      <c r="I528" s="536"/>
      <c r="J528" s="655"/>
    </row>
    <row r="529" spans="1:10" ht="26.25" hidden="1" customHeight="1" x14ac:dyDescent="0.25">
      <c r="A529" s="531">
        <v>523</v>
      </c>
      <c r="B529" s="532" t="s">
        <v>2</v>
      </c>
      <c r="C529" s="533"/>
      <c r="D529" s="533"/>
      <c r="E529" s="533"/>
      <c r="F529" s="533"/>
      <c r="G529" s="536"/>
      <c r="H529" s="147"/>
      <c r="I529" s="536"/>
      <c r="J529" s="655"/>
    </row>
    <row r="530" spans="1:10" ht="31.9" hidden="1" customHeight="1" x14ac:dyDescent="0.2">
      <c r="A530" s="531">
        <v>524</v>
      </c>
      <c r="B530" s="539" t="s">
        <v>42</v>
      </c>
      <c r="C530" s="533"/>
      <c r="D530" s="533"/>
      <c r="E530" s="533"/>
      <c r="F530" s="533"/>
      <c r="G530" s="536"/>
      <c r="H530" s="147"/>
      <c r="I530" s="536"/>
      <c r="J530" s="655"/>
    </row>
    <row r="531" spans="1:10" ht="31.9" hidden="1" customHeight="1" x14ac:dyDescent="0.2">
      <c r="A531" s="531">
        <v>525</v>
      </c>
      <c r="B531" s="535" t="s">
        <v>19</v>
      </c>
      <c r="C531" s="533" t="s">
        <v>326</v>
      </c>
      <c r="D531" s="533" t="s">
        <v>14</v>
      </c>
      <c r="E531" s="533"/>
      <c r="F531" s="536">
        <v>600</v>
      </c>
      <c r="G531" s="536">
        <f t="shared" ref="G531:G594" si="100">E531*F531</f>
        <v>0</v>
      </c>
      <c r="H531" s="536">
        <v>928</v>
      </c>
      <c r="I531" s="536">
        <f t="shared" ref="I531:I594" si="101">E531*H531</f>
        <v>0</v>
      </c>
      <c r="J531" s="656">
        <f t="shared" ref="J531:J537" si="102">G531+I531</f>
        <v>0</v>
      </c>
    </row>
    <row r="532" spans="1:10" ht="31.9" hidden="1" customHeight="1" x14ac:dyDescent="0.2">
      <c r="A532" s="531">
        <v>526</v>
      </c>
      <c r="B532" s="535" t="s">
        <v>17</v>
      </c>
      <c r="C532" s="533"/>
      <c r="D532" s="533" t="s">
        <v>14</v>
      </c>
      <c r="E532" s="533"/>
      <c r="F532" s="536">
        <v>600</v>
      </c>
      <c r="G532" s="536">
        <f t="shared" si="100"/>
        <v>0</v>
      </c>
      <c r="H532" s="536">
        <v>1026</v>
      </c>
      <c r="I532" s="536">
        <f t="shared" si="101"/>
        <v>0</v>
      </c>
      <c r="J532" s="656">
        <f t="shared" si="102"/>
        <v>0</v>
      </c>
    </row>
    <row r="533" spans="1:10" ht="36.75" hidden="1" customHeight="1" x14ac:dyDescent="0.2">
      <c r="A533" s="531">
        <v>527</v>
      </c>
      <c r="B533" s="535" t="s">
        <v>43</v>
      </c>
      <c r="C533" s="533"/>
      <c r="D533" s="533" t="s">
        <v>21</v>
      </c>
      <c r="E533" s="533"/>
      <c r="F533" s="536">
        <v>650</v>
      </c>
      <c r="G533" s="536">
        <f t="shared" si="100"/>
        <v>0</v>
      </c>
      <c r="H533" s="536">
        <v>237</v>
      </c>
      <c r="I533" s="536">
        <f t="shared" si="101"/>
        <v>0</v>
      </c>
      <c r="J533" s="656">
        <f t="shared" si="102"/>
        <v>0</v>
      </c>
    </row>
    <row r="534" spans="1:10" ht="12" hidden="1" customHeight="1" x14ac:dyDescent="0.2">
      <c r="A534" s="531">
        <v>528</v>
      </c>
      <c r="B534" s="535" t="s">
        <v>327</v>
      </c>
      <c r="C534" s="540"/>
      <c r="D534" s="533" t="s">
        <v>21</v>
      </c>
      <c r="E534" s="533"/>
      <c r="F534" s="536">
        <v>290</v>
      </c>
      <c r="G534" s="536">
        <f t="shared" si="100"/>
        <v>0</v>
      </c>
      <c r="H534" s="536">
        <v>45</v>
      </c>
      <c r="I534" s="536">
        <f t="shared" si="101"/>
        <v>0</v>
      </c>
      <c r="J534" s="656">
        <f t="shared" si="102"/>
        <v>0</v>
      </c>
    </row>
    <row r="535" spans="1:10" ht="12" hidden="1" customHeight="1" x14ac:dyDescent="0.2">
      <c r="A535" s="531">
        <v>529</v>
      </c>
      <c r="B535" s="535" t="s">
        <v>31</v>
      </c>
      <c r="C535" s="538"/>
      <c r="D535" s="533" t="s">
        <v>32</v>
      </c>
      <c r="E535" s="533"/>
      <c r="F535" s="536">
        <v>0</v>
      </c>
      <c r="G535" s="536">
        <f t="shared" si="100"/>
        <v>0</v>
      </c>
      <c r="H535" s="536">
        <v>1896</v>
      </c>
      <c r="I535" s="536">
        <f t="shared" si="101"/>
        <v>0</v>
      </c>
      <c r="J535" s="656">
        <f t="shared" si="102"/>
        <v>0</v>
      </c>
    </row>
    <row r="536" spans="1:10" ht="12" hidden="1" customHeight="1" x14ac:dyDescent="0.2">
      <c r="A536" s="531">
        <v>530</v>
      </c>
      <c r="B536" s="535" t="s">
        <v>40</v>
      </c>
      <c r="C536" s="538"/>
      <c r="D536" s="533" t="s">
        <v>41</v>
      </c>
      <c r="E536" s="533"/>
      <c r="F536" s="536">
        <v>0</v>
      </c>
      <c r="G536" s="536">
        <f t="shared" si="100"/>
        <v>0</v>
      </c>
      <c r="H536" s="536">
        <v>1976</v>
      </c>
      <c r="I536" s="536">
        <f t="shared" si="101"/>
        <v>0</v>
      </c>
      <c r="J536" s="656">
        <f t="shared" si="102"/>
        <v>0</v>
      </c>
    </row>
    <row r="537" spans="1:10" ht="12" hidden="1" customHeight="1" x14ac:dyDescent="0.2">
      <c r="A537" s="531">
        <v>531</v>
      </c>
      <c r="B537" s="535" t="s">
        <v>15</v>
      </c>
      <c r="C537" s="533"/>
      <c r="D537" s="533" t="s">
        <v>14</v>
      </c>
      <c r="E537" s="533"/>
      <c r="F537" s="536">
        <v>600</v>
      </c>
      <c r="G537" s="536">
        <f t="shared" si="100"/>
        <v>0</v>
      </c>
      <c r="H537" s="536">
        <v>335</v>
      </c>
      <c r="I537" s="536">
        <f t="shared" si="101"/>
        <v>0</v>
      </c>
      <c r="J537" s="656">
        <f t="shared" si="102"/>
        <v>0</v>
      </c>
    </row>
    <row r="538" spans="1:10" ht="12" hidden="1" customHeight="1" x14ac:dyDescent="0.2">
      <c r="A538" s="531">
        <v>532</v>
      </c>
      <c r="B538" s="539" t="s">
        <v>44</v>
      </c>
      <c r="C538" s="533"/>
      <c r="D538" s="533"/>
      <c r="E538" s="533"/>
      <c r="F538" s="533"/>
      <c r="G538" s="536"/>
      <c r="H538" s="147"/>
      <c r="I538" s="536"/>
      <c r="J538" s="655"/>
    </row>
    <row r="539" spans="1:10" ht="12" hidden="1" customHeight="1" x14ac:dyDescent="0.2">
      <c r="A539" s="531">
        <v>533</v>
      </c>
      <c r="B539" s="539" t="s">
        <v>45</v>
      </c>
      <c r="C539" s="533"/>
      <c r="D539" s="533"/>
      <c r="E539" s="533"/>
      <c r="F539" s="533"/>
      <c r="G539" s="536"/>
      <c r="H539" s="147"/>
      <c r="I539" s="536"/>
      <c r="J539" s="655"/>
    </row>
    <row r="540" spans="1:10" ht="12" hidden="1" customHeight="1" x14ac:dyDescent="0.2">
      <c r="A540" s="531">
        <v>534</v>
      </c>
      <c r="B540" s="535" t="s">
        <v>301</v>
      </c>
      <c r="C540" s="533" t="s">
        <v>368</v>
      </c>
      <c r="D540" s="533" t="s">
        <v>7</v>
      </c>
      <c r="E540" s="533"/>
      <c r="F540" s="536">
        <v>53425.200000000004</v>
      </c>
      <c r="G540" s="536">
        <f t="shared" si="100"/>
        <v>0</v>
      </c>
      <c r="H540" s="536">
        <v>61094.303999999996</v>
      </c>
      <c r="I540" s="536">
        <f t="shared" si="101"/>
        <v>0</v>
      </c>
      <c r="J540" s="656">
        <f t="shared" ref="J540:J569" si="103">G540+I540</f>
        <v>0</v>
      </c>
    </row>
    <row r="541" spans="1:10" ht="38.25" hidden="1" x14ac:dyDescent="0.2">
      <c r="A541" s="531">
        <v>535</v>
      </c>
      <c r="B541" s="535" t="s">
        <v>238</v>
      </c>
      <c r="C541" s="533" t="s">
        <v>369</v>
      </c>
      <c r="D541" s="533" t="s">
        <v>7</v>
      </c>
      <c r="E541" s="533"/>
      <c r="F541" s="536">
        <v>6088.4000000000005</v>
      </c>
      <c r="G541" s="536">
        <f t="shared" si="100"/>
        <v>0</v>
      </c>
      <c r="H541" s="536">
        <v>13392</v>
      </c>
      <c r="I541" s="536">
        <f t="shared" si="101"/>
        <v>0</v>
      </c>
      <c r="J541" s="656">
        <f t="shared" si="103"/>
        <v>0</v>
      </c>
    </row>
    <row r="542" spans="1:10" ht="24.75" hidden="1" customHeight="1" x14ac:dyDescent="0.2">
      <c r="A542" s="531">
        <v>536</v>
      </c>
      <c r="B542" s="535" t="s">
        <v>239</v>
      </c>
      <c r="C542" s="533" t="s">
        <v>370</v>
      </c>
      <c r="D542" s="533" t="s">
        <v>7</v>
      </c>
      <c r="E542" s="533"/>
      <c r="F542" s="536">
        <v>12143.6</v>
      </c>
      <c r="G542" s="536">
        <f t="shared" si="100"/>
        <v>0</v>
      </c>
      <c r="H542" s="536">
        <v>31296.359999999997</v>
      </c>
      <c r="I542" s="536">
        <f t="shared" si="101"/>
        <v>0</v>
      </c>
      <c r="J542" s="656">
        <f t="shared" si="103"/>
        <v>0</v>
      </c>
    </row>
    <row r="543" spans="1:10" ht="31.9" hidden="1" customHeight="1" x14ac:dyDescent="0.2">
      <c r="A543" s="531">
        <v>537</v>
      </c>
      <c r="B543" s="535" t="s">
        <v>240</v>
      </c>
      <c r="C543" s="533" t="s">
        <v>371</v>
      </c>
      <c r="D543" s="533" t="s">
        <v>7</v>
      </c>
      <c r="E543" s="533"/>
      <c r="F543" s="536">
        <v>1535.6000000000001</v>
      </c>
      <c r="G543" s="536">
        <f t="shared" si="100"/>
        <v>0</v>
      </c>
      <c r="H543" s="536">
        <v>3678.3360000000002</v>
      </c>
      <c r="I543" s="536">
        <f t="shared" si="101"/>
        <v>0</v>
      </c>
      <c r="J543" s="656">
        <f t="shared" si="103"/>
        <v>0</v>
      </c>
    </row>
    <row r="544" spans="1:10" ht="31.9" hidden="1" customHeight="1" x14ac:dyDescent="0.2">
      <c r="A544" s="531">
        <v>538</v>
      </c>
      <c r="B544" s="535" t="s">
        <v>241</v>
      </c>
      <c r="C544" s="533" t="s">
        <v>372</v>
      </c>
      <c r="D544" s="533" t="s">
        <v>7</v>
      </c>
      <c r="E544" s="533"/>
      <c r="F544" s="536">
        <v>21070</v>
      </c>
      <c r="G544" s="536">
        <f t="shared" si="100"/>
        <v>0</v>
      </c>
      <c r="H544" s="536">
        <v>26159.040000000001</v>
      </c>
      <c r="I544" s="536">
        <f t="shared" si="101"/>
        <v>0</v>
      </c>
      <c r="J544" s="656">
        <f t="shared" si="103"/>
        <v>0</v>
      </c>
    </row>
    <row r="545" spans="1:10" ht="38.25" hidden="1" customHeight="1" x14ac:dyDescent="0.2">
      <c r="A545" s="531">
        <v>539</v>
      </c>
      <c r="B545" s="535" t="s">
        <v>242</v>
      </c>
      <c r="C545" s="533" t="s">
        <v>373</v>
      </c>
      <c r="D545" s="533" t="s">
        <v>7</v>
      </c>
      <c r="E545" s="533"/>
      <c r="F545" s="536">
        <v>40176</v>
      </c>
      <c r="G545" s="536">
        <f t="shared" si="100"/>
        <v>0</v>
      </c>
      <c r="H545" s="536">
        <v>99212.4</v>
      </c>
      <c r="I545" s="536">
        <f t="shared" si="101"/>
        <v>0</v>
      </c>
      <c r="J545" s="656">
        <f t="shared" si="103"/>
        <v>0</v>
      </c>
    </row>
    <row r="546" spans="1:10" ht="12" hidden="1" customHeight="1" x14ac:dyDescent="0.2">
      <c r="A546" s="531">
        <v>540</v>
      </c>
      <c r="B546" s="535" t="s">
        <v>414</v>
      </c>
      <c r="C546" s="533"/>
      <c r="D546" s="533" t="s">
        <v>7</v>
      </c>
      <c r="E546" s="533"/>
      <c r="F546" s="536">
        <v>8530</v>
      </c>
      <c r="G546" s="536">
        <f t="shared" si="100"/>
        <v>0</v>
      </c>
      <c r="H546" s="536">
        <v>21450</v>
      </c>
      <c r="I546" s="536">
        <f t="shared" si="101"/>
        <v>0</v>
      </c>
      <c r="J546" s="656">
        <f t="shared" si="103"/>
        <v>0</v>
      </c>
    </row>
    <row r="547" spans="1:10" ht="12" hidden="1" customHeight="1" x14ac:dyDescent="0.2">
      <c r="A547" s="531">
        <v>541</v>
      </c>
      <c r="B547" s="541" t="s">
        <v>387</v>
      </c>
      <c r="C547" s="542" t="s">
        <v>415</v>
      </c>
      <c r="D547" s="542" t="s">
        <v>14</v>
      </c>
      <c r="E547" s="542"/>
      <c r="F547" s="543">
        <v>4500</v>
      </c>
      <c r="G547" s="536">
        <f t="shared" si="100"/>
        <v>0</v>
      </c>
      <c r="H547" s="543">
        <v>12169.05</v>
      </c>
      <c r="I547" s="536">
        <f t="shared" si="101"/>
        <v>0</v>
      </c>
      <c r="J547" s="657">
        <f t="shared" si="103"/>
        <v>0</v>
      </c>
    </row>
    <row r="548" spans="1:10" ht="12" hidden="1" customHeight="1" x14ac:dyDescent="0.2">
      <c r="A548" s="531">
        <v>542</v>
      </c>
      <c r="B548" s="541" t="s">
        <v>387</v>
      </c>
      <c r="C548" s="542" t="s">
        <v>416</v>
      </c>
      <c r="D548" s="542" t="s">
        <v>14</v>
      </c>
      <c r="E548" s="542"/>
      <c r="F548" s="543">
        <v>4500</v>
      </c>
      <c r="G548" s="536">
        <f t="shared" si="100"/>
        <v>0</v>
      </c>
      <c r="H548" s="543">
        <v>12435.650000000001</v>
      </c>
      <c r="I548" s="536">
        <f t="shared" si="101"/>
        <v>0</v>
      </c>
      <c r="J548" s="657">
        <f t="shared" si="103"/>
        <v>0</v>
      </c>
    </row>
    <row r="549" spans="1:10" ht="12" hidden="1" customHeight="1" x14ac:dyDescent="0.2">
      <c r="A549" s="531">
        <v>543</v>
      </c>
      <c r="B549" s="541" t="s">
        <v>387</v>
      </c>
      <c r="C549" s="542" t="s">
        <v>417</v>
      </c>
      <c r="D549" s="542" t="s">
        <v>14</v>
      </c>
      <c r="E549" s="542"/>
      <c r="F549" s="543">
        <v>4500</v>
      </c>
      <c r="G549" s="536">
        <f t="shared" si="100"/>
        <v>0</v>
      </c>
      <c r="H549" s="543">
        <v>11769.15</v>
      </c>
      <c r="I549" s="536">
        <f t="shared" si="101"/>
        <v>0</v>
      </c>
      <c r="J549" s="657">
        <f t="shared" si="103"/>
        <v>0</v>
      </c>
    </row>
    <row r="550" spans="1:10" ht="12" hidden="1" customHeight="1" x14ac:dyDescent="0.2">
      <c r="A550" s="531">
        <v>544</v>
      </c>
      <c r="B550" s="541" t="s">
        <v>387</v>
      </c>
      <c r="C550" s="542" t="s">
        <v>418</v>
      </c>
      <c r="D550" s="542" t="s">
        <v>14</v>
      </c>
      <c r="E550" s="542"/>
      <c r="F550" s="543">
        <v>4500</v>
      </c>
      <c r="G550" s="536">
        <f t="shared" si="100"/>
        <v>0</v>
      </c>
      <c r="H550" s="543">
        <v>10968.575000000001</v>
      </c>
      <c r="I550" s="536">
        <f t="shared" si="101"/>
        <v>0</v>
      </c>
      <c r="J550" s="657">
        <f t="shared" si="103"/>
        <v>0</v>
      </c>
    </row>
    <row r="551" spans="1:10" ht="12" hidden="1" customHeight="1" x14ac:dyDescent="0.2">
      <c r="A551" s="531">
        <v>545</v>
      </c>
      <c r="B551" s="541" t="s">
        <v>387</v>
      </c>
      <c r="C551" s="542" t="s">
        <v>419</v>
      </c>
      <c r="D551" s="542" t="s">
        <v>14</v>
      </c>
      <c r="E551" s="542"/>
      <c r="F551" s="543">
        <v>4500</v>
      </c>
      <c r="G551" s="536">
        <f t="shared" si="100"/>
        <v>0</v>
      </c>
      <c r="H551" s="543">
        <v>10701.199999999999</v>
      </c>
      <c r="I551" s="536">
        <f t="shared" si="101"/>
        <v>0</v>
      </c>
      <c r="J551" s="657">
        <f t="shared" si="103"/>
        <v>0</v>
      </c>
    </row>
    <row r="552" spans="1:10" ht="12" hidden="1" customHeight="1" x14ac:dyDescent="0.2">
      <c r="A552" s="531">
        <v>546</v>
      </c>
      <c r="B552" s="541" t="s">
        <v>387</v>
      </c>
      <c r="C552" s="542" t="s">
        <v>420</v>
      </c>
      <c r="D552" s="542" t="s">
        <v>14</v>
      </c>
      <c r="E552" s="542"/>
      <c r="F552" s="543">
        <v>4500</v>
      </c>
      <c r="G552" s="536">
        <f t="shared" si="100"/>
        <v>0</v>
      </c>
      <c r="H552" s="543">
        <v>10701.199999999999</v>
      </c>
      <c r="I552" s="536">
        <f t="shared" si="101"/>
        <v>0</v>
      </c>
      <c r="J552" s="657">
        <f t="shared" si="103"/>
        <v>0</v>
      </c>
    </row>
    <row r="553" spans="1:10" ht="25.5" hidden="1" x14ac:dyDescent="0.2">
      <c r="A553" s="531">
        <v>547</v>
      </c>
      <c r="B553" s="541" t="s">
        <v>387</v>
      </c>
      <c r="C553" s="542" t="s">
        <v>421</v>
      </c>
      <c r="D553" s="542" t="s">
        <v>14</v>
      </c>
      <c r="E553" s="542"/>
      <c r="F553" s="543">
        <v>4500</v>
      </c>
      <c r="G553" s="536">
        <f t="shared" si="100"/>
        <v>0</v>
      </c>
      <c r="H553" s="543">
        <v>10567.9</v>
      </c>
      <c r="I553" s="536">
        <f t="shared" si="101"/>
        <v>0</v>
      </c>
      <c r="J553" s="657">
        <f t="shared" si="103"/>
        <v>0</v>
      </c>
    </row>
    <row r="554" spans="1:10" ht="26.25" hidden="1" customHeight="1" x14ac:dyDescent="0.2">
      <c r="A554" s="531">
        <v>548</v>
      </c>
      <c r="B554" s="541" t="s">
        <v>82</v>
      </c>
      <c r="C554" s="542" t="s">
        <v>83</v>
      </c>
      <c r="D554" s="542" t="s">
        <v>56</v>
      </c>
      <c r="E554" s="542"/>
      <c r="F554" s="543">
        <v>600</v>
      </c>
      <c r="G554" s="536">
        <f t="shared" si="100"/>
        <v>0</v>
      </c>
      <c r="H554" s="543">
        <v>588</v>
      </c>
      <c r="I554" s="536">
        <f t="shared" si="101"/>
        <v>0</v>
      </c>
      <c r="J554" s="657">
        <f t="shared" si="103"/>
        <v>0</v>
      </c>
    </row>
    <row r="555" spans="1:10" ht="31.9" hidden="1" customHeight="1" x14ac:dyDescent="0.2">
      <c r="A555" s="531">
        <v>549</v>
      </c>
      <c r="B555" s="541" t="s">
        <v>151</v>
      </c>
      <c r="C555" s="542" t="s">
        <v>152</v>
      </c>
      <c r="D555" s="542" t="s">
        <v>56</v>
      </c>
      <c r="E555" s="542"/>
      <c r="F555" s="543">
        <v>600</v>
      </c>
      <c r="G555" s="536">
        <f t="shared" si="100"/>
        <v>0</v>
      </c>
      <c r="H555" s="543">
        <v>381</v>
      </c>
      <c r="I555" s="536">
        <f t="shared" si="101"/>
        <v>0</v>
      </c>
      <c r="J555" s="657">
        <f t="shared" si="103"/>
        <v>0</v>
      </c>
    </row>
    <row r="556" spans="1:10" ht="36.75" hidden="1" customHeight="1" x14ac:dyDescent="0.2">
      <c r="A556" s="531">
        <v>550</v>
      </c>
      <c r="B556" s="541" t="s">
        <v>390</v>
      </c>
      <c r="C556" s="542" t="s">
        <v>391</v>
      </c>
      <c r="D556" s="542" t="s">
        <v>14</v>
      </c>
      <c r="E556" s="542"/>
      <c r="F556" s="543">
        <v>400</v>
      </c>
      <c r="G556" s="536">
        <f t="shared" si="100"/>
        <v>0</v>
      </c>
      <c r="H556" s="543">
        <v>900</v>
      </c>
      <c r="I556" s="536">
        <f t="shared" si="101"/>
        <v>0</v>
      </c>
      <c r="J556" s="657">
        <f t="shared" si="103"/>
        <v>0</v>
      </c>
    </row>
    <row r="557" spans="1:10" ht="12" hidden="1" customHeight="1" x14ac:dyDescent="0.2">
      <c r="A557" s="531">
        <v>551</v>
      </c>
      <c r="B557" s="541" t="s">
        <v>392</v>
      </c>
      <c r="C557" s="542" t="s">
        <v>393</v>
      </c>
      <c r="D557" s="542" t="s">
        <v>14</v>
      </c>
      <c r="E557" s="542"/>
      <c r="F557" s="543">
        <v>300</v>
      </c>
      <c r="G557" s="536">
        <f t="shared" si="100"/>
        <v>0</v>
      </c>
      <c r="H557" s="543">
        <v>234</v>
      </c>
      <c r="I557" s="536">
        <f t="shared" si="101"/>
        <v>0</v>
      </c>
      <c r="J557" s="657">
        <f t="shared" si="103"/>
        <v>0</v>
      </c>
    </row>
    <row r="558" spans="1:10" ht="12" hidden="1" customHeight="1" x14ac:dyDescent="0.2">
      <c r="A558" s="531">
        <v>552</v>
      </c>
      <c r="B558" s="541" t="s">
        <v>394</v>
      </c>
      <c r="C558" s="544" t="s">
        <v>422</v>
      </c>
      <c r="D558" s="544" t="s">
        <v>14</v>
      </c>
      <c r="E558" s="544"/>
      <c r="F558" s="543">
        <v>1250</v>
      </c>
      <c r="G558" s="536">
        <f t="shared" si="100"/>
        <v>0</v>
      </c>
      <c r="H558" s="543">
        <v>899.84999999999991</v>
      </c>
      <c r="I558" s="536">
        <f t="shared" si="101"/>
        <v>0</v>
      </c>
      <c r="J558" s="657">
        <f t="shared" si="103"/>
        <v>0</v>
      </c>
    </row>
    <row r="559" spans="1:10" ht="12" hidden="1" customHeight="1" x14ac:dyDescent="0.2">
      <c r="A559" s="531">
        <v>553</v>
      </c>
      <c r="B559" s="541" t="s">
        <v>394</v>
      </c>
      <c r="C559" s="544" t="s">
        <v>423</v>
      </c>
      <c r="D559" s="544" t="s">
        <v>14</v>
      </c>
      <c r="E559" s="544"/>
      <c r="F559" s="543">
        <v>1250</v>
      </c>
      <c r="G559" s="536">
        <f t="shared" si="100"/>
        <v>0</v>
      </c>
      <c r="H559" s="543">
        <v>738.5</v>
      </c>
      <c r="I559" s="536">
        <f t="shared" si="101"/>
        <v>0</v>
      </c>
      <c r="J559" s="657">
        <f t="shared" si="103"/>
        <v>0</v>
      </c>
    </row>
    <row r="560" spans="1:10" ht="12" hidden="1" customHeight="1" x14ac:dyDescent="0.2">
      <c r="A560" s="531">
        <v>554</v>
      </c>
      <c r="B560" s="541" t="s">
        <v>394</v>
      </c>
      <c r="C560" s="544" t="s">
        <v>293</v>
      </c>
      <c r="D560" s="544" t="s">
        <v>14</v>
      </c>
      <c r="E560" s="544"/>
      <c r="F560" s="543">
        <v>1150</v>
      </c>
      <c r="G560" s="536">
        <f t="shared" si="100"/>
        <v>0</v>
      </c>
      <c r="H560" s="543">
        <v>600.21818181818185</v>
      </c>
      <c r="I560" s="536">
        <f t="shared" si="101"/>
        <v>0</v>
      </c>
      <c r="J560" s="657">
        <f t="shared" si="103"/>
        <v>0</v>
      </c>
    </row>
    <row r="561" spans="1:10" ht="12" hidden="1" customHeight="1" x14ac:dyDescent="0.2">
      <c r="A561" s="531">
        <v>555</v>
      </c>
      <c r="B561" s="541" t="s">
        <v>394</v>
      </c>
      <c r="C561" s="544" t="s">
        <v>424</v>
      </c>
      <c r="D561" s="544" t="s">
        <v>14</v>
      </c>
      <c r="E561" s="544"/>
      <c r="F561" s="543">
        <v>850</v>
      </c>
      <c r="G561" s="536">
        <f t="shared" si="100"/>
        <v>0</v>
      </c>
      <c r="H561" s="543">
        <v>509.44444444444446</v>
      </c>
      <c r="I561" s="536">
        <f t="shared" si="101"/>
        <v>0</v>
      </c>
      <c r="J561" s="657">
        <f t="shared" si="103"/>
        <v>0</v>
      </c>
    </row>
    <row r="562" spans="1:10" ht="12" hidden="1" customHeight="1" x14ac:dyDescent="0.2">
      <c r="A562" s="531">
        <v>556</v>
      </c>
      <c r="B562" s="535" t="s">
        <v>302</v>
      </c>
      <c r="C562" s="533"/>
      <c r="D562" s="533" t="s">
        <v>7</v>
      </c>
      <c r="E562" s="533"/>
      <c r="F562" s="536">
        <v>1500</v>
      </c>
      <c r="G562" s="536">
        <f t="shared" si="100"/>
        <v>0</v>
      </c>
      <c r="H562" s="536">
        <v>4557</v>
      </c>
      <c r="I562" s="536">
        <f t="shared" si="101"/>
        <v>0</v>
      </c>
      <c r="J562" s="656">
        <f t="shared" si="103"/>
        <v>0</v>
      </c>
    </row>
    <row r="563" spans="1:10" ht="12" hidden="1" customHeight="1" x14ac:dyDescent="0.2">
      <c r="A563" s="531">
        <v>557</v>
      </c>
      <c r="B563" s="535" t="s">
        <v>243</v>
      </c>
      <c r="C563" s="533"/>
      <c r="D563" s="533" t="s">
        <v>7</v>
      </c>
      <c r="E563" s="533"/>
      <c r="F563" s="536">
        <v>800</v>
      </c>
      <c r="G563" s="536">
        <f t="shared" si="100"/>
        <v>0</v>
      </c>
      <c r="H563" s="536">
        <v>832</v>
      </c>
      <c r="I563" s="536">
        <f t="shared" si="101"/>
        <v>0</v>
      </c>
      <c r="J563" s="656">
        <f t="shared" si="103"/>
        <v>0</v>
      </c>
    </row>
    <row r="564" spans="1:10" ht="12" hidden="1" customHeight="1" x14ac:dyDescent="0.2">
      <c r="A564" s="531">
        <v>558</v>
      </c>
      <c r="B564" s="535" t="s">
        <v>244</v>
      </c>
      <c r="C564" s="533"/>
      <c r="D564" s="533" t="s">
        <v>7</v>
      </c>
      <c r="E564" s="533"/>
      <c r="F564" s="536">
        <v>800</v>
      </c>
      <c r="G564" s="536">
        <f t="shared" si="100"/>
        <v>0</v>
      </c>
      <c r="H564" s="536">
        <v>507</v>
      </c>
      <c r="I564" s="536">
        <f t="shared" si="101"/>
        <v>0</v>
      </c>
      <c r="J564" s="656">
        <f t="shared" si="103"/>
        <v>0</v>
      </c>
    </row>
    <row r="565" spans="1:10" hidden="1" x14ac:dyDescent="0.2">
      <c r="A565" s="531">
        <v>559</v>
      </c>
      <c r="B565" s="535" t="s">
        <v>55</v>
      </c>
      <c r="C565" s="533"/>
      <c r="D565" s="533" t="s">
        <v>56</v>
      </c>
      <c r="E565" s="533"/>
      <c r="F565" s="536">
        <v>1800</v>
      </c>
      <c r="G565" s="536">
        <f t="shared" si="100"/>
        <v>0</v>
      </c>
      <c r="H565" s="536">
        <v>840</v>
      </c>
      <c r="I565" s="536">
        <f t="shared" si="101"/>
        <v>0</v>
      </c>
      <c r="J565" s="656">
        <f t="shared" si="103"/>
        <v>0</v>
      </c>
    </row>
    <row r="566" spans="1:10" hidden="1" x14ac:dyDescent="0.2">
      <c r="A566" s="531">
        <v>560</v>
      </c>
      <c r="B566" s="535" t="s">
        <v>429</v>
      </c>
      <c r="C566" s="538"/>
      <c r="D566" s="533" t="s">
        <v>56</v>
      </c>
      <c r="E566" s="533"/>
      <c r="F566" s="536">
        <v>1800</v>
      </c>
      <c r="G566" s="536">
        <f t="shared" si="100"/>
        <v>0</v>
      </c>
      <c r="H566" s="536">
        <v>1460</v>
      </c>
      <c r="I566" s="536">
        <f t="shared" si="101"/>
        <v>0</v>
      </c>
      <c r="J566" s="656">
        <f t="shared" si="103"/>
        <v>0</v>
      </c>
    </row>
    <row r="567" spans="1:10" ht="25.5" hidden="1" x14ac:dyDescent="0.2">
      <c r="A567" s="531">
        <v>561</v>
      </c>
      <c r="B567" s="535" t="s">
        <v>431</v>
      </c>
      <c r="C567" s="538"/>
      <c r="D567" s="533" t="s">
        <v>56</v>
      </c>
      <c r="E567" s="533"/>
      <c r="F567" s="536">
        <v>1800</v>
      </c>
      <c r="G567" s="536">
        <f t="shared" si="100"/>
        <v>0</v>
      </c>
      <c r="H567" s="536">
        <v>2920</v>
      </c>
      <c r="I567" s="536">
        <f t="shared" si="101"/>
        <v>0</v>
      </c>
      <c r="J567" s="656">
        <f t="shared" si="103"/>
        <v>0</v>
      </c>
    </row>
    <row r="568" spans="1:10" hidden="1" x14ac:dyDescent="0.2">
      <c r="A568" s="531">
        <v>562</v>
      </c>
      <c r="B568" s="535" t="s">
        <v>59</v>
      </c>
      <c r="C568" s="533"/>
      <c r="D568" s="533" t="s">
        <v>56</v>
      </c>
      <c r="E568" s="533"/>
      <c r="F568" s="536">
        <v>1800</v>
      </c>
      <c r="G568" s="536">
        <f t="shared" si="100"/>
        <v>0</v>
      </c>
      <c r="H568" s="536">
        <v>3080</v>
      </c>
      <c r="I568" s="536">
        <f t="shared" si="101"/>
        <v>0</v>
      </c>
      <c r="J568" s="656">
        <f t="shared" si="103"/>
        <v>0</v>
      </c>
    </row>
    <row r="569" spans="1:10" hidden="1" x14ac:dyDescent="0.2">
      <c r="A569" s="531">
        <v>563</v>
      </c>
      <c r="B569" s="535" t="s">
        <v>60</v>
      </c>
      <c r="C569" s="538"/>
      <c r="D569" s="533" t="s">
        <v>5</v>
      </c>
      <c r="E569" s="533"/>
      <c r="F569" s="536">
        <v>0</v>
      </c>
      <c r="G569" s="536">
        <f t="shared" si="100"/>
        <v>0</v>
      </c>
      <c r="H569" s="536">
        <v>97337</v>
      </c>
      <c r="I569" s="536">
        <f t="shared" si="101"/>
        <v>0</v>
      </c>
      <c r="J569" s="656">
        <f t="shared" si="103"/>
        <v>0</v>
      </c>
    </row>
    <row r="570" spans="1:10" hidden="1" x14ac:dyDescent="0.2">
      <c r="A570" s="531">
        <v>564</v>
      </c>
      <c r="B570" s="539" t="s">
        <v>61</v>
      </c>
      <c r="C570" s="533"/>
      <c r="D570" s="533"/>
      <c r="E570" s="533"/>
      <c r="F570" s="533"/>
      <c r="G570" s="536">
        <f t="shared" si="100"/>
        <v>0</v>
      </c>
      <c r="H570" s="147"/>
      <c r="I570" s="536">
        <f t="shared" si="101"/>
        <v>0</v>
      </c>
      <c r="J570" s="655"/>
    </row>
    <row r="571" spans="1:10" ht="25.5" hidden="1" x14ac:dyDescent="0.2">
      <c r="A571" s="531">
        <v>565</v>
      </c>
      <c r="B571" s="535" t="s">
        <v>303</v>
      </c>
      <c r="C571" s="533" t="s">
        <v>374</v>
      </c>
      <c r="D571" s="533" t="s">
        <v>14</v>
      </c>
      <c r="E571" s="533"/>
      <c r="F571" s="536">
        <v>43125</v>
      </c>
      <c r="G571" s="536">
        <f t="shared" si="100"/>
        <v>0</v>
      </c>
      <c r="H571" s="536">
        <v>47854.080000000002</v>
      </c>
      <c r="I571" s="536">
        <f t="shared" si="101"/>
        <v>0</v>
      </c>
      <c r="J571" s="656">
        <f t="shared" ref="J571:J588" si="104">G571+I571</f>
        <v>0</v>
      </c>
    </row>
    <row r="572" spans="1:10" hidden="1" x14ac:dyDescent="0.2">
      <c r="A572" s="531">
        <v>566</v>
      </c>
      <c r="B572" s="535" t="s">
        <v>425</v>
      </c>
      <c r="C572" s="533"/>
      <c r="D572" s="533" t="s">
        <v>7</v>
      </c>
      <c r="E572" s="533"/>
      <c r="F572" s="536">
        <v>7730</v>
      </c>
      <c r="G572" s="536">
        <f t="shared" si="100"/>
        <v>0</v>
      </c>
      <c r="H572" s="536">
        <v>18729</v>
      </c>
      <c r="I572" s="536">
        <f t="shared" si="101"/>
        <v>0</v>
      </c>
      <c r="J572" s="656">
        <f t="shared" si="104"/>
        <v>0</v>
      </c>
    </row>
    <row r="573" spans="1:10" ht="25.5" hidden="1" x14ac:dyDescent="0.2">
      <c r="A573" s="531">
        <v>567</v>
      </c>
      <c r="B573" s="541" t="s">
        <v>387</v>
      </c>
      <c r="C573" s="542" t="s">
        <v>426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14304.174999999999</v>
      </c>
      <c r="I573" s="536">
        <f t="shared" si="101"/>
        <v>0</v>
      </c>
      <c r="J573" s="657">
        <f t="shared" si="104"/>
        <v>0</v>
      </c>
    </row>
    <row r="574" spans="1:10" ht="25.5" hidden="1" x14ac:dyDescent="0.2">
      <c r="A574" s="531">
        <v>568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4"/>
        <v>0</v>
      </c>
    </row>
    <row r="575" spans="1:10" ht="25.5" hidden="1" x14ac:dyDescent="0.2">
      <c r="A575" s="531">
        <v>569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657">
        <f t="shared" si="104"/>
        <v>0</v>
      </c>
    </row>
    <row r="576" spans="1:10" ht="25.5" hidden="1" x14ac:dyDescent="0.2">
      <c r="A576" s="531">
        <v>570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657">
        <f t="shared" si="104"/>
        <v>0</v>
      </c>
    </row>
    <row r="577" spans="1:10" ht="25.5" hidden="1" x14ac:dyDescent="0.2">
      <c r="A577" s="531">
        <v>571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588</v>
      </c>
      <c r="I577" s="536">
        <f t="shared" si="101"/>
        <v>0</v>
      </c>
      <c r="J577" s="657">
        <f t="shared" si="104"/>
        <v>0</v>
      </c>
    </row>
    <row r="578" spans="1:10" hidden="1" x14ac:dyDescent="0.2">
      <c r="A578" s="531">
        <v>572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4"/>
        <v>0</v>
      </c>
    </row>
    <row r="579" spans="1:10" ht="28.5" hidden="1" customHeight="1" x14ac:dyDescent="0.2">
      <c r="A579" s="531">
        <v>573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4"/>
        <v>0</v>
      </c>
    </row>
    <row r="580" spans="1:10" ht="12" hidden="1" customHeight="1" x14ac:dyDescent="0.2">
      <c r="A580" s="531">
        <v>574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4"/>
        <v>0</v>
      </c>
    </row>
    <row r="581" spans="1:10" ht="12" hidden="1" customHeight="1" x14ac:dyDescent="0.2">
      <c r="A581" s="531">
        <v>575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4"/>
        <v>0</v>
      </c>
    </row>
    <row r="582" spans="1:10" ht="12" hidden="1" customHeight="1" x14ac:dyDescent="0.2">
      <c r="A582" s="531">
        <v>576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4"/>
        <v>0</v>
      </c>
    </row>
    <row r="583" spans="1:10" ht="12" hidden="1" customHeight="1" x14ac:dyDescent="0.2">
      <c r="A583" s="531">
        <v>577</v>
      </c>
      <c r="B583" s="535" t="s">
        <v>244</v>
      </c>
      <c r="C583" s="533"/>
      <c r="D583" s="533" t="s">
        <v>14</v>
      </c>
      <c r="E583" s="533"/>
      <c r="F583" s="536">
        <v>800</v>
      </c>
      <c r="G583" s="536">
        <f t="shared" si="100"/>
        <v>0</v>
      </c>
      <c r="H583" s="536">
        <v>507</v>
      </c>
      <c r="I583" s="536">
        <f t="shared" si="101"/>
        <v>0</v>
      </c>
      <c r="J583" s="656">
        <f t="shared" si="104"/>
        <v>0</v>
      </c>
    </row>
    <row r="584" spans="1:10" hidden="1" x14ac:dyDescent="0.2">
      <c r="A584" s="531">
        <v>578</v>
      </c>
      <c r="B584" s="535" t="s">
        <v>243</v>
      </c>
      <c r="C584" s="533"/>
      <c r="D584" s="533" t="s">
        <v>14</v>
      </c>
      <c r="E584" s="533"/>
      <c r="F584" s="536">
        <v>800</v>
      </c>
      <c r="G584" s="536">
        <f t="shared" si="100"/>
        <v>0</v>
      </c>
      <c r="H584" s="536">
        <v>507</v>
      </c>
      <c r="I584" s="536">
        <f t="shared" si="101"/>
        <v>0</v>
      </c>
      <c r="J584" s="656">
        <f t="shared" si="104"/>
        <v>0</v>
      </c>
    </row>
    <row r="585" spans="1:10" hidden="1" x14ac:dyDescent="0.2">
      <c r="A585" s="531">
        <v>579</v>
      </c>
      <c r="B585" s="535" t="s">
        <v>304</v>
      </c>
      <c r="C585" s="533"/>
      <c r="D585" s="533" t="s">
        <v>14</v>
      </c>
      <c r="E585" s="533"/>
      <c r="F585" s="536">
        <v>600</v>
      </c>
      <c r="G585" s="536">
        <f t="shared" si="100"/>
        <v>0</v>
      </c>
      <c r="H585" s="536">
        <v>15460</v>
      </c>
      <c r="I585" s="536">
        <f t="shared" si="101"/>
        <v>0</v>
      </c>
      <c r="J585" s="656">
        <f t="shared" si="104"/>
        <v>0</v>
      </c>
    </row>
    <row r="586" spans="1:10" hidden="1" x14ac:dyDescent="0.2">
      <c r="A586" s="531">
        <v>580</v>
      </c>
      <c r="B586" s="535" t="s">
        <v>429</v>
      </c>
      <c r="C586" s="538"/>
      <c r="D586" s="533" t="s">
        <v>56</v>
      </c>
      <c r="E586" s="533"/>
      <c r="F586" s="536">
        <v>1800</v>
      </c>
      <c r="G586" s="536">
        <f t="shared" si="100"/>
        <v>0</v>
      </c>
      <c r="H586" s="536">
        <v>1460</v>
      </c>
      <c r="I586" s="536">
        <f t="shared" si="101"/>
        <v>0</v>
      </c>
      <c r="J586" s="656">
        <f t="shared" si="104"/>
        <v>0</v>
      </c>
    </row>
    <row r="587" spans="1:10" ht="25.5" hidden="1" x14ac:dyDescent="0.2">
      <c r="A587" s="531">
        <v>581</v>
      </c>
      <c r="B587" s="535" t="s">
        <v>430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2920</v>
      </c>
      <c r="I587" s="536">
        <f t="shared" si="101"/>
        <v>0</v>
      </c>
      <c r="J587" s="656">
        <f t="shared" si="104"/>
        <v>0</v>
      </c>
    </row>
    <row r="588" spans="1:10" ht="24" hidden="1" customHeight="1" x14ac:dyDescent="0.2">
      <c r="A588" s="531">
        <v>582</v>
      </c>
      <c r="B588" s="535" t="s">
        <v>60</v>
      </c>
      <c r="C588" s="538"/>
      <c r="D588" s="533" t="s">
        <v>5</v>
      </c>
      <c r="E588" s="533"/>
      <c r="F588" s="536">
        <v>0</v>
      </c>
      <c r="G588" s="536">
        <f t="shared" si="100"/>
        <v>0</v>
      </c>
      <c r="H588" s="536">
        <v>59701</v>
      </c>
      <c r="I588" s="536">
        <f t="shared" si="101"/>
        <v>0</v>
      </c>
      <c r="J588" s="656">
        <f t="shared" si="104"/>
        <v>0</v>
      </c>
    </row>
    <row r="589" spans="1:10" hidden="1" x14ac:dyDescent="0.2">
      <c r="A589" s="531">
        <v>583</v>
      </c>
      <c r="B589" s="539" t="s">
        <v>66</v>
      </c>
      <c r="C589" s="533"/>
      <c r="D589" s="533"/>
      <c r="E589" s="533"/>
      <c r="F589" s="533"/>
      <c r="G589" s="536"/>
      <c r="H589" s="147"/>
      <c r="I589" s="536"/>
      <c r="J589" s="655"/>
    </row>
    <row r="590" spans="1:10" ht="25.5" hidden="1" x14ac:dyDescent="0.2">
      <c r="A590" s="531">
        <v>584</v>
      </c>
      <c r="B590" s="535" t="s">
        <v>305</v>
      </c>
      <c r="C590" s="533" t="s">
        <v>375</v>
      </c>
      <c r="D590" s="533" t="s">
        <v>14</v>
      </c>
      <c r="E590" s="533"/>
      <c r="F590" s="536">
        <v>53425.200000000004</v>
      </c>
      <c r="G590" s="536">
        <f t="shared" si="100"/>
        <v>0</v>
      </c>
      <c r="H590" s="536">
        <v>96511.679999999993</v>
      </c>
      <c r="I590" s="536">
        <f t="shared" si="101"/>
        <v>0</v>
      </c>
      <c r="J590" s="656">
        <f t="shared" ref="J590:J609" si="105">G590+I590</f>
        <v>0</v>
      </c>
    </row>
    <row r="591" spans="1:10" hidden="1" x14ac:dyDescent="0.2">
      <c r="A591" s="531">
        <v>585</v>
      </c>
      <c r="B591" s="535" t="s">
        <v>425</v>
      </c>
      <c r="C591" s="533"/>
      <c r="D591" s="533" t="s">
        <v>7</v>
      </c>
      <c r="E591" s="533"/>
      <c r="F591" s="536">
        <v>7730</v>
      </c>
      <c r="G591" s="536">
        <f t="shared" si="100"/>
        <v>0</v>
      </c>
      <c r="H591" s="536">
        <v>18729</v>
      </c>
      <c r="I591" s="536">
        <f t="shared" si="101"/>
        <v>0</v>
      </c>
      <c r="J591" s="656">
        <f t="shared" si="105"/>
        <v>0</v>
      </c>
    </row>
    <row r="592" spans="1:10" ht="25.5" hidden="1" x14ac:dyDescent="0.2">
      <c r="A592" s="531">
        <v>586</v>
      </c>
      <c r="B592" s="541" t="s">
        <v>387</v>
      </c>
      <c r="C592" s="542" t="s">
        <v>427</v>
      </c>
      <c r="D592" s="542" t="s">
        <v>14</v>
      </c>
      <c r="E592" s="542"/>
      <c r="F592" s="543">
        <v>4500</v>
      </c>
      <c r="G592" s="536">
        <f t="shared" si="100"/>
        <v>0</v>
      </c>
      <c r="H592" s="543">
        <v>16972.5</v>
      </c>
      <c r="I592" s="536">
        <f t="shared" si="101"/>
        <v>0</v>
      </c>
      <c r="J592" s="657">
        <f t="shared" si="105"/>
        <v>0</v>
      </c>
    </row>
    <row r="593" spans="1:10" ht="25.5" hidden="1" x14ac:dyDescent="0.2">
      <c r="A593" s="531">
        <v>587</v>
      </c>
      <c r="B593" s="541" t="s">
        <v>387</v>
      </c>
      <c r="C593" s="542" t="s">
        <v>417</v>
      </c>
      <c r="D593" s="542" t="s">
        <v>14</v>
      </c>
      <c r="E593" s="542"/>
      <c r="F593" s="543">
        <v>4500</v>
      </c>
      <c r="G593" s="536">
        <f t="shared" si="100"/>
        <v>0</v>
      </c>
      <c r="H593" s="543">
        <v>11769.15</v>
      </c>
      <c r="I593" s="536">
        <f t="shared" si="101"/>
        <v>0</v>
      </c>
      <c r="J593" s="657">
        <f t="shared" si="105"/>
        <v>0</v>
      </c>
    </row>
    <row r="594" spans="1:10" ht="25.5" hidden="1" x14ac:dyDescent="0.2">
      <c r="A594" s="531">
        <v>588</v>
      </c>
      <c r="B594" s="541" t="s">
        <v>387</v>
      </c>
      <c r="C594" s="542" t="s">
        <v>418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10968.575000000001</v>
      </c>
      <c r="I594" s="536">
        <f t="shared" si="101"/>
        <v>0</v>
      </c>
      <c r="J594" s="657">
        <f t="shared" si="105"/>
        <v>0</v>
      </c>
    </row>
    <row r="595" spans="1:10" ht="25.5" hidden="1" x14ac:dyDescent="0.2">
      <c r="A595" s="531">
        <v>589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ref="G595:G658" si="106">E595*F595</f>
        <v>0</v>
      </c>
      <c r="H595" s="543">
        <v>10701.199999999999</v>
      </c>
      <c r="I595" s="536">
        <f t="shared" ref="I595:I658" si="107">E595*H595</f>
        <v>0</v>
      </c>
      <c r="J595" s="657">
        <f t="shared" si="105"/>
        <v>0</v>
      </c>
    </row>
    <row r="596" spans="1:10" ht="25.5" hidden="1" x14ac:dyDescent="0.2">
      <c r="A596" s="531">
        <v>590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6"/>
        <v>0</v>
      </c>
      <c r="H596" s="543">
        <v>10701.199999999999</v>
      </c>
      <c r="I596" s="536">
        <f t="shared" si="107"/>
        <v>0</v>
      </c>
      <c r="J596" s="657">
        <f t="shared" si="105"/>
        <v>0</v>
      </c>
    </row>
    <row r="597" spans="1:10" ht="25.5" hidden="1" x14ac:dyDescent="0.2">
      <c r="A597" s="531">
        <v>591</v>
      </c>
      <c r="B597" s="541" t="s">
        <v>82</v>
      </c>
      <c r="C597" s="542" t="s">
        <v>83</v>
      </c>
      <c r="D597" s="542" t="s">
        <v>56</v>
      </c>
      <c r="E597" s="542"/>
      <c r="F597" s="543">
        <v>600</v>
      </c>
      <c r="G597" s="536">
        <f t="shared" si="106"/>
        <v>0</v>
      </c>
      <c r="H597" s="543">
        <v>588</v>
      </c>
      <c r="I597" s="536">
        <f t="shared" si="107"/>
        <v>0</v>
      </c>
      <c r="J597" s="657">
        <f t="shared" si="105"/>
        <v>0</v>
      </c>
    </row>
    <row r="598" spans="1:10" hidden="1" x14ac:dyDescent="0.2">
      <c r="A598" s="531">
        <v>592</v>
      </c>
      <c r="B598" s="541" t="s">
        <v>390</v>
      </c>
      <c r="C598" s="542" t="s">
        <v>391</v>
      </c>
      <c r="D598" s="542" t="s">
        <v>14</v>
      </c>
      <c r="E598" s="542"/>
      <c r="F598" s="543">
        <v>400</v>
      </c>
      <c r="G598" s="536">
        <f t="shared" si="106"/>
        <v>0</v>
      </c>
      <c r="H598" s="543">
        <v>900</v>
      </c>
      <c r="I598" s="536">
        <f t="shared" si="107"/>
        <v>0</v>
      </c>
      <c r="J598" s="657">
        <f t="shared" si="105"/>
        <v>0</v>
      </c>
    </row>
    <row r="599" spans="1:10" hidden="1" x14ac:dyDescent="0.2">
      <c r="A599" s="531">
        <v>593</v>
      </c>
      <c r="B599" s="541" t="s">
        <v>392</v>
      </c>
      <c r="C599" s="542" t="s">
        <v>393</v>
      </c>
      <c r="D599" s="542" t="s">
        <v>14</v>
      </c>
      <c r="E599" s="542"/>
      <c r="F599" s="543">
        <v>300</v>
      </c>
      <c r="G599" s="536">
        <f t="shared" si="106"/>
        <v>0</v>
      </c>
      <c r="H599" s="543">
        <v>234</v>
      </c>
      <c r="I599" s="536">
        <f t="shared" si="107"/>
        <v>0</v>
      </c>
      <c r="J599" s="657">
        <f t="shared" si="105"/>
        <v>0</v>
      </c>
    </row>
    <row r="600" spans="1:10" hidden="1" x14ac:dyDescent="0.2">
      <c r="A600" s="531">
        <v>594</v>
      </c>
      <c r="B600" s="541" t="s">
        <v>394</v>
      </c>
      <c r="C600" s="544" t="s">
        <v>428</v>
      </c>
      <c r="D600" s="544" t="s">
        <v>14</v>
      </c>
      <c r="E600" s="544"/>
      <c r="F600" s="543">
        <v>1250</v>
      </c>
      <c r="G600" s="536">
        <f t="shared" si="106"/>
        <v>0</v>
      </c>
      <c r="H600" s="543">
        <v>1234.8</v>
      </c>
      <c r="I600" s="536">
        <f t="shared" si="107"/>
        <v>0</v>
      </c>
      <c r="J600" s="657">
        <f t="shared" si="105"/>
        <v>0</v>
      </c>
    </row>
    <row r="601" spans="1:10" hidden="1" x14ac:dyDescent="0.2">
      <c r="A601" s="531">
        <v>595</v>
      </c>
      <c r="B601" s="541" t="s">
        <v>394</v>
      </c>
      <c r="C601" s="544" t="s">
        <v>422</v>
      </c>
      <c r="D601" s="544" t="s">
        <v>14</v>
      </c>
      <c r="E601" s="544"/>
      <c r="F601" s="543">
        <v>1250</v>
      </c>
      <c r="G601" s="536">
        <f t="shared" si="106"/>
        <v>0</v>
      </c>
      <c r="H601" s="543">
        <v>899.73333333333323</v>
      </c>
      <c r="I601" s="536">
        <f t="shared" si="107"/>
        <v>0</v>
      </c>
      <c r="J601" s="657">
        <f t="shared" si="105"/>
        <v>0</v>
      </c>
    </row>
    <row r="602" spans="1:10" hidden="1" x14ac:dyDescent="0.2">
      <c r="A602" s="531">
        <v>596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6"/>
        <v>0</v>
      </c>
      <c r="H602" s="543">
        <v>600.13333333333333</v>
      </c>
      <c r="I602" s="536">
        <f t="shared" si="107"/>
        <v>0</v>
      </c>
      <c r="J602" s="657">
        <f t="shared" si="105"/>
        <v>0</v>
      </c>
    </row>
    <row r="603" spans="1:10" hidden="1" x14ac:dyDescent="0.2">
      <c r="A603" s="531">
        <v>597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6"/>
        <v>0</v>
      </c>
      <c r="H603" s="543">
        <v>509.13333333333333</v>
      </c>
      <c r="I603" s="536">
        <f t="shared" si="107"/>
        <v>0</v>
      </c>
      <c r="J603" s="657">
        <f t="shared" si="105"/>
        <v>0</v>
      </c>
    </row>
    <row r="604" spans="1:10" hidden="1" x14ac:dyDescent="0.2">
      <c r="A604" s="531">
        <v>598</v>
      </c>
      <c r="B604" s="535" t="s">
        <v>243</v>
      </c>
      <c r="C604" s="533"/>
      <c r="D604" s="533" t="s">
        <v>14</v>
      </c>
      <c r="E604" s="533"/>
      <c r="F604" s="536">
        <v>800</v>
      </c>
      <c r="G604" s="536">
        <f t="shared" si="106"/>
        <v>0</v>
      </c>
      <c r="H604" s="536">
        <v>832</v>
      </c>
      <c r="I604" s="536">
        <f t="shared" si="107"/>
        <v>0</v>
      </c>
      <c r="J604" s="656">
        <f t="shared" si="105"/>
        <v>0</v>
      </c>
    </row>
    <row r="605" spans="1:10" hidden="1" x14ac:dyDescent="0.2">
      <c r="A605" s="531">
        <v>599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6"/>
        <v>0</v>
      </c>
      <c r="H605" s="536">
        <v>507</v>
      </c>
      <c r="I605" s="536">
        <f t="shared" si="107"/>
        <v>0</v>
      </c>
      <c r="J605" s="656">
        <f t="shared" si="105"/>
        <v>0</v>
      </c>
    </row>
    <row r="606" spans="1:10" hidden="1" x14ac:dyDescent="0.2">
      <c r="A606" s="531">
        <v>600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6"/>
        <v>0</v>
      </c>
      <c r="H606" s="536">
        <v>19275</v>
      </c>
      <c r="I606" s="536">
        <f t="shared" si="107"/>
        <v>0</v>
      </c>
      <c r="J606" s="656">
        <f t="shared" si="105"/>
        <v>0</v>
      </c>
    </row>
    <row r="607" spans="1:10" hidden="1" x14ac:dyDescent="0.2">
      <c r="A607" s="531">
        <v>601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6"/>
        <v>0</v>
      </c>
      <c r="H607" s="536">
        <v>1460</v>
      </c>
      <c r="I607" s="536">
        <f t="shared" si="107"/>
        <v>0</v>
      </c>
      <c r="J607" s="656">
        <f t="shared" si="105"/>
        <v>0</v>
      </c>
    </row>
    <row r="608" spans="1:10" ht="27" hidden="1" customHeight="1" x14ac:dyDescent="0.2">
      <c r="A608" s="531">
        <v>602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6"/>
        <v>0</v>
      </c>
      <c r="H608" s="536">
        <v>2920</v>
      </c>
      <c r="I608" s="536">
        <f t="shared" si="107"/>
        <v>0</v>
      </c>
      <c r="J608" s="656">
        <f t="shared" si="105"/>
        <v>0</v>
      </c>
    </row>
    <row r="609" spans="1:10" ht="27" hidden="1" customHeight="1" x14ac:dyDescent="0.2">
      <c r="A609" s="531">
        <v>603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6"/>
        <v>0</v>
      </c>
      <c r="H609" s="536">
        <v>77968</v>
      </c>
      <c r="I609" s="536">
        <f t="shared" si="107"/>
        <v>0</v>
      </c>
      <c r="J609" s="656">
        <f t="shared" si="105"/>
        <v>0</v>
      </c>
    </row>
    <row r="610" spans="1:10" ht="25.5" hidden="1" customHeight="1" x14ac:dyDescent="0.2">
      <c r="A610" s="531">
        <v>604</v>
      </c>
      <c r="B610" s="539" t="s">
        <v>91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hidden="1" customHeight="1" x14ac:dyDescent="0.2">
      <c r="A611" s="531">
        <v>605</v>
      </c>
      <c r="B611" s="539" t="s">
        <v>92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customHeight="1" x14ac:dyDescent="0.2">
      <c r="A612" s="531">
        <v>606</v>
      </c>
      <c r="B612" s="535" t="s">
        <v>312</v>
      </c>
      <c r="C612" s="533"/>
      <c r="D612" s="533" t="s">
        <v>5</v>
      </c>
      <c r="E612" s="533"/>
      <c r="F612" s="533"/>
      <c r="G612" s="536">
        <f t="shared" si="106"/>
        <v>0</v>
      </c>
      <c r="H612" s="147"/>
      <c r="I612" s="536">
        <f t="shared" si="107"/>
        <v>0</v>
      </c>
      <c r="J612" s="655"/>
    </row>
    <row r="613" spans="1:10" ht="25.5" hidden="1" customHeight="1" x14ac:dyDescent="0.2">
      <c r="A613" s="531">
        <v>607</v>
      </c>
      <c r="B613" s="537" t="s">
        <v>93</v>
      </c>
      <c r="C613" s="533" t="s">
        <v>314</v>
      </c>
      <c r="D613" s="533" t="s">
        <v>7</v>
      </c>
      <c r="E613" s="533"/>
      <c r="F613" s="536">
        <v>14000</v>
      </c>
      <c r="G613" s="536">
        <f t="shared" si="106"/>
        <v>0</v>
      </c>
      <c r="H613" s="536">
        <v>37474</v>
      </c>
      <c r="I613" s="536">
        <f t="shared" si="107"/>
        <v>0</v>
      </c>
      <c r="J613" s="656">
        <f t="shared" ref="J613:J615" si="108">G613+I613</f>
        <v>0</v>
      </c>
    </row>
    <row r="614" spans="1:10" ht="25.5" hidden="1" customHeight="1" x14ac:dyDescent="0.2">
      <c r="A614" s="531">
        <v>608</v>
      </c>
      <c r="B614" s="537" t="s">
        <v>93</v>
      </c>
      <c r="C614" s="533" t="s">
        <v>313</v>
      </c>
      <c r="D614" s="533" t="s">
        <v>7</v>
      </c>
      <c r="E614" s="533"/>
      <c r="F614" s="536">
        <v>14000</v>
      </c>
      <c r="G614" s="536">
        <f t="shared" si="106"/>
        <v>0</v>
      </c>
      <c r="H614" s="536">
        <v>45868</v>
      </c>
      <c r="I614" s="536">
        <f t="shared" si="107"/>
        <v>0</v>
      </c>
      <c r="J614" s="656">
        <f t="shared" si="108"/>
        <v>0</v>
      </c>
    </row>
    <row r="615" spans="1:10" ht="25.5" hidden="1" customHeight="1" x14ac:dyDescent="0.2">
      <c r="A615" s="531">
        <v>609</v>
      </c>
      <c r="B615" s="537" t="s">
        <v>94</v>
      </c>
      <c r="C615" s="533" t="s">
        <v>315</v>
      </c>
      <c r="D615" s="533" t="s">
        <v>7</v>
      </c>
      <c r="E615" s="533"/>
      <c r="F615" s="536">
        <v>44166</v>
      </c>
      <c r="G615" s="536">
        <f t="shared" si="106"/>
        <v>0</v>
      </c>
      <c r="H615" s="536">
        <v>294438</v>
      </c>
      <c r="I615" s="536">
        <f t="shared" si="107"/>
        <v>0</v>
      </c>
      <c r="J615" s="656">
        <f t="shared" si="108"/>
        <v>0</v>
      </c>
    </row>
    <row r="616" spans="1:10" ht="25.5" hidden="1" customHeight="1" x14ac:dyDescent="0.2">
      <c r="A616" s="531">
        <v>610</v>
      </c>
      <c r="B616" s="537" t="s">
        <v>95</v>
      </c>
      <c r="C616" s="533"/>
      <c r="D616" s="533" t="s">
        <v>7</v>
      </c>
      <c r="E616" s="533"/>
      <c r="F616" s="533"/>
      <c r="G616" s="536">
        <f t="shared" si="106"/>
        <v>0</v>
      </c>
      <c r="H616" s="147"/>
      <c r="I616" s="536">
        <f t="shared" si="107"/>
        <v>0</v>
      </c>
      <c r="J616" s="655"/>
    </row>
    <row r="617" spans="1:10" ht="25.5" hidden="1" customHeight="1" x14ac:dyDescent="0.2">
      <c r="A617" s="531">
        <v>611</v>
      </c>
      <c r="B617" s="535" t="s">
        <v>245</v>
      </c>
      <c r="C617" s="533"/>
      <c r="D617" s="533"/>
      <c r="E617" s="533"/>
      <c r="F617" s="533"/>
      <c r="G617" s="536">
        <f t="shared" si="106"/>
        <v>0</v>
      </c>
      <c r="H617" s="147"/>
      <c r="I617" s="536">
        <f t="shared" si="107"/>
        <v>0</v>
      </c>
      <c r="J617" s="655"/>
    </row>
    <row r="618" spans="1:10" ht="25.5" hidden="1" customHeight="1" x14ac:dyDescent="0.2">
      <c r="A618" s="531">
        <v>612</v>
      </c>
      <c r="B618" s="537" t="s">
        <v>307</v>
      </c>
      <c r="C618" s="533"/>
      <c r="D618" s="533" t="s">
        <v>96</v>
      </c>
      <c r="E618" s="533"/>
      <c r="F618" s="536">
        <f>250+105</f>
        <v>355</v>
      </c>
      <c r="G618" s="536">
        <f t="shared" si="106"/>
        <v>0</v>
      </c>
      <c r="H618" s="536">
        <v>240</v>
      </c>
      <c r="I618" s="536">
        <f t="shared" si="107"/>
        <v>0</v>
      </c>
      <c r="J618" s="656">
        <f t="shared" ref="J618:J624" si="109">G618+I618</f>
        <v>0</v>
      </c>
    </row>
    <row r="619" spans="1:10" ht="25.5" hidden="1" customHeight="1" x14ac:dyDescent="0.2">
      <c r="A619" s="531">
        <v>613</v>
      </c>
      <c r="B619" s="537" t="s">
        <v>308</v>
      </c>
      <c r="C619" s="533"/>
      <c r="D619" s="533" t="s">
        <v>96</v>
      </c>
      <c r="E619" s="533"/>
      <c r="F619" s="536">
        <f>330+105</f>
        <v>435</v>
      </c>
      <c r="G619" s="536">
        <f t="shared" si="106"/>
        <v>0</v>
      </c>
      <c r="H619" s="536">
        <v>403</v>
      </c>
      <c r="I619" s="536">
        <f t="shared" si="107"/>
        <v>0</v>
      </c>
      <c r="J619" s="656">
        <f t="shared" si="109"/>
        <v>0</v>
      </c>
    </row>
    <row r="620" spans="1:10" ht="25.5" hidden="1" customHeight="1" x14ac:dyDescent="0.2">
      <c r="A620" s="531">
        <v>614</v>
      </c>
      <c r="B620" s="537" t="s">
        <v>97</v>
      </c>
      <c r="C620" s="533"/>
      <c r="D620" s="533" t="s">
        <v>96</v>
      </c>
      <c r="E620" s="533"/>
      <c r="F620" s="536">
        <f>352+105</f>
        <v>457</v>
      </c>
      <c r="G620" s="536">
        <f t="shared" si="106"/>
        <v>0</v>
      </c>
      <c r="H620" s="536">
        <v>524</v>
      </c>
      <c r="I620" s="536">
        <f t="shared" si="107"/>
        <v>0</v>
      </c>
      <c r="J620" s="656">
        <f t="shared" si="109"/>
        <v>0</v>
      </c>
    </row>
    <row r="621" spans="1:10" ht="25.5" hidden="1" customHeight="1" x14ac:dyDescent="0.2">
      <c r="A621" s="531">
        <v>615</v>
      </c>
      <c r="B621" s="537" t="s">
        <v>309</v>
      </c>
      <c r="C621" s="533"/>
      <c r="D621" s="533" t="s">
        <v>96</v>
      </c>
      <c r="E621" s="533"/>
      <c r="F621" s="536">
        <f>396+105</f>
        <v>501</v>
      </c>
      <c r="G621" s="536">
        <f t="shared" si="106"/>
        <v>0</v>
      </c>
      <c r="H621" s="536">
        <v>877</v>
      </c>
      <c r="I621" s="536">
        <f t="shared" si="107"/>
        <v>0</v>
      </c>
      <c r="J621" s="656">
        <f t="shared" si="109"/>
        <v>0</v>
      </c>
    </row>
    <row r="622" spans="1:10" ht="25.5" hidden="1" customHeight="1" x14ac:dyDescent="0.2">
      <c r="A622" s="531">
        <v>616</v>
      </c>
      <c r="B622" s="535" t="s">
        <v>98</v>
      </c>
      <c r="C622" s="533" t="s">
        <v>99</v>
      </c>
      <c r="D622" s="533" t="s">
        <v>7</v>
      </c>
      <c r="E622" s="533"/>
      <c r="F622" s="536">
        <v>2500</v>
      </c>
      <c r="G622" s="536">
        <f t="shared" si="106"/>
        <v>0</v>
      </c>
      <c r="H622" s="536">
        <v>8211</v>
      </c>
      <c r="I622" s="536">
        <f t="shared" si="107"/>
        <v>0</v>
      </c>
      <c r="J622" s="656">
        <f t="shared" si="109"/>
        <v>0</v>
      </c>
    </row>
    <row r="623" spans="1:10" ht="25.5" hidden="1" customHeight="1" x14ac:dyDescent="0.2">
      <c r="A623" s="531">
        <v>617</v>
      </c>
      <c r="B623" s="535" t="s">
        <v>310</v>
      </c>
      <c r="C623" s="533"/>
      <c r="D623" s="533" t="s">
        <v>7</v>
      </c>
      <c r="E623" s="533"/>
      <c r="F623" s="536">
        <v>2500</v>
      </c>
      <c r="G623" s="536">
        <f t="shared" si="106"/>
        <v>0</v>
      </c>
      <c r="H623" s="536">
        <v>5000</v>
      </c>
      <c r="I623" s="536">
        <f t="shared" si="107"/>
        <v>0</v>
      </c>
      <c r="J623" s="656">
        <f t="shared" si="109"/>
        <v>0</v>
      </c>
    </row>
    <row r="624" spans="1:10" ht="25.5" hidden="1" customHeight="1" x14ac:dyDescent="0.2">
      <c r="A624" s="531">
        <v>618</v>
      </c>
      <c r="B624" s="539" t="s">
        <v>102</v>
      </c>
      <c r="C624" s="533"/>
      <c r="D624" s="533"/>
      <c r="E624" s="533"/>
      <c r="F624" s="536">
        <v>0</v>
      </c>
      <c r="G624" s="536">
        <f t="shared" si="106"/>
        <v>0</v>
      </c>
      <c r="H624" s="536">
        <v>0</v>
      </c>
      <c r="I624" s="536">
        <f t="shared" si="107"/>
        <v>0</v>
      </c>
      <c r="J624" s="656">
        <f t="shared" si="109"/>
        <v>0</v>
      </c>
    </row>
    <row r="625" spans="1:10" ht="25.5" hidden="1" customHeight="1" x14ac:dyDescent="0.2">
      <c r="A625" s="531">
        <v>619</v>
      </c>
      <c r="B625" s="535" t="s">
        <v>312</v>
      </c>
      <c r="C625" s="533"/>
      <c r="D625" s="533" t="s">
        <v>5</v>
      </c>
      <c r="E625" s="533"/>
      <c r="F625" s="533"/>
      <c r="G625" s="536">
        <f t="shared" si="106"/>
        <v>0</v>
      </c>
      <c r="H625" s="147"/>
      <c r="I625" s="536">
        <f t="shared" si="107"/>
        <v>0</v>
      </c>
      <c r="J625" s="655"/>
    </row>
    <row r="626" spans="1:10" ht="25.5" hidden="1" customHeight="1" x14ac:dyDescent="0.2">
      <c r="A626" s="531">
        <v>620</v>
      </c>
      <c r="B626" s="537" t="s">
        <v>93</v>
      </c>
      <c r="C626" s="533" t="s">
        <v>314</v>
      </c>
      <c r="D626" s="533" t="s">
        <v>7</v>
      </c>
      <c r="E626" s="533"/>
      <c r="F626" s="536">
        <v>14000</v>
      </c>
      <c r="G626" s="536">
        <f t="shared" si="106"/>
        <v>0</v>
      </c>
      <c r="H626" s="536">
        <v>37474</v>
      </c>
      <c r="I626" s="536">
        <f t="shared" si="107"/>
        <v>0</v>
      </c>
      <c r="J626" s="656">
        <f t="shared" ref="J626:J628" si="110">G626+I626</f>
        <v>0</v>
      </c>
    </row>
    <row r="627" spans="1:10" ht="25.5" hidden="1" customHeight="1" x14ac:dyDescent="0.2">
      <c r="A627" s="531">
        <v>621</v>
      </c>
      <c r="B627" s="537" t="s">
        <v>93</v>
      </c>
      <c r="C627" s="533" t="s">
        <v>316</v>
      </c>
      <c r="D627" s="533" t="s">
        <v>7</v>
      </c>
      <c r="E627" s="533"/>
      <c r="F627" s="536">
        <v>14000</v>
      </c>
      <c r="G627" s="536">
        <f t="shared" si="106"/>
        <v>0</v>
      </c>
      <c r="H627" s="536">
        <v>34605</v>
      </c>
      <c r="I627" s="536">
        <f t="shared" si="107"/>
        <v>0</v>
      </c>
      <c r="J627" s="656">
        <f t="shared" si="110"/>
        <v>0</v>
      </c>
    </row>
    <row r="628" spans="1:10" ht="25.5" hidden="1" customHeight="1" x14ac:dyDescent="0.2">
      <c r="A628" s="531">
        <v>622</v>
      </c>
      <c r="B628" s="537" t="s">
        <v>94</v>
      </c>
      <c r="C628" s="533" t="s">
        <v>317</v>
      </c>
      <c r="D628" s="533" t="s">
        <v>7</v>
      </c>
      <c r="E628" s="533"/>
      <c r="F628" s="536">
        <v>44166</v>
      </c>
      <c r="G628" s="536">
        <f t="shared" si="106"/>
        <v>0</v>
      </c>
      <c r="H628" s="536">
        <v>268606</v>
      </c>
      <c r="I628" s="536">
        <f t="shared" si="107"/>
        <v>0</v>
      </c>
      <c r="J628" s="656">
        <f t="shared" si="110"/>
        <v>0</v>
      </c>
    </row>
    <row r="629" spans="1:10" ht="25.5" hidden="1" customHeight="1" x14ac:dyDescent="0.2">
      <c r="A629" s="531">
        <v>623</v>
      </c>
      <c r="B629" s="537" t="s">
        <v>95</v>
      </c>
      <c r="C629" s="533"/>
      <c r="D629" s="533" t="s">
        <v>7</v>
      </c>
      <c r="E629" s="533"/>
      <c r="F629" s="536"/>
      <c r="G629" s="536">
        <f t="shared" si="106"/>
        <v>0</v>
      </c>
      <c r="H629" s="536"/>
      <c r="I629" s="536">
        <f t="shared" si="107"/>
        <v>0</v>
      </c>
      <c r="J629" s="656"/>
    </row>
    <row r="630" spans="1:10" ht="25.5" hidden="1" customHeight="1" x14ac:dyDescent="0.2">
      <c r="A630" s="531">
        <v>624</v>
      </c>
      <c r="B630" s="535" t="s">
        <v>245</v>
      </c>
      <c r="C630" s="533"/>
      <c r="D630" s="533"/>
      <c r="E630" s="533"/>
      <c r="F630" s="536"/>
      <c r="G630" s="536">
        <f t="shared" si="106"/>
        <v>0</v>
      </c>
      <c r="H630" s="536"/>
      <c r="I630" s="536">
        <f t="shared" si="107"/>
        <v>0</v>
      </c>
      <c r="J630" s="656"/>
    </row>
    <row r="631" spans="1:10" ht="25.5" hidden="1" customHeight="1" x14ac:dyDescent="0.2">
      <c r="A631" s="531">
        <v>625</v>
      </c>
      <c r="B631" s="537" t="s">
        <v>307</v>
      </c>
      <c r="C631" s="533"/>
      <c r="D631" s="533" t="s">
        <v>96</v>
      </c>
      <c r="E631" s="533"/>
      <c r="F631" s="536">
        <f>250+105</f>
        <v>355</v>
      </c>
      <c r="G631" s="536">
        <f t="shared" si="106"/>
        <v>0</v>
      </c>
      <c r="H631" s="536">
        <v>240</v>
      </c>
      <c r="I631" s="536">
        <f t="shared" si="107"/>
        <v>0</v>
      </c>
      <c r="J631" s="656">
        <f t="shared" ref="J631:J637" si="111">G631+I631</f>
        <v>0</v>
      </c>
    </row>
    <row r="632" spans="1:10" ht="25.5" hidden="1" customHeight="1" x14ac:dyDescent="0.2">
      <c r="A632" s="531">
        <v>626</v>
      </c>
      <c r="B632" s="537" t="s">
        <v>308</v>
      </c>
      <c r="C632" s="533"/>
      <c r="D632" s="533" t="s">
        <v>96</v>
      </c>
      <c r="E632" s="533"/>
      <c r="F632" s="536">
        <f>330+105</f>
        <v>435</v>
      </c>
      <c r="G632" s="536">
        <f t="shared" si="106"/>
        <v>0</v>
      </c>
      <c r="H632" s="536">
        <v>403</v>
      </c>
      <c r="I632" s="536">
        <f t="shared" si="107"/>
        <v>0</v>
      </c>
      <c r="J632" s="656">
        <f t="shared" si="111"/>
        <v>0</v>
      </c>
    </row>
    <row r="633" spans="1:10" ht="25.5" hidden="1" customHeight="1" x14ac:dyDescent="0.2">
      <c r="A633" s="531">
        <v>627</v>
      </c>
      <c r="B633" s="537" t="s">
        <v>97</v>
      </c>
      <c r="C633" s="533"/>
      <c r="D633" s="533" t="s">
        <v>96</v>
      </c>
      <c r="E633" s="533"/>
      <c r="F633" s="536">
        <f>352+105</f>
        <v>457</v>
      </c>
      <c r="G633" s="536">
        <f t="shared" si="106"/>
        <v>0</v>
      </c>
      <c r="H633" s="536">
        <v>524</v>
      </c>
      <c r="I633" s="536">
        <f t="shared" si="107"/>
        <v>0</v>
      </c>
      <c r="J633" s="656">
        <f t="shared" si="111"/>
        <v>0</v>
      </c>
    </row>
    <row r="634" spans="1:10" ht="25.5" hidden="1" customHeight="1" x14ac:dyDescent="0.2">
      <c r="A634" s="531">
        <v>628</v>
      </c>
      <c r="B634" s="537" t="s">
        <v>311</v>
      </c>
      <c r="C634" s="533"/>
      <c r="D634" s="533" t="s">
        <v>96</v>
      </c>
      <c r="E634" s="533"/>
      <c r="F634" s="536">
        <v>556</v>
      </c>
      <c r="G634" s="536">
        <f t="shared" si="106"/>
        <v>0</v>
      </c>
      <c r="H634" s="536">
        <v>877</v>
      </c>
      <c r="I634" s="536">
        <f t="shared" si="107"/>
        <v>0</v>
      </c>
      <c r="J634" s="656">
        <f t="shared" si="111"/>
        <v>0</v>
      </c>
    </row>
    <row r="635" spans="1:10" ht="25.5" hidden="1" customHeight="1" x14ac:dyDescent="0.2">
      <c r="A635" s="531">
        <v>629</v>
      </c>
      <c r="B635" s="535" t="s">
        <v>98</v>
      </c>
      <c r="C635" s="533" t="s">
        <v>99</v>
      </c>
      <c r="D635" s="533" t="s">
        <v>7</v>
      </c>
      <c r="E635" s="533"/>
      <c r="F635" s="536">
        <v>2500</v>
      </c>
      <c r="G635" s="536">
        <f t="shared" si="106"/>
        <v>0</v>
      </c>
      <c r="H635" s="536">
        <v>8211</v>
      </c>
      <c r="I635" s="536">
        <f t="shared" si="107"/>
        <v>0</v>
      </c>
      <c r="J635" s="656">
        <f t="shared" si="111"/>
        <v>0</v>
      </c>
    </row>
    <row r="636" spans="1:10" ht="25.5" hidden="1" customHeight="1" x14ac:dyDescent="0.2">
      <c r="A636" s="531">
        <v>630</v>
      </c>
      <c r="B636" s="535" t="s">
        <v>310</v>
      </c>
      <c r="C636" s="533"/>
      <c r="D636" s="533" t="s">
        <v>7</v>
      </c>
      <c r="E636" s="533"/>
      <c r="F636" s="536">
        <v>2500</v>
      </c>
      <c r="G636" s="536">
        <f t="shared" si="106"/>
        <v>0</v>
      </c>
      <c r="H636" s="536">
        <v>5000</v>
      </c>
      <c r="I636" s="536">
        <f t="shared" si="107"/>
        <v>0</v>
      </c>
      <c r="J636" s="656">
        <f t="shared" si="111"/>
        <v>0</v>
      </c>
    </row>
    <row r="637" spans="1:10" ht="25.5" hidden="1" customHeight="1" x14ac:dyDescent="0.2">
      <c r="A637" s="531">
        <v>631</v>
      </c>
      <c r="B637" s="539" t="s">
        <v>103</v>
      </c>
      <c r="C637" s="533"/>
      <c r="D637" s="533"/>
      <c r="E637" s="533"/>
      <c r="F637" s="536">
        <v>0</v>
      </c>
      <c r="G637" s="536">
        <f t="shared" si="106"/>
        <v>0</v>
      </c>
      <c r="H637" s="536">
        <v>0</v>
      </c>
      <c r="I637" s="536">
        <f t="shared" si="107"/>
        <v>0</v>
      </c>
      <c r="J637" s="656">
        <f t="shared" si="111"/>
        <v>0</v>
      </c>
    </row>
    <row r="638" spans="1:10" ht="25.5" hidden="1" customHeight="1" x14ac:dyDescent="0.2">
      <c r="A638" s="531">
        <v>632</v>
      </c>
      <c r="B638" s="535" t="s">
        <v>312</v>
      </c>
      <c r="C638" s="533"/>
      <c r="D638" s="533" t="s">
        <v>5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633</v>
      </c>
      <c r="B639" s="537" t="s">
        <v>93</v>
      </c>
      <c r="C639" s="533" t="s">
        <v>316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34605</v>
      </c>
      <c r="I639" s="536">
        <f t="shared" si="107"/>
        <v>0</v>
      </c>
      <c r="J639" s="656">
        <f t="shared" ref="J639:J642" si="112">G639+I639</f>
        <v>0</v>
      </c>
    </row>
    <row r="640" spans="1:10" ht="25.5" hidden="1" customHeight="1" x14ac:dyDescent="0.2">
      <c r="A640" s="531">
        <v>634</v>
      </c>
      <c r="B640" s="537" t="s">
        <v>93</v>
      </c>
      <c r="C640" s="533" t="s">
        <v>313</v>
      </c>
      <c r="D640" s="533" t="s">
        <v>7</v>
      </c>
      <c r="E640" s="533"/>
      <c r="F640" s="536">
        <v>14000</v>
      </c>
      <c r="G640" s="536">
        <f t="shared" si="106"/>
        <v>0</v>
      </c>
      <c r="H640" s="536">
        <v>45868</v>
      </c>
      <c r="I640" s="536">
        <f t="shared" si="107"/>
        <v>0</v>
      </c>
      <c r="J640" s="656">
        <f t="shared" si="112"/>
        <v>0</v>
      </c>
    </row>
    <row r="641" spans="1:10" ht="25.5" hidden="1" customHeight="1" x14ac:dyDescent="0.2">
      <c r="A641" s="531">
        <v>635</v>
      </c>
      <c r="B641" s="537" t="s">
        <v>93</v>
      </c>
      <c r="C641" s="533" t="s">
        <v>314</v>
      </c>
      <c r="D641" s="533" t="s">
        <v>7</v>
      </c>
      <c r="E641" s="533"/>
      <c r="F641" s="536">
        <v>14000</v>
      </c>
      <c r="G641" s="536">
        <f t="shared" si="106"/>
        <v>0</v>
      </c>
      <c r="H641" s="536">
        <v>37474</v>
      </c>
      <c r="I641" s="536">
        <f t="shared" si="107"/>
        <v>0</v>
      </c>
      <c r="J641" s="656">
        <f t="shared" si="112"/>
        <v>0</v>
      </c>
    </row>
    <row r="642" spans="1:10" ht="25.5" hidden="1" customHeight="1" x14ac:dyDescent="0.2">
      <c r="A642" s="531">
        <v>636</v>
      </c>
      <c r="B642" s="537" t="s">
        <v>94</v>
      </c>
      <c r="C642" s="533" t="s">
        <v>317</v>
      </c>
      <c r="D642" s="533" t="s">
        <v>7</v>
      </c>
      <c r="E642" s="533"/>
      <c r="F642" s="536">
        <v>44166</v>
      </c>
      <c r="G642" s="536">
        <f t="shared" si="106"/>
        <v>0</v>
      </c>
      <c r="H642" s="536">
        <v>268606</v>
      </c>
      <c r="I642" s="536">
        <f t="shared" si="107"/>
        <v>0</v>
      </c>
      <c r="J642" s="656">
        <f t="shared" si="112"/>
        <v>0</v>
      </c>
    </row>
    <row r="643" spans="1:10" ht="25.5" hidden="1" customHeight="1" x14ac:dyDescent="0.2">
      <c r="A643" s="531">
        <v>637</v>
      </c>
      <c r="B643" s="537" t="s">
        <v>95</v>
      </c>
      <c r="C643" s="533"/>
      <c r="D643" s="533" t="s">
        <v>7</v>
      </c>
      <c r="E643" s="533"/>
      <c r="F643" s="536"/>
      <c r="G643" s="536">
        <f t="shared" si="106"/>
        <v>0</v>
      </c>
      <c r="H643" s="536"/>
      <c r="I643" s="536">
        <f t="shared" si="107"/>
        <v>0</v>
      </c>
      <c r="J643" s="656"/>
    </row>
    <row r="644" spans="1:10" ht="25.5" hidden="1" customHeight="1" x14ac:dyDescent="0.2">
      <c r="A644" s="531">
        <v>638</v>
      </c>
      <c r="B644" s="535" t="s">
        <v>245</v>
      </c>
      <c r="C644" s="533"/>
      <c r="D644" s="533"/>
      <c r="E644" s="533"/>
      <c r="F644" s="536"/>
      <c r="G644" s="536">
        <f t="shared" si="106"/>
        <v>0</v>
      </c>
      <c r="H644" s="536"/>
      <c r="I644" s="536">
        <f t="shared" si="107"/>
        <v>0</v>
      </c>
      <c r="J644" s="656"/>
    </row>
    <row r="645" spans="1:10" ht="25.5" hidden="1" customHeight="1" x14ac:dyDescent="0.2">
      <c r="A645" s="531">
        <v>639</v>
      </c>
      <c r="B645" s="537" t="s">
        <v>307</v>
      </c>
      <c r="C645" s="533"/>
      <c r="D645" s="533" t="s">
        <v>96</v>
      </c>
      <c r="E645" s="533"/>
      <c r="F645" s="536">
        <f>250+105</f>
        <v>355</v>
      </c>
      <c r="G645" s="536">
        <f t="shared" si="106"/>
        <v>0</v>
      </c>
      <c r="H645" s="536">
        <v>240</v>
      </c>
      <c r="I645" s="536">
        <f t="shared" si="107"/>
        <v>0</v>
      </c>
      <c r="J645" s="656">
        <f t="shared" ref="J645:J650" si="113">G645+I645</f>
        <v>0</v>
      </c>
    </row>
    <row r="646" spans="1:10" ht="25.5" hidden="1" customHeight="1" x14ac:dyDescent="0.2">
      <c r="A646" s="531">
        <v>640</v>
      </c>
      <c r="B646" s="537" t="s">
        <v>308</v>
      </c>
      <c r="C646" s="533"/>
      <c r="D646" s="533" t="s">
        <v>96</v>
      </c>
      <c r="E646" s="533"/>
      <c r="F646" s="536">
        <f>330+105</f>
        <v>435</v>
      </c>
      <c r="G646" s="536">
        <f t="shared" si="106"/>
        <v>0</v>
      </c>
      <c r="H646" s="536">
        <v>403</v>
      </c>
      <c r="I646" s="536">
        <f t="shared" si="107"/>
        <v>0</v>
      </c>
      <c r="J646" s="656">
        <f t="shared" si="113"/>
        <v>0</v>
      </c>
    </row>
    <row r="647" spans="1:10" ht="25.5" hidden="1" customHeight="1" x14ac:dyDescent="0.2">
      <c r="A647" s="531">
        <v>641</v>
      </c>
      <c r="B647" s="537" t="s">
        <v>309</v>
      </c>
      <c r="C647" s="533"/>
      <c r="D647" s="533" t="s">
        <v>96</v>
      </c>
      <c r="E647" s="533"/>
      <c r="F647" s="536">
        <f>396+105</f>
        <v>501</v>
      </c>
      <c r="G647" s="536">
        <f t="shared" si="106"/>
        <v>0</v>
      </c>
      <c r="H647" s="536">
        <v>877</v>
      </c>
      <c r="I647" s="536">
        <f t="shared" si="107"/>
        <v>0</v>
      </c>
      <c r="J647" s="656">
        <f t="shared" si="113"/>
        <v>0</v>
      </c>
    </row>
    <row r="648" spans="1:10" ht="25.5" hidden="1" customHeight="1" x14ac:dyDescent="0.2">
      <c r="A648" s="531">
        <v>642</v>
      </c>
      <c r="B648" s="535" t="s">
        <v>98</v>
      </c>
      <c r="C648" s="533" t="s">
        <v>99</v>
      </c>
      <c r="D648" s="533" t="s">
        <v>7</v>
      </c>
      <c r="E648" s="533"/>
      <c r="F648" s="536">
        <v>2500</v>
      </c>
      <c r="G648" s="536">
        <f t="shared" si="106"/>
        <v>0</v>
      </c>
      <c r="H648" s="536">
        <v>8211</v>
      </c>
      <c r="I648" s="536">
        <f t="shared" si="107"/>
        <v>0</v>
      </c>
      <c r="J648" s="656">
        <f t="shared" si="113"/>
        <v>0</v>
      </c>
    </row>
    <row r="649" spans="1:10" ht="25.5" hidden="1" customHeight="1" x14ac:dyDescent="0.2">
      <c r="A649" s="531">
        <v>643</v>
      </c>
      <c r="B649" s="535" t="s">
        <v>310</v>
      </c>
      <c r="C649" s="533"/>
      <c r="D649" s="533" t="s">
        <v>7</v>
      </c>
      <c r="E649" s="533"/>
      <c r="F649" s="536">
        <v>2500</v>
      </c>
      <c r="G649" s="536">
        <f t="shared" si="106"/>
        <v>0</v>
      </c>
      <c r="H649" s="536">
        <v>5000</v>
      </c>
      <c r="I649" s="536">
        <f t="shared" si="107"/>
        <v>0</v>
      </c>
      <c r="J649" s="656">
        <f t="shared" si="113"/>
        <v>0</v>
      </c>
    </row>
    <row r="650" spans="1:10" ht="25.5" hidden="1" customHeight="1" x14ac:dyDescent="0.2">
      <c r="A650" s="531">
        <v>644</v>
      </c>
      <c r="B650" s="539" t="s">
        <v>247</v>
      </c>
      <c r="C650" s="533"/>
      <c r="D650" s="533"/>
      <c r="E650" s="533"/>
      <c r="F650" s="536">
        <v>0</v>
      </c>
      <c r="G650" s="536">
        <f t="shared" si="106"/>
        <v>0</v>
      </c>
      <c r="H650" s="536">
        <v>0</v>
      </c>
      <c r="I650" s="536">
        <f t="shared" si="107"/>
        <v>0</v>
      </c>
      <c r="J650" s="656">
        <f t="shared" si="113"/>
        <v>0</v>
      </c>
    </row>
    <row r="651" spans="1:10" ht="25.5" hidden="1" customHeight="1" x14ac:dyDescent="0.2">
      <c r="A651" s="531">
        <v>645</v>
      </c>
      <c r="B651" s="535" t="s">
        <v>312</v>
      </c>
      <c r="C651" s="533"/>
      <c r="D651" s="533" t="s">
        <v>5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646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37474</v>
      </c>
      <c r="I652" s="536">
        <f t="shared" si="107"/>
        <v>0</v>
      </c>
      <c r="J652" s="656">
        <f t="shared" ref="J652:J654" si="114">G652+I652</f>
        <v>0</v>
      </c>
    </row>
    <row r="653" spans="1:10" ht="25.5" hidden="1" customHeight="1" x14ac:dyDescent="0.2">
      <c r="A653" s="531">
        <v>647</v>
      </c>
      <c r="B653" s="537" t="s">
        <v>93</v>
      </c>
      <c r="C653" s="533" t="s">
        <v>318</v>
      </c>
      <c r="D653" s="533" t="s">
        <v>7</v>
      </c>
      <c r="E653" s="533"/>
      <c r="F653" s="536">
        <v>14000</v>
      </c>
      <c r="G653" s="536">
        <f t="shared" si="106"/>
        <v>0</v>
      </c>
      <c r="H653" s="536">
        <v>45868</v>
      </c>
      <c r="I653" s="536">
        <f t="shared" si="107"/>
        <v>0</v>
      </c>
      <c r="J653" s="656">
        <f t="shared" si="114"/>
        <v>0</v>
      </c>
    </row>
    <row r="654" spans="1:10" ht="25.5" hidden="1" customHeight="1" x14ac:dyDescent="0.2">
      <c r="A654" s="531">
        <v>648</v>
      </c>
      <c r="B654" s="537" t="s">
        <v>94</v>
      </c>
      <c r="C654" s="533" t="s">
        <v>317</v>
      </c>
      <c r="D654" s="533" t="s">
        <v>7</v>
      </c>
      <c r="E654" s="533"/>
      <c r="F654" s="536">
        <v>44166</v>
      </c>
      <c r="G654" s="536">
        <f t="shared" si="106"/>
        <v>0</v>
      </c>
      <c r="H654" s="536">
        <v>268606</v>
      </c>
      <c r="I654" s="536">
        <f t="shared" si="107"/>
        <v>0</v>
      </c>
      <c r="J654" s="656">
        <f t="shared" si="114"/>
        <v>0</v>
      </c>
    </row>
    <row r="655" spans="1:10" ht="25.5" hidden="1" customHeight="1" x14ac:dyDescent="0.2">
      <c r="A655" s="531">
        <v>649</v>
      </c>
      <c r="B655" s="537" t="s">
        <v>95</v>
      </c>
      <c r="C655" s="533"/>
      <c r="D655" s="533" t="s">
        <v>7</v>
      </c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656"/>
    </row>
    <row r="656" spans="1:10" ht="25.5" hidden="1" customHeight="1" x14ac:dyDescent="0.2">
      <c r="A656" s="531">
        <v>650</v>
      </c>
      <c r="B656" s="535" t="s">
        <v>245</v>
      </c>
      <c r="C656" s="533"/>
      <c r="D656" s="533"/>
      <c r="E656" s="533"/>
      <c r="F656" s="536"/>
      <c r="G656" s="536">
        <f t="shared" si="106"/>
        <v>0</v>
      </c>
      <c r="H656" s="536"/>
      <c r="I656" s="536">
        <f t="shared" si="107"/>
        <v>0</v>
      </c>
      <c r="J656" s="656"/>
    </row>
    <row r="657" spans="1:10" ht="25.5" hidden="1" customHeight="1" x14ac:dyDescent="0.2">
      <c r="A657" s="531">
        <v>651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si="106"/>
        <v>0</v>
      </c>
      <c r="H657" s="536">
        <v>240</v>
      </c>
      <c r="I657" s="536">
        <f t="shared" si="107"/>
        <v>0</v>
      </c>
      <c r="J657" s="656">
        <f t="shared" ref="J657:J662" si="115">G657+I657</f>
        <v>0</v>
      </c>
    </row>
    <row r="658" spans="1:10" ht="25.5" hidden="1" customHeight="1" x14ac:dyDescent="0.2">
      <c r="A658" s="531">
        <v>652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06"/>
        <v>0</v>
      </c>
      <c r="H658" s="536">
        <v>403</v>
      </c>
      <c r="I658" s="536">
        <f t="shared" si="107"/>
        <v>0</v>
      </c>
      <c r="J658" s="656">
        <f t="shared" si="115"/>
        <v>0</v>
      </c>
    </row>
    <row r="659" spans="1:10" ht="25.5" hidden="1" customHeight="1" x14ac:dyDescent="0.2">
      <c r="A659" s="531">
        <v>653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ref="G659:G683" si="116">E659*F659</f>
        <v>0</v>
      </c>
      <c r="H659" s="536">
        <v>877</v>
      </c>
      <c r="I659" s="536">
        <f t="shared" ref="I659:I683" si="117">E659*H659</f>
        <v>0</v>
      </c>
      <c r="J659" s="656">
        <f t="shared" si="115"/>
        <v>0</v>
      </c>
    </row>
    <row r="660" spans="1:10" ht="25.5" hidden="1" customHeight="1" x14ac:dyDescent="0.2">
      <c r="A660" s="531">
        <v>654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16"/>
        <v>0</v>
      </c>
      <c r="H660" s="536">
        <v>8211</v>
      </c>
      <c r="I660" s="536">
        <f t="shared" si="117"/>
        <v>0</v>
      </c>
      <c r="J660" s="656">
        <f t="shared" si="115"/>
        <v>0</v>
      </c>
    </row>
    <row r="661" spans="1:10" ht="25.5" hidden="1" customHeight="1" x14ac:dyDescent="0.2">
      <c r="A661" s="531">
        <v>655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16"/>
        <v>0</v>
      </c>
      <c r="H661" s="536">
        <v>5000</v>
      </c>
      <c r="I661" s="536">
        <f t="shared" si="117"/>
        <v>0</v>
      </c>
      <c r="J661" s="656">
        <f t="shared" si="115"/>
        <v>0</v>
      </c>
    </row>
    <row r="662" spans="1:10" ht="25.5" hidden="1" customHeight="1" x14ac:dyDescent="0.2">
      <c r="A662" s="531">
        <v>656</v>
      </c>
      <c r="B662" s="539" t="s">
        <v>248</v>
      </c>
      <c r="C662" s="533"/>
      <c r="D662" s="533"/>
      <c r="E662" s="533"/>
      <c r="F662" s="536">
        <v>0</v>
      </c>
      <c r="G662" s="536">
        <f t="shared" si="116"/>
        <v>0</v>
      </c>
      <c r="H662" s="536">
        <v>0</v>
      </c>
      <c r="I662" s="536">
        <f t="shared" si="117"/>
        <v>0</v>
      </c>
      <c r="J662" s="656">
        <f t="shared" si="115"/>
        <v>0</v>
      </c>
    </row>
    <row r="663" spans="1:10" ht="25.5" hidden="1" customHeight="1" x14ac:dyDescent="0.2">
      <c r="A663" s="531">
        <v>657</v>
      </c>
      <c r="B663" s="535" t="s">
        <v>312</v>
      </c>
      <c r="C663" s="533"/>
      <c r="D663" s="533" t="s">
        <v>5</v>
      </c>
      <c r="E663" s="533"/>
      <c r="F663" s="536"/>
      <c r="G663" s="536">
        <f t="shared" si="116"/>
        <v>0</v>
      </c>
      <c r="H663" s="536"/>
      <c r="I663" s="536">
        <f t="shared" si="117"/>
        <v>0</v>
      </c>
      <c r="J663" s="656"/>
    </row>
    <row r="664" spans="1:10" ht="25.5" hidden="1" customHeight="1" x14ac:dyDescent="0.2">
      <c r="A664" s="531">
        <v>658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16"/>
        <v>0</v>
      </c>
      <c r="H664" s="536">
        <v>37474</v>
      </c>
      <c r="I664" s="536">
        <f t="shared" si="117"/>
        <v>0</v>
      </c>
      <c r="J664" s="656">
        <f t="shared" ref="J664:J665" si="118">G664+I664</f>
        <v>0</v>
      </c>
    </row>
    <row r="665" spans="1:10" ht="25.5" hidden="1" customHeight="1" x14ac:dyDescent="0.2">
      <c r="A665" s="531">
        <v>659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16"/>
        <v>0</v>
      </c>
      <c r="H665" s="536">
        <v>268606</v>
      </c>
      <c r="I665" s="536">
        <f t="shared" si="117"/>
        <v>0</v>
      </c>
      <c r="J665" s="656">
        <f t="shared" si="118"/>
        <v>0</v>
      </c>
    </row>
    <row r="666" spans="1:10" ht="25.5" hidden="1" customHeight="1" x14ac:dyDescent="0.2">
      <c r="A666" s="531">
        <v>660</v>
      </c>
      <c r="B666" s="537" t="s">
        <v>95</v>
      </c>
      <c r="C666" s="533"/>
      <c r="D666" s="533" t="s">
        <v>7</v>
      </c>
      <c r="E666" s="533"/>
      <c r="F666" s="536"/>
      <c r="G666" s="536">
        <f t="shared" si="116"/>
        <v>0</v>
      </c>
      <c r="H666" s="536"/>
      <c r="I666" s="536">
        <f t="shared" si="117"/>
        <v>0</v>
      </c>
      <c r="J666" s="656"/>
    </row>
    <row r="667" spans="1:10" ht="25.5" hidden="1" customHeight="1" x14ac:dyDescent="0.2">
      <c r="A667" s="531">
        <v>661</v>
      </c>
      <c r="B667" s="535" t="s">
        <v>245</v>
      </c>
      <c r="C667" s="533"/>
      <c r="D667" s="533"/>
      <c r="E667" s="533"/>
      <c r="F667" s="536"/>
      <c r="G667" s="536">
        <f t="shared" si="116"/>
        <v>0</v>
      </c>
      <c r="H667" s="536"/>
      <c r="I667" s="536">
        <f t="shared" si="117"/>
        <v>0</v>
      </c>
      <c r="J667" s="656"/>
    </row>
    <row r="668" spans="1:10" ht="25.5" hidden="1" customHeight="1" x14ac:dyDescent="0.2">
      <c r="A668" s="531">
        <v>662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16"/>
        <v>0</v>
      </c>
      <c r="H668" s="536">
        <v>240</v>
      </c>
      <c r="I668" s="536">
        <f t="shared" si="117"/>
        <v>0</v>
      </c>
      <c r="J668" s="656">
        <f t="shared" ref="J668:J674" si="119">G668+I668</f>
        <v>0</v>
      </c>
    </row>
    <row r="669" spans="1:10" ht="25.5" hidden="1" customHeight="1" x14ac:dyDescent="0.2">
      <c r="A669" s="531">
        <v>663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16"/>
        <v>0</v>
      </c>
      <c r="H669" s="536">
        <v>403</v>
      </c>
      <c r="I669" s="536">
        <f t="shared" si="117"/>
        <v>0</v>
      </c>
      <c r="J669" s="656">
        <f t="shared" si="119"/>
        <v>0</v>
      </c>
    </row>
    <row r="670" spans="1:10" ht="25.5" hidden="1" customHeight="1" x14ac:dyDescent="0.2">
      <c r="A670" s="531">
        <v>664</v>
      </c>
      <c r="B670" s="537" t="s">
        <v>97</v>
      </c>
      <c r="C670" s="533"/>
      <c r="D670" s="533" t="s">
        <v>96</v>
      </c>
      <c r="E670" s="533"/>
      <c r="F670" s="536">
        <f>352+105</f>
        <v>457</v>
      </c>
      <c r="G670" s="536">
        <f t="shared" si="116"/>
        <v>0</v>
      </c>
      <c r="H670" s="536">
        <v>524</v>
      </c>
      <c r="I670" s="536">
        <f t="shared" si="117"/>
        <v>0</v>
      </c>
      <c r="J670" s="656">
        <f t="shared" si="119"/>
        <v>0</v>
      </c>
    </row>
    <row r="671" spans="1:10" ht="25.5" hidden="1" customHeight="1" x14ac:dyDescent="0.2">
      <c r="A671" s="531">
        <v>665</v>
      </c>
      <c r="B671" s="537" t="s">
        <v>309</v>
      </c>
      <c r="C671" s="533"/>
      <c r="D671" s="533" t="s">
        <v>96</v>
      </c>
      <c r="E671" s="533"/>
      <c r="F671" s="536">
        <f>396+105</f>
        <v>501</v>
      </c>
      <c r="G671" s="536">
        <f t="shared" si="116"/>
        <v>0</v>
      </c>
      <c r="H671" s="536">
        <v>877</v>
      </c>
      <c r="I671" s="536">
        <f t="shared" si="117"/>
        <v>0</v>
      </c>
      <c r="J671" s="656">
        <f t="shared" si="119"/>
        <v>0</v>
      </c>
    </row>
    <row r="672" spans="1:10" ht="25.5" hidden="1" customHeight="1" x14ac:dyDescent="0.2">
      <c r="A672" s="531">
        <v>666</v>
      </c>
      <c r="B672" s="535" t="s">
        <v>98</v>
      </c>
      <c r="C672" s="533" t="s">
        <v>99</v>
      </c>
      <c r="D672" s="533" t="s">
        <v>7</v>
      </c>
      <c r="E672" s="533"/>
      <c r="F672" s="536">
        <v>2500</v>
      </c>
      <c r="G672" s="536">
        <f t="shared" si="116"/>
        <v>0</v>
      </c>
      <c r="H672" s="536">
        <v>8211</v>
      </c>
      <c r="I672" s="536">
        <f t="shared" si="117"/>
        <v>0</v>
      </c>
      <c r="J672" s="656">
        <f t="shared" si="119"/>
        <v>0</v>
      </c>
    </row>
    <row r="673" spans="1:10" ht="25.5" hidden="1" customHeight="1" x14ac:dyDescent="0.2">
      <c r="A673" s="531">
        <v>667</v>
      </c>
      <c r="B673" s="535" t="s">
        <v>310</v>
      </c>
      <c r="C673" s="533"/>
      <c r="D673" s="533" t="s">
        <v>7</v>
      </c>
      <c r="E673" s="533"/>
      <c r="F673" s="536">
        <v>2500</v>
      </c>
      <c r="G673" s="536">
        <f t="shared" si="116"/>
        <v>0</v>
      </c>
      <c r="H673" s="536">
        <v>5000</v>
      </c>
      <c r="I673" s="536">
        <f t="shared" si="117"/>
        <v>0</v>
      </c>
      <c r="J673" s="656">
        <f t="shared" si="119"/>
        <v>0</v>
      </c>
    </row>
    <row r="674" spans="1:10" ht="25.5" hidden="1" customHeight="1" x14ac:dyDescent="0.2">
      <c r="A674" s="531">
        <v>668</v>
      </c>
      <c r="B674" s="535" t="s">
        <v>101</v>
      </c>
      <c r="C674" s="533"/>
      <c r="D674" s="533" t="s">
        <v>5</v>
      </c>
      <c r="E674" s="533"/>
      <c r="F674" s="536">
        <v>0</v>
      </c>
      <c r="G674" s="536">
        <f t="shared" si="116"/>
        <v>0</v>
      </c>
      <c r="H674" s="536">
        <v>53055</v>
      </c>
      <c r="I674" s="536">
        <f t="shared" si="117"/>
        <v>0</v>
      </c>
      <c r="J674" s="656">
        <f t="shared" si="119"/>
        <v>0</v>
      </c>
    </row>
    <row r="675" spans="1:10" hidden="1" x14ac:dyDescent="0.2">
      <c r="A675" s="531">
        <v>669</v>
      </c>
      <c r="B675" s="535"/>
      <c r="C675" s="533"/>
      <c r="D675" s="533"/>
      <c r="E675" s="533"/>
      <c r="F675" s="533"/>
      <c r="G675" s="536"/>
      <c r="H675" s="147"/>
      <c r="I675" s="536"/>
      <c r="J675" s="655"/>
    </row>
    <row r="676" spans="1:10" hidden="1" x14ac:dyDescent="0.2">
      <c r="A676" s="531">
        <v>670</v>
      </c>
      <c r="B676" s="535" t="s">
        <v>249</v>
      </c>
      <c r="C676" s="533"/>
      <c r="D676" s="533" t="s">
        <v>96</v>
      </c>
      <c r="E676" s="533"/>
      <c r="F676" s="536">
        <v>500</v>
      </c>
      <c r="G676" s="536">
        <f t="shared" si="116"/>
        <v>0</v>
      </c>
      <c r="H676" s="536">
        <v>117</v>
      </c>
      <c r="I676" s="536">
        <f t="shared" si="117"/>
        <v>0</v>
      </c>
      <c r="J676" s="656">
        <f t="shared" ref="J676:J680" si="120">G676+I676</f>
        <v>0</v>
      </c>
    </row>
    <row r="677" spans="1:10" hidden="1" x14ac:dyDescent="0.2">
      <c r="A677" s="531">
        <v>671</v>
      </c>
      <c r="B677" s="535" t="s">
        <v>250</v>
      </c>
      <c r="C677" s="533"/>
      <c r="D677" s="533" t="s">
        <v>96</v>
      </c>
      <c r="E677" s="533"/>
      <c r="F677" s="536">
        <v>500</v>
      </c>
      <c r="G677" s="536">
        <f t="shared" si="116"/>
        <v>0</v>
      </c>
      <c r="H677" s="536">
        <v>200</v>
      </c>
      <c r="I677" s="536">
        <f t="shared" si="117"/>
        <v>0</v>
      </c>
      <c r="J677" s="656">
        <f t="shared" si="120"/>
        <v>0</v>
      </c>
    </row>
    <row r="678" spans="1:10" hidden="1" x14ac:dyDescent="0.2">
      <c r="A678" s="531">
        <v>672</v>
      </c>
      <c r="B678" s="535" t="s">
        <v>251</v>
      </c>
      <c r="C678" s="533"/>
      <c r="D678" s="533" t="s">
        <v>96</v>
      </c>
      <c r="E678" s="533"/>
      <c r="F678" s="536">
        <v>500</v>
      </c>
      <c r="G678" s="536">
        <f t="shared" si="116"/>
        <v>0</v>
      </c>
      <c r="H678" s="536">
        <v>326</v>
      </c>
      <c r="I678" s="536">
        <f t="shared" si="117"/>
        <v>0</v>
      </c>
      <c r="J678" s="656">
        <f t="shared" si="120"/>
        <v>0</v>
      </c>
    </row>
    <row r="679" spans="1:10" hidden="1" x14ac:dyDescent="0.2">
      <c r="A679" s="531">
        <v>673</v>
      </c>
      <c r="B679" s="535" t="s">
        <v>252</v>
      </c>
      <c r="C679" s="533"/>
      <c r="D679" s="533" t="s">
        <v>96</v>
      </c>
      <c r="E679" s="533"/>
      <c r="F679" s="536">
        <v>500</v>
      </c>
      <c r="G679" s="536">
        <f t="shared" si="116"/>
        <v>0</v>
      </c>
      <c r="H679" s="536">
        <v>512</v>
      </c>
      <c r="I679" s="536">
        <f t="shared" si="117"/>
        <v>0</v>
      </c>
      <c r="J679" s="656">
        <f t="shared" si="120"/>
        <v>0</v>
      </c>
    </row>
    <row r="680" spans="1:10" hidden="1" x14ac:dyDescent="0.2">
      <c r="A680" s="531">
        <v>674</v>
      </c>
      <c r="B680" s="535" t="s">
        <v>246</v>
      </c>
      <c r="C680" s="533"/>
      <c r="D680" s="533" t="s">
        <v>96</v>
      </c>
      <c r="E680" s="533"/>
      <c r="F680" s="536">
        <v>500</v>
      </c>
      <c r="G680" s="536">
        <f t="shared" si="116"/>
        <v>0</v>
      </c>
      <c r="H680" s="536">
        <v>915</v>
      </c>
      <c r="I680" s="536">
        <f t="shared" si="117"/>
        <v>0</v>
      </c>
      <c r="J680" s="656">
        <f t="shared" si="120"/>
        <v>0</v>
      </c>
    </row>
    <row r="681" spans="1:10" hidden="1" x14ac:dyDescent="0.2">
      <c r="A681" s="531">
        <v>675</v>
      </c>
      <c r="B681" s="570"/>
      <c r="C681" s="568"/>
      <c r="D681" s="568"/>
      <c r="E681" s="568"/>
      <c r="F681" s="536"/>
      <c r="G681" s="536"/>
      <c r="H681" s="536"/>
      <c r="I681" s="536"/>
      <c r="J681" s="656"/>
    </row>
    <row r="682" spans="1:10" hidden="1" x14ac:dyDescent="0.2">
      <c r="A682" s="531">
        <v>676</v>
      </c>
      <c r="B682" s="541" t="s">
        <v>432</v>
      </c>
      <c r="C682" s="542"/>
      <c r="D682" s="542" t="s">
        <v>32</v>
      </c>
      <c r="E682" s="533"/>
      <c r="F682" s="536">
        <v>402000</v>
      </c>
      <c r="G682" s="536">
        <f t="shared" si="116"/>
        <v>0</v>
      </c>
      <c r="H682" s="536">
        <v>0</v>
      </c>
      <c r="I682" s="536">
        <f t="shared" si="117"/>
        <v>0</v>
      </c>
      <c r="J682" s="656">
        <f t="shared" ref="J682:J683" si="121">G682+I682</f>
        <v>0</v>
      </c>
    </row>
    <row r="683" spans="1:10" hidden="1" x14ac:dyDescent="0.2">
      <c r="A683" s="531">
        <v>677</v>
      </c>
      <c r="B683" s="535" t="s">
        <v>104</v>
      </c>
      <c r="C683" s="533"/>
      <c r="D683" s="533" t="s">
        <v>32</v>
      </c>
      <c r="E683" s="533"/>
      <c r="F683" s="536">
        <v>162000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21"/>
        <v>0</v>
      </c>
    </row>
    <row r="684" spans="1:10" hidden="1" x14ac:dyDescent="0.2">
      <c r="A684" s="531">
        <v>678</v>
      </c>
      <c r="B684" s="570"/>
      <c r="C684" s="568"/>
      <c r="D684" s="568"/>
      <c r="E684" s="568"/>
      <c r="F684" s="536"/>
      <c r="G684" s="536"/>
      <c r="H684" s="536"/>
      <c r="I684" s="536"/>
      <c r="J684" s="656"/>
    </row>
    <row r="685" spans="1:10" hidden="1" x14ac:dyDescent="0.2">
      <c r="A685" s="531">
        <v>679</v>
      </c>
      <c r="B685" s="570"/>
      <c r="C685" s="568"/>
      <c r="D685" s="568"/>
      <c r="E685" s="568"/>
      <c r="F685" s="533"/>
      <c r="G685" s="147"/>
      <c r="H685" s="147"/>
      <c r="I685" s="147"/>
      <c r="J685" s="655"/>
    </row>
    <row r="686" spans="1:10" ht="13.5" hidden="1" thickBot="1" x14ac:dyDescent="0.25">
      <c r="A686" s="531">
        <v>680</v>
      </c>
      <c r="B686" s="571" t="s">
        <v>253</v>
      </c>
      <c r="C686" s="572"/>
      <c r="D686" s="573"/>
      <c r="E686" s="574"/>
      <c r="F686" s="575"/>
      <c r="G686" s="576">
        <f>SUM(G531:G684)</f>
        <v>0</v>
      </c>
      <c r="H686" s="575"/>
      <c r="I686" s="576">
        <f>SUM(I531:I684)</f>
        <v>0</v>
      </c>
      <c r="J686" s="663">
        <f>SUM(J531:J684)</f>
        <v>0</v>
      </c>
    </row>
    <row r="687" spans="1:10" hidden="1" x14ac:dyDescent="0.2">
      <c r="A687" s="531">
        <v>681</v>
      </c>
      <c r="B687" s="556"/>
      <c r="C687" s="569"/>
      <c r="D687" s="558"/>
      <c r="E687" s="559"/>
      <c r="F687" s="577"/>
      <c r="G687" s="147"/>
      <c r="H687" s="147"/>
      <c r="I687" s="147"/>
      <c r="J687" s="655"/>
    </row>
    <row r="688" spans="1:10" ht="13.5" hidden="1" x14ac:dyDescent="0.25">
      <c r="A688" s="531">
        <v>682</v>
      </c>
      <c r="B688" s="528" t="s">
        <v>209</v>
      </c>
      <c r="C688" s="529"/>
      <c r="D688" s="530"/>
      <c r="E688" s="530"/>
      <c r="F688" s="530"/>
      <c r="G688" s="147"/>
      <c r="H688" s="147"/>
      <c r="I688" s="147"/>
      <c r="J688" s="655"/>
    </row>
    <row r="689" spans="1:10" ht="25.5" hidden="1" x14ac:dyDescent="0.2">
      <c r="A689" s="531">
        <v>683</v>
      </c>
      <c r="B689" s="578" t="s">
        <v>210</v>
      </c>
      <c r="C689" s="533" t="s">
        <v>211</v>
      </c>
      <c r="D689" s="533" t="s">
        <v>14</v>
      </c>
      <c r="E689" s="533"/>
      <c r="F689" s="536">
        <v>2000</v>
      </c>
      <c r="G689" s="536">
        <f>E689*F689</f>
        <v>0</v>
      </c>
      <c r="H689" s="536">
        <v>1856</v>
      </c>
      <c r="I689" s="536">
        <f>E689*H689</f>
        <v>0</v>
      </c>
      <c r="J689" s="656">
        <f t="shared" ref="J689:J705" si="122">G689+I689</f>
        <v>0</v>
      </c>
    </row>
    <row r="690" spans="1:10" hidden="1" x14ac:dyDescent="0.2">
      <c r="A690" s="531">
        <v>684</v>
      </c>
      <c r="B690" s="578" t="s">
        <v>212</v>
      </c>
      <c r="C690" s="533" t="s">
        <v>213</v>
      </c>
      <c r="D690" s="533" t="s">
        <v>14</v>
      </c>
      <c r="E690" s="533"/>
      <c r="F690" s="536">
        <v>750</v>
      </c>
      <c r="G690" s="536">
        <f t="shared" ref="G690:G705" si="123">E690*F690</f>
        <v>0</v>
      </c>
      <c r="H690" s="536">
        <v>532</v>
      </c>
      <c r="I690" s="536">
        <f t="shared" ref="I690:I705" si="124">E690*H690</f>
        <v>0</v>
      </c>
      <c r="J690" s="656">
        <f t="shared" si="122"/>
        <v>0</v>
      </c>
    </row>
    <row r="691" spans="1:10" hidden="1" x14ac:dyDescent="0.2">
      <c r="A691" s="531">
        <v>685</v>
      </c>
      <c r="B691" s="578" t="s">
        <v>214</v>
      </c>
      <c r="C691" s="533" t="s">
        <v>306</v>
      </c>
      <c r="D691" s="533" t="s">
        <v>14</v>
      </c>
      <c r="E691" s="533"/>
      <c r="F691" s="536">
        <v>450</v>
      </c>
      <c r="G691" s="536">
        <f t="shared" si="123"/>
        <v>0</v>
      </c>
      <c r="H691" s="536">
        <v>4220</v>
      </c>
      <c r="I691" s="536">
        <f t="shared" si="124"/>
        <v>0</v>
      </c>
      <c r="J691" s="656">
        <f t="shared" si="122"/>
        <v>0</v>
      </c>
    </row>
    <row r="692" spans="1:10" hidden="1" x14ac:dyDescent="0.2">
      <c r="A692" s="531">
        <v>686</v>
      </c>
      <c r="B692" s="578" t="s">
        <v>216</v>
      </c>
      <c r="C692" s="533"/>
      <c r="D692" s="533" t="s">
        <v>35</v>
      </c>
      <c r="E692" s="533"/>
      <c r="F692" s="536">
        <v>100</v>
      </c>
      <c r="G692" s="536">
        <f t="shared" si="123"/>
        <v>0</v>
      </c>
      <c r="H692" s="536">
        <v>189</v>
      </c>
      <c r="I692" s="536">
        <f t="shared" si="124"/>
        <v>0</v>
      </c>
      <c r="J692" s="656">
        <f t="shared" si="122"/>
        <v>0</v>
      </c>
    </row>
    <row r="693" spans="1:10" hidden="1" x14ac:dyDescent="0.2">
      <c r="A693" s="531">
        <v>687</v>
      </c>
      <c r="B693" s="578" t="s">
        <v>217</v>
      </c>
      <c r="C693" s="533" t="s">
        <v>218</v>
      </c>
      <c r="D693" s="533" t="s">
        <v>14</v>
      </c>
      <c r="E693" s="533"/>
      <c r="F693" s="536">
        <v>50</v>
      </c>
      <c r="G693" s="536">
        <f t="shared" si="123"/>
        <v>0</v>
      </c>
      <c r="H693" s="536">
        <v>324</v>
      </c>
      <c r="I693" s="536">
        <f t="shared" si="124"/>
        <v>0</v>
      </c>
      <c r="J693" s="656">
        <f t="shared" si="122"/>
        <v>0</v>
      </c>
    </row>
    <row r="694" spans="1:10" hidden="1" x14ac:dyDescent="0.2">
      <c r="A694" s="531">
        <v>688</v>
      </c>
      <c r="B694" s="535" t="s">
        <v>219</v>
      </c>
      <c r="C694" s="538" t="s">
        <v>220</v>
      </c>
      <c r="D694" s="533" t="s">
        <v>35</v>
      </c>
      <c r="E694" s="533"/>
      <c r="F694" s="536">
        <v>80</v>
      </c>
      <c r="G694" s="536">
        <f t="shared" si="123"/>
        <v>0</v>
      </c>
      <c r="H694" s="536">
        <v>30</v>
      </c>
      <c r="I694" s="536">
        <f t="shared" si="124"/>
        <v>0</v>
      </c>
      <c r="J694" s="656">
        <f t="shared" si="122"/>
        <v>0</v>
      </c>
    </row>
    <row r="695" spans="1:10" hidden="1" x14ac:dyDescent="0.2">
      <c r="A695" s="531">
        <v>689</v>
      </c>
      <c r="B695" s="535" t="s">
        <v>219</v>
      </c>
      <c r="C695" s="538" t="s">
        <v>221</v>
      </c>
      <c r="D695" s="533" t="s">
        <v>35</v>
      </c>
      <c r="E695" s="533"/>
      <c r="F695" s="536">
        <v>80</v>
      </c>
      <c r="G695" s="536">
        <f t="shared" si="123"/>
        <v>0</v>
      </c>
      <c r="H695" s="536">
        <v>45</v>
      </c>
      <c r="I695" s="536">
        <f t="shared" si="124"/>
        <v>0</v>
      </c>
      <c r="J695" s="656">
        <f t="shared" si="122"/>
        <v>0</v>
      </c>
    </row>
    <row r="696" spans="1:10" hidden="1" x14ac:dyDescent="0.2">
      <c r="A696" s="531">
        <v>690</v>
      </c>
      <c r="B696" s="535" t="s">
        <v>274</v>
      </c>
      <c r="C696" s="538" t="s">
        <v>220</v>
      </c>
      <c r="D696" s="533" t="s">
        <v>35</v>
      </c>
      <c r="E696" s="533"/>
      <c r="F696" s="536">
        <v>0</v>
      </c>
      <c r="G696" s="536">
        <f t="shared" si="123"/>
        <v>0</v>
      </c>
      <c r="H696" s="536">
        <v>32</v>
      </c>
      <c r="I696" s="536">
        <f t="shared" si="124"/>
        <v>0</v>
      </c>
      <c r="J696" s="656">
        <f t="shared" si="122"/>
        <v>0</v>
      </c>
    </row>
    <row r="697" spans="1:10" hidden="1" x14ac:dyDescent="0.2">
      <c r="A697" s="531">
        <v>691</v>
      </c>
      <c r="B697" s="535" t="s">
        <v>274</v>
      </c>
      <c r="C697" s="538" t="s">
        <v>221</v>
      </c>
      <c r="D697" s="533" t="s">
        <v>35</v>
      </c>
      <c r="E697" s="533"/>
      <c r="F697" s="536">
        <v>0</v>
      </c>
      <c r="G697" s="536">
        <f t="shared" si="123"/>
        <v>0</v>
      </c>
      <c r="H697" s="536">
        <v>34</v>
      </c>
      <c r="I697" s="536">
        <f t="shared" si="124"/>
        <v>0</v>
      </c>
      <c r="J697" s="656">
        <f t="shared" si="122"/>
        <v>0</v>
      </c>
    </row>
    <row r="698" spans="1:10" ht="25.5" hidden="1" x14ac:dyDescent="0.2">
      <c r="A698" s="531">
        <v>692</v>
      </c>
      <c r="B698" s="535" t="s">
        <v>48</v>
      </c>
      <c r="C698" s="533" t="s">
        <v>379</v>
      </c>
      <c r="D698" s="533" t="s">
        <v>14</v>
      </c>
      <c r="E698" s="533"/>
      <c r="F698" s="536">
        <v>90059</v>
      </c>
      <c r="G698" s="536">
        <f t="shared" si="123"/>
        <v>0</v>
      </c>
      <c r="H698" s="536">
        <v>151613.06399999998</v>
      </c>
      <c r="I698" s="536">
        <f t="shared" si="124"/>
        <v>0</v>
      </c>
      <c r="J698" s="656">
        <f t="shared" si="122"/>
        <v>0</v>
      </c>
    </row>
    <row r="699" spans="1:10" hidden="1" x14ac:dyDescent="0.2">
      <c r="A699" s="531">
        <v>693</v>
      </c>
      <c r="B699" s="535" t="s">
        <v>222</v>
      </c>
      <c r="C699" s="538" t="s">
        <v>223</v>
      </c>
      <c r="D699" s="533" t="s">
        <v>35</v>
      </c>
      <c r="E699" s="533"/>
      <c r="F699" s="536">
        <v>150</v>
      </c>
      <c r="G699" s="536">
        <f t="shared" si="123"/>
        <v>0</v>
      </c>
      <c r="H699" s="536">
        <v>227</v>
      </c>
      <c r="I699" s="536">
        <f t="shared" si="124"/>
        <v>0</v>
      </c>
      <c r="J699" s="656">
        <f t="shared" si="122"/>
        <v>0</v>
      </c>
    </row>
    <row r="700" spans="1:10" hidden="1" x14ac:dyDescent="0.2">
      <c r="A700" s="531">
        <v>694</v>
      </c>
      <c r="B700" s="535" t="s">
        <v>224</v>
      </c>
      <c r="C700" s="538" t="s">
        <v>225</v>
      </c>
      <c r="D700" s="533" t="s">
        <v>35</v>
      </c>
      <c r="E700" s="533"/>
      <c r="F700" s="536">
        <v>150</v>
      </c>
      <c r="G700" s="536">
        <f t="shared" si="123"/>
        <v>0</v>
      </c>
      <c r="H700" s="536">
        <v>135</v>
      </c>
      <c r="I700" s="536">
        <f t="shared" si="124"/>
        <v>0</v>
      </c>
      <c r="J700" s="656">
        <f t="shared" si="122"/>
        <v>0</v>
      </c>
    </row>
    <row r="701" spans="1:10" hidden="1" x14ac:dyDescent="0.2">
      <c r="A701" s="531">
        <v>695</v>
      </c>
      <c r="B701" s="535" t="s">
        <v>226</v>
      </c>
      <c r="C701" s="538" t="s">
        <v>227</v>
      </c>
      <c r="D701" s="533" t="s">
        <v>35</v>
      </c>
      <c r="E701" s="533"/>
      <c r="F701" s="536">
        <v>150</v>
      </c>
      <c r="G701" s="536">
        <f t="shared" si="123"/>
        <v>0</v>
      </c>
      <c r="H701" s="536">
        <v>270</v>
      </c>
      <c r="I701" s="536">
        <f t="shared" si="124"/>
        <v>0</v>
      </c>
      <c r="J701" s="656">
        <f t="shared" si="122"/>
        <v>0</v>
      </c>
    </row>
    <row r="702" spans="1:10" hidden="1" x14ac:dyDescent="0.2">
      <c r="A702" s="531">
        <v>696</v>
      </c>
      <c r="B702" s="535" t="s">
        <v>226</v>
      </c>
      <c r="C702" s="538" t="s">
        <v>223</v>
      </c>
      <c r="D702" s="533" t="s">
        <v>35</v>
      </c>
      <c r="E702" s="533"/>
      <c r="F702" s="536">
        <v>150</v>
      </c>
      <c r="G702" s="536">
        <f t="shared" si="123"/>
        <v>0</v>
      </c>
      <c r="H702" s="536">
        <v>221</v>
      </c>
      <c r="I702" s="536">
        <f t="shared" si="124"/>
        <v>0</v>
      </c>
      <c r="J702" s="656">
        <f t="shared" si="122"/>
        <v>0</v>
      </c>
    </row>
    <row r="703" spans="1:10" hidden="1" x14ac:dyDescent="0.2">
      <c r="A703" s="531">
        <v>697</v>
      </c>
      <c r="B703" s="535" t="s">
        <v>228</v>
      </c>
      <c r="C703" s="538" t="s">
        <v>229</v>
      </c>
      <c r="D703" s="533" t="s">
        <v>35</v>
      </c>
      <c r="E703" s="533"/>
      <c r="F703" s="536">
        <v>120</v>
      </c>
      <c r="G703" s="536">
        <f t="shared" si="123"/>
        <v>0</v>
      </c>
      <c r="H703" s="536">
        <v>33</v>
      </c>
      <c r="I703" s="536">
        <f t="shared" si="124"/>
        <v>0</v>
      </c>
      <c r="J703" s="656">
        <f t="shared" si="122"/>
        <v>0</v>
      </c>
    </row>
    <row r="704" spans="1:10" hidden="1" x14ac:dyDescent="0.2">
      <c r="A704" s="531">
        <v>698</v>
      </c>
      <c r="B704" s="535" t="s">
        <v>230</v>
      </c>
      <c r="C704" s="538" t="s">
        <v>229</v>
      </c>
      <c r="D704" s="533" t="s">
        <v>35</v>
      </c>
      <c r="E704" s="533"/>
      <c r="F704" s="536">
        <v>120</v>
      </c>
      <c r="G704" s="536">
        <f t="shared" si="123"/>
        <v>0</v>
      </c>
      <c r="H704" s="536">
        <v>30</v>
      </c>
      <c r="I704" s="536">
        <f t="shared" si="124"/>
        <v>0</v>
      </c>
      <c r="J704" s="656">
        <f t="shared" si="122"/>
        <v>0</v>
      </c>
    </row>
    <row r="705" spans="1:10" hidden="1" x14ac:dyDescent="0.2">
      <c r="A705" s="531">
        <v>699</v>
      </c>
      <c r="B705" s="535" t="s">
        <v>231</v>
      </c>
      <c r="C705" s="538"/>
      <c r="D705" s="533" t="s">
        <v>32</v>
      </c>
      <c r="E705" s="533"/>
      <c r="F705" s="536">
        <v>49659</v>
      </c>
      <c r="G705" s="536">
        <f t="shared" si="123"/>
        <v>0</v>
      </c>
      <c r="H705" s="536">
        <v>99318</v>
      </c>
      <c r="I705" s="536">
        <f t="shared" si="124"/>
        <v>0</v>
      </c>
      <c r="J705" s="656">
        <f t="shared" si="122"/>
        <v>0</v>
      </c>
    </row>
    <row r="706" spans="1:10" ht="13.5" hidden="1" thickBot="1" x14ac:dyDescent="0.25">
      <c r="A706" s="531">
        <v>700</v>
      </c>
      <c r="B706" s="571" t="s">
        <v>232</v>
      </c>
      <c r="C706" s="572"/>
      <c r="D706" s="573"/>
      <c r="E706" s="574"/>
      <c r="F706" s="575"/>
      <c r="G706" s="579">
        <f>SUM(G689:G705)</f>
        <v>0</v>
      </c>
      <c r="H706" s="575"/>
      <c r="I706" s="579">
        <f>SUM(I689:I705)</f>
        <v>0</v>
      </c>
      <c r="J706" s="663">
        <f>SUM(J689:J705)</f>
        <v>0</v>
      </c>
    </row>
    <row r="707" spans="1:10" hidden="1" x14ac:dyDescent="0.2">
      <c r="A707" s="531">
        <v>701</v>
      </c>
      <c r="B707" s="535"/>
      <c r="C707" s="538"/>
      <c r="D707" s="533"/>
      <c r="E707" s="533"/>
      <c r="F707" s="533"/>
      <c r="G707" s="147"/>
      <c r="H707" s="147"/>
      <c r="I707" s="147"/>
      <c r="J707" s="655"/>
    </row>
    <row r="708" spans="1:10" ht="13.5" hidden="1" x14ac:dyDescent="0.25">
      <c r="A708" s="531">
        <v>702</v>
      </c>
      <c r="B708" s="528" t="s">
        <v>254</v>
      </c>
      <c r="C708" s="529"/>
      <c r="D708" s="530"/>
      <c r="E708" s="530"/>
      <c r="F708" s="530"/>
      <c r="G708" s="147"/>
      <c r="H708" s="147"/>
      <c r="I708" s="147"/>
      <c r="J708" s="655"/>
    </row>
    <row r="709" spans="1:10" hidden="1" x14ac:dyDescent="0.2">
      <c r="A709" s="531">
        <v>703</v>
      </c>
      <c r="B709" s="535"/>
      <c r="C709" s="538"/>
      <c r="D709" s="533"/>
      <c r="E709" s="533"/>
      <c r="F709" s="533"/>
      <c r="G709" s="147"/>
      <c r="H709" s="147"/>
      <c r="I709" s="147"/>
      <c r="J709" s="655"/>
    </row>
    <row r="710" spans="1:10" ht="25.5" hidden="1" x14ac:dyDescent="0.2">
      <c r="A710" s="531">
        <v>704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54" si="125">G710+I710</f>
        <v>0</v>
      </c>
    </row>
    <row r="711" spans="1:10" hidden="1" x14ac:dyDescent="0.2">
      <c r="A711" s="531">
        <v>705</v>
      </c>
      <c r="B711" s="578" t="s">
        <v>255</v>
      </c>
      <c r="C711" s="533" t="s">
        <v>256</v>
      </c>
      <c r="D711" s="533" t="s">
        <v>14</v>
      </c>
      <c r="E711" s="533"/>
      <c r="F711" s="580" t="s">
        <v>434</v>
      </c>
      <c r="G711" s="536"/>
      <c r="H711" s="536">
        <v>0</v>
      </c>
      <c r="I711" s="536">
        <f t="shared" ref="I711:I754" si="126">E711*H711</f>
        <v>0</v>
      </c>
      <c r="J711" s="656">
        <f t="shared" si="125"/>
        <v>0</v>
      </c>
    </row>
    <row r="712" spans="1:10" hidden="1" x14ac:dyDescent="0.2">
      <c r="A712" s="531">
        <v>706</v>
      </c>
      <c r="B712" s="578" t="s">
        <v>255</v>
      </c>
      <c r="C712" s="533" t="s">
        <v>257</v>
      </c>
      <c r="D712" s="533" t="s">
        <v>14</v>
      </c>
      <c r="E712" s="533"/>
      <c r="F712" s="580" t="s">
        <v>434</v>
      </c>
      <c r="G712" s="536"/>
      <c r="H712" s="536">
        <v>0</v>
      </c>
      <c r="I712" s="536">
        <f t="shared" si="126"/>
        <v>0</v>
      </c>
      <c r="J712" s="656">
        <f t="shared" si="125"/>
        <v>0</v>
      </c>
    </row>
    <row r="713" spans="1:10" hidden="1" x14ac:dyDescent="0.2">
      <c r="A713" s="531">
        <v>707</v>
      </c>
      <c r="B713" s="578" t="s">
        <v>255</v>
      </c>
      <c r="C713" s="533" t="s">
        <v>258</v>
      </c>
      <c r="D713" s="533" t="s">
        <v>14</v>
      </c>
      <c r="E713" s="533"/>
      <c r="F713" s="580" t="s">
        <v>434</v>
      </c>
      <c r="G713" s="536"/>
      <c r="H713" s="536">
        <v>0</v>
      </c>
      <c r="I713" s="536">
        <f t="shared" si="126"/>
        <v>0</v>
      </c>
      <c r="J713" s="656">
        <f t="shared" si="125"/>
        <v>0</v>
      </c>
    </row>
    <row r="714" spans="1:10" hidden="1" x14ac:dyDescent="0.2">
      <c r="A714" s="531">
        <v>708</v>
      </c>
      <c r="B714" s="578" t="s">
        <v>214</v>
      </c>
      <c r="C714" s="533" t="s">
        <v>215</v>
      </c>
      <c r="D714" s="533" t="s">
        <v>14</v>
      </c>
      <c r="E714" s="533"/>
      <c r="F714" s="536">
        <v>450</v>
      </c>
      <c r="G714" s="536">
        <f>E714*F714</f>
        <v>0</v>
      </c>
      <c r="H714" s="536">
        <v>4220</v>
      </c>
      <c r="I714" s="536">
        <f t="shared" si="126"/>
        <v>0</v>
      </c>
      <c r="J714" s="656">
        <f t="shared" si="125"/>
        <v>0</v>
      </c>
    </row>
    <row r="715" spans="1:10" hidden="1" x14ac:dyDescent="0.2">
      <c r="A715" s="531">
        <v>709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>E715*F715</f>
        <v>0</v>
      </c>
      <c r="H715" s="536">
        <v>189</v>
      </c>
      <c r="I715" s="536">
        <f t="shared" si="126"/>
        <v>0</v>
      </c>
      <c r="J715" s="656">
        <f t="shared" si="125"/>
        <v>0</v>
      </c>
    </row>
    <row r="716" spans="1:10" hidden="1" x14ac:dyDescent="0.2">
      <c r="A716" s="531">
        <v>710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>E716*F716</f>
        <v>0</v>
      </c>
      <c r="H716" s="536">
        <v>324</v>
      </c>
      <c r="I716" s="536">
        <f t="shared" si="126"/>
        <v>0</v>
      </c>
      <c r="J716" s="656">
        <f t="shared" si="125"/>
        <v>0</v>
      </c>
    </row>
    <row r="717" spans="1:10" hidden="1" x14ac:dyDescent="0.2">
      <c r="A717" s="531">
        <v>711</v>
      </c>
      <c r="B717" s="578" t="s">
        <v>259</v>
      </c>
      <c r="C717" s="533" t="s">
        <v>260</v>
      </c>
      <c r="D717" s="533" t="s">
        <v>14</v>
      </c>
      <c r="E717" s="533"/>
      <c r="F717" s="580" t="s">
        <v>434</v>
      </c>
      <c r="G717" s="536"/>
      <c r="H717" s="536">
        <v>0</v>
      </c>
      <c r="I717" s="536">
        <f t="shared" si="126"/>
        <v>0</v>
      </c>
      <c r="J717" s="656">
        <f t="shared" si="125"/>
        <v>0</v>
      </c>
    </row>
    <row r="718" spans="1:10" ht="51" hidden="1" x14ac:dyDescent="0.2">
      <c r="A718" s="531">
        <v>712</v>
      </c>
      <c r="B718" s="541" t="s">
        <v>438</v>
      </c>
      <c r="C718" s="533" t="s">
        <v>439</v>
      </c>
      <c r="D718" s="533" t="s">
        <v>32</v>
      </c>
      <c r="E718" s="533"/>
      <c r="F718" s="536">
        <v>32544</v>
      </c>
      <c r="G718" s="536">
        <f>E718*F718</f>
        <v>0</v>
      </c>
      <c r="H718" s="536">
        <v>43909</v>
      </c>
      <c r="I718" s="536">
        <f t="shared" si="126"/>
        <v>0</v>
      </c>
      <c r="J718" s="656">
        <f t="shared" si="125"/>
        <v>0</v>
      </c>
    </row>
    <row r="719" spans="1:10" ht="51" hidden="1" x14ac:dyDescent="0.2">
      <c r="A719" s="531">
        <v>713</v>
      </c>
      <c r="B719" s="541" t="s">
        <v>438</v>
      </c>
      <c r="C719" s="533" t="s">
        <v>439</v>
      </c>
      <c r="D719" s="533" t="s">
        <v>32</v>
      </c>
      <c r="E719" s="533"/>
      <c r="F719" s="536">
        <v>32544</v>
      </c>
      <c r="G719" s="536">
        <f t="shared" ref="G719:G723" si="127">E719*F719</f>
        <v>0</v>
      </c>
      <c r="H719" s="536">
        <v>43909</v>
      </c>
      <c r="I719" s="536">
        <f t="shared" si="126"/>
        <v>0</v>
      </c>
      <c r="J719" s="656">
        <f t="shared" si="125"/>
        <v>0</v>
      </c>
    </row>
    <row r="720" spans="1:10" ht="25.5" hidden="1" x14ac:dyDescent="0.2">
      <c r="A720" s="531">
        <v>714</v>
      </c>
      <c r="B720" s="578" t="s">
        <v>242</v>
      </c>
      <c r="C720" s="533" t="s">
        <v>381</v>
      </c>
      <c r="D720" s="533" t="s">
        <v>14</v>
      </c>
      <c r="E720" s="533"/>
      <c r="F720" s="536">
        <v>38090.69</v>
      </c>
      <c r="G720" s="536">
        <f t="shared" si="127"/>
        <v>0</v>
      </c>
      <c r="H720" s="536">
        <v>127558.79999999999</v>
      </c>
      <c r="I720" s="536">
        <f t="shared" si="126"/>
        <v>0</v>
      </c>
      <c r="J720" s="656">
        <f t="shared" si="125"/>
        <v>0</v>
      </c>
    </row>
    <row r="721" spans="1:10" ht="25.5" hidden="1" x14ac:dyDescent="0.2">
      <c r="A721" s="531">
        <v>715</v>
      </c>
      <c r="B721" s="578" t="s">
        <v>242</v>
      </c>
      <c r="C721" s="533" t="s">
        <v>380</v>
      </c>
      <c r="D721" s="533" t="s">
        <v>14</v>
      </c>
      <c r="E721" s="533"/>
      <c r="F721" s="536">
        <v>51220.74</v>
      </c>
      <c r="G721" s="536">
        <f t="shared" si="127"/>
        <v>0</v>
      </c>
      <c r="H721" s="536">
        <v>171529.19999999998</v>
      </c>
      <c r="I721" s="536">
        <f t="shared" si="126"/>
        <v>0</v>
      </c>
      <c r="J721" s="656">
        <f t="shared" si="125"/>
        <v>0</v>
      </c>
    </row>
    <row r="722" spans="1:10" ht="25.5" hidden="1" x14ac:dyDescent="0.2">
      <c r="A722" s="531">
        <v>716</v>
      </c>
      <c r="B722" s="578" t="s">
        <v>242</v>
      </c>
      <c r="C722" s="533" t="s">
        <v>380</v>
      </c>
      <c r="D722" s="533" t="s">
        <v>14</v>
      </c>
      <c r="E722" s="533"/>
      <c r="F722" s="536">
        <v>51220.74</v>
      </c>
      <c r="G722" s="536">
        <f t="shared" si="127"/>
        <v>0</v>
      </c>
      <c r="H722" s="536">
        <v>171529.19999999998</v>
      </c>
      <c r="I722" s="536">
        <f t="shared" si="126"/>
        <v>0</v>
      </c>
      <c r="J722" s="656">
        <f t="shared" si="125"/>
        <v>0</v>
      </c>
    </row>
    <row r="723" spans="1:10" ht="25.5" hidden="1" x14ac:dyDescent="0.2">
      <c r="A723" s="531">
        <v>717</v>
      </c>
      <c r="B723" s="578" t="s">
        <v>242</v>
      </c>
      <c r="C723" s="533" t="s">
        <v>381</v>
      </c>
      <c r="D723" s="533" t="s">
        <v>14</v>
      </c>
      <c r="E723" s="533"/>
      <c r="F723" s="536">
        <v>38090.69</v>
      </c>
      <c r="G723" s="536">
        <f t="shared" si="127"/>
        <v>0</v>
      </c>
      <c r="H723" s="536">
        <v>127558.79999999999</v>
      </c>
      <c r="I723" s="536">
        <f t="shared" si="126"/>
        <v>0</v>
      </c>
      <c r="J723" s="656">
        <f t="shared" si="125"/>
        <v>0</v>
      </c>
    </row>
    <row r="724" spans="1:10" hidden="1" x14ac:dyDescent="0.2">
      <c r="A724" s="531">
        <v>718</v>
      </c>
      <c r="B724" s="578" t="s">
        <v>261</v>
      </c>
      <c r="C724" s="533" t="s">
        <v>262</v>
      </c>
      <c r="D724" s="533" t="s">
        <v>14</v>
      </c>
      <c r="E724" s="533"/>
      <c r="F724" s="580" t="s">
        <v>434</v>
      </c>
      <c r="G724" s="536"/>
      <c r="H724" s="536">
        <v>0</v>
      </c>
      <c r="I724" s="536">
        <f t="shared" si="126"/>
        <v>0</v>
      </c>
      <c r="J724" s="656">
        <f t="shared" si="125"/>
        <v>0</v>
      </c>
    </row>
    <row r="725" spans="1:10" ht="25.5" hidden="1" x14ac:dyDescent="0.2">
      <c r="A725" s="531">
        <v>719</v>
      </c>
      <c r="B725" s="578" t="s">
        <v>263</v>
      </c>
      <c r="C725" s="533" t="s">
        <v>264</v>
      </c>
      <c r="D725" s="533" t="s">
        <v>14</v>
      </c>
      <c r="E725" s="533"/>
      <c r="F725" s="580" t="s">
        <v>434</v>
      </c>
      <c r="G725" s="536"/>
      <c r="H725" s="536">
        <v>0</v>
      </c>
      <c r="I725" s="536">
        <f t="shared" si="126"/>
        <v>0</v>
      </c>
      <c r="J725" s="656">
        <f t="shared" si="125"/>
        <v>0</v>
      </c>
    </row>
    <row r="726" spans="1:10" hidden="1" x14ac:dyDescent="0.2">
      <c r="A726" s="531">
        <v>720</v>
      </c>
      <c r="B726" s="578" t="s">
        <v>265</v>
      </c>
      <c r="C726" s="533"/>
      <c r="D726" s="533" t="s">
        <v>14</v>
      </c>
      <c r="E726" s="533"/>
      <c r="F726" s="580" t="s">
        <v>435</v>
      </c>
      <c r="G726" s="536"/>
      <c r="H726" s="536">
        <v>0</v>
      </c>
      <c r="I726" s="536">
        <f t="shared" si="126"/>
        <v>0</v>
      </c>
      <c r="J726" s="656">
        <f t="shared" si="125"/>
        <v>0</v>
      </c>
    </row>
    <row r="727" spans="1:10" hidden="1" x14ac:dyDescent="0.2">
      <c r="A727" s="531">
        <v>721</v>
      </c>
      <c r="B727" s="578" t="s">
        <v>266</v>
      </c>
      <c r="C727" s="533"/>
      <c r="D727" s="533" t="s">
        <v>14</v>
      </c>
      <c r="E727" s="533"/>
      <c r="F727" s="580" t="s">
        <v>435</v>
      </c>
      <c r="G727" s="536"/>
      <c r="H727" s="536">
        <v>0</v>
      </c>
      <c r="I727" s="536">
        <f t="shared" si="126"/>
        <v>0</v>
      </c>
      <c r="J727" s="656">
        <f t="shared" si="125"/>
        <v>0</v>
      </c>
    </row>
    <row r="728" spans="1:10" hidden="1" x14ac:dyDescent="0.2">
      <c r="A728" s="531">
        <v>722</v>
      </c>
      <c r="B728" s="578" t="s">
        <v>267</v>
      </c>
      <c r="C728" s="533"/>
      <c r="D728" s="533" t="s">
        <v>14</v>
      </c>
      <c r="E728" s="533"/>
      <c r="F728" s="580" t="s">
        <v>435</v>
      </c>
      <c r="G728" s="536"/>
      <c r="H728" s="536">
        <v>0</v>
      </c>
      <c r="I728" s="536">
        <f t="shared" si="126"/>
        <v>0</v>
      </c>
      <c r="J728" s="656">
        <f t="shared" si="125"/>
        <v>0</v>
      </c>
    </row>
    <row r="729" spans="1:10" hidden="1" x14ac:dyDescent="0.2">
      <c r="A729" s="531">
        <v>723</v>
      </c>
      <c r="B729" s="578" t="s">
        <v>268</v>
      </c>
      <c r="C729" s="533"/>
      <c r="D729" s="533" t="s">
        <v>14</v>
      </c>
      <c r="E729" s="533"/>
      <c r="F729" s="580" t="s">
        <v>435</v>
      </c>
      <c r="G729" s="536"/>
      <c r="H729" s="536">
        <v>0</v>
      </c>
      <c r="I729" s="536">
        <f t="shared" si="126"/>
        <v>0</v>
      </c>
      <c r="J729" s="656">
        <f t="shared" si="125"/>
        <v>0</v>
      </c>
    </row>
    <row r="730" spans="1:10" hidden="1" x14ac:dyDescent="0.2">
      <c r="A730" s="531">
        <v>724</v>
      </c>
      <c r="B730" s="578" t="s">
        <v>269</v>
      </c>
      <c r="C730" s="533"/>
      <c r="D730" s="533" t="s">
        <v>14</v>
      </c>
      <c r="E730" s="533"/>
      <c r="F730" s="580" t="s">
        <v>435</v>
      </c>
      <c r="G730" s="536"/>
      <c r="H730" s="536">
        <v>0</v>
      </c>
      <c r="I730" s="536">
        <f t="shared" si="126"/>
        <v>0</v>
      </c>
      <c r="J730" s="656">
        <f t="shared" si="125"/>
        <v>0</v>
      </c>
    </row>
    <row r="731" spans="1:10" hidden="1" x14ac:dyDescent="0.2">
      <c r="A731" s="531">
        <v>725</v>
      </c>
      <c r="B731" s="578" t="s">
        <v>270</v>
      </c>
      <c r="C731" s="533"/>
      <c r="D731" s="533" t="s">
        <v>14</v>
      </c>
      <c r="E731" s="533"/>
      <c r="F731" s="580" t="s">
        <v>435</v>
      </c>
      <c r="G731" s="536"/>
      <c r="H731" s="536">
        <v>0</v>
      </c>
      <c r="I731" s="536">
        <f t="shared" si="126"/>
        <v>0</v>
      </c>
      <c r="J731" s="656">
        <f t="shared" si="125"/>
        <v>0</v>
      </c>
    </row>
    <row r="732" spans="1:10" hidden="1" x14ac:dyDescent="0.2">
      <c r="A732" s="531">
        <v>726</v>
      </c>
      <c r="B732" s="578" t="s">
        <v>271</v>
      </c>
      <c r="C732" s="533"/>
      <c r="D732" s="533" t="s">
        <v>14</v>
      </c>
      <c r="E732" s="533"/>
      <c r="F732" s="580" t="s">
        <v>435</v>
      </c>
      <c r="G732" s="536"/>
      <c r="H732" s="536">
        <v>0</v>
      </c>
      <c r="I732" s="536">
        <f t="shared" si="126"/>
        <v>0</v>
      </c>
      <c r="J732" s="656">
        <f t="shared" si="125"/>
        <v>0</v>
      </c>
    </row>
    <row r="733" spans="1:10" hidden="1" x14ac:dyDescent="0.2">
      <c r="A733" s="531">
        <v>727</v>
      </c>
      <c r="B733" s="578" t="s">
        <v>272</v>
      </c>
      <c r="C733" s="533"/>
      <c r="D733" s="533" t="s">
        <v>14</v>
      </c>
      <c r="E733" s="533"/>
      <c r="F733" s="580" t="s">
        <v>435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idden="1" x14ac:dyDescent="0.2">
      <c r="A734" s="531">
        <v>728</v>
      </c>
      <c r="B734" s="535" t="s">
        <v>219</v>
      </c>
      <c r="C734" s="538" t="s">
        <v>273</v>
      </c>
      <c r="D734" s="533" t="s">
        <v>35</v>
      </c>
      <c r="E734" s="533"/>
      <c r="F734" s="536">
        <v>80</v>
      </c>
      <c r="G734" s="536">
        <f t="shared" ref="G734:G754" si="128">E734*F734</f>
        <v>0</v>
      </c>
      <c r="H734" s="536">
        <v>22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729</v>
      </c>
      <c r="B735" s="535" t="s">
        <v>219</v>
      </c>
      <c r="C735" s="538" t="s">
        <v>220</v>
      </c>
      <c r="D735" s="533" t="s">
        <v>35</v>
      </c>
      <c r="E735" s="533"/>
      <c r="F735" s="536">
        <v>80</v>
      </c>
      <c r="G735" s="536">
        <f t="shared" si="128"/>
        <v>0</v>
      </c>
      <c r="H735" s="536">
        <v>30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730</v>
      </c>
      <c r="B736" s="535" t="s">
        <v>219</v>
      </c>
      <c r="C736" s="538" t="s">
        <v>221</v>
      </c>
      <c r="D736" s="533" t="s">
        <v>35</v>
      </c>
      <c r="E736" s="533"/>
      <c r="F736" s="536">
        <v>80</v>
      </c>
      <c r="G736" s="536">
        <f t="shared" si="128"/>
        <v>0</v>
      </c>
      <c r="H736" s="536">
        <v>45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731</v>
      </c>
      <c r="B737" s="535" t="s">
        <v>274</v>
      </c>
      <c r="C737" s="538" t="s">
        <v>273</v>
      </c>
      <c r="D737" s="533" t="s">
        <v>35</v>
      </c>
      <c r="E737" s="533"/>
      <c r="F737" s="536">
        <v>0</v>
      </c>
      <c r="G737" s="536">
        <f t="shared" si="128"/>
        <v>0</v>
      </c>
      <c r="H737" s="536">
        <v>31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732</v>
      </c>
      <c r="B738" s="535" t="s">
        <v>274</v>
      </c>
      <c r="C738" s="538" t="s">
        <v>220</v>
      </c>
      <c r="D738" s="533" t="s">
        <v>35</v>
      </c>
      <c r="E738" s="533"/>
      <c r="F738" s="536">
        <v>0</v>
      </c>
      <c r="G738" s="536">
        <f t="shared" si="128"/>
        <v>0</v>
      </c>
      <c r="H738" s="536">
        <v>32</v>
      </c>
      <c r="I738" s="536">
        <f t="shared" si="126"/>
        <v>0</v>
      </c>
      <c r="J738" s="656">
        <f t="shared" si="125"/>
        <v>0</v>
      </c>
    </row>
    <row r="739" spans="1:10" ht="15" hidden="1" customHeight="1" x14ac:dyDescent="0.2">
      <c r="A739" s="531">
        <v>733</v>
      </c>
      <c r="B739" s="535" t="s">
        <v>274</v>
      </c>
      <c r="C739" s="538" t="s">
        <v>221</v>
      </c>
      <c r="D739" s="533" t="s">
        <v>35</v>
      </c>
      <c r="E739" s="533"/>
      <c r="F739" s="536">
        <v>0</v>
      </c>
      <c r="G739" s="536">
        <f t="shared" si="128"/>
        <v>0</v>
      </c>
      <c r="H739" s="536">
        <v>34</v>
      </c>
      <c r="I739" s="536">
        <f t="shared" si="126"/>
        <v>0</v>
      </c>
      <c r="J739" s="656">
        <f t="shared" si="125"/>
        <v>0</v>
      </c>
    </row>
    <row r="740" spans="1:10" ht="15" hidden="1" customHeight="1" x14ac:dyDescent="0.2">
      <c r="A740" s="531">
        <v>734</v>
      </c>
      <c r="B740" s="535" t="s">
        <v>222</v>
      </c>
      <c r="C740" s="538" t="s">
        <v>223</v>
      </c>
      <c r="D740" s="533" t="s">
        <v>35</v>
      </c>
      <c r="E740" s="533"/>
      <c r="F740" s="536">
        <v>150</v>
      </c>
      <c r="G740" s="536">
        <f t="shared" si="128"/>
        <v>0</v>
      </c>
      <c r="H740" s="536">
        <v>227</v>
      </c>
      <c r="I740" s="536">
        <f t="shared" si="126"/>
        <v>0</v>
      </c>
      <c r="J740" s="656">
        <f t="shared" si="125"/>
        <v>0</v>
      </c>
    </row>
    <row r="741" spans="1:10" ht="15" hidden="1" customHeight="1" x14ac:dyDescent="0.2">
      <c r="A741" s="531">
        <v>735</v>
      </c>
      <c r="B741" s="535" t="s">
        <v>222</v>
      </c>
      <c r="C741" s="538" t="s">
        <v>275</v>
      </c>
      <c r="D741" s="533" t="s">
        <v>35</v>
      </c>
      <c r="E741" s="533"/>
      <c r="F741" s="536">
        <v>150</v>
      </c>
      <c r="G741" s="536">
        <f t="shared" si="128"/>
        <v>0</v>
      </c>
      <c r="H741" s="536">
        <v>281</v>
      </c>
      <c r="I741" s="536">
        <f t="shared" si="126"/>
        <v>0</v>
      </c>
      <c r="J741" s="656">
        <f t="shared" si="125"/>
        <v>0</v>
      </c>
    </row>
    <row r="742" spans="1:10" hidden="1" x14ac:dyDescent="0.2">
      <c r="A742" s="531">
        <v>736</v>
      </c>
      <c r="B742" s="535" t="s">
        <v>222</v>
      </c>
      <c r="C742" s="538" t="s">
        <v>225</v>
      </c>
      <c r="D742" s="533" t="s">
        <v>35</v>
      </c>
      <c r="E742" s="533"/>
      <c r="F742" s="536">
        <v>150</v>
      </c>
      <c r="G742" s="536">
        <f t="shared" si="128"/>
        <v>0</v>
      </c>
      <c r="H742" s="536">
        <v>217</v>
      </c>
      <c r="I742" s="536">
        <f t="shared" si="126"/>
        <v>0</v>
      </c>
      <c r="J742" s="656">
        <f t="shared" si="125"/>
        <v>0</v>
      </c>
    </row>
    <row r="743" spans="1:10" hidden="1" x14ac:dyDescent="0.2">
      <c r="A743" s="531">
        <v>737</v>
      </c>
      <c r="B743" s="535" t="s">
        <v>224</v>
      </c>
      <c r="C743" s="538" t="s">
        <v>276</v>
      </c>
      <c r="D743" s="533" t="s">
        <v>35</v>
      </c>
      <c r="E743" s="533"/>
      <c r="F743" s="536">
        <v>150</v>
      </c>
      <c r="G743" s="536">
        <f t="shared" si="128"/>
        <v>0</v>
      </c>
      <c r="H743" s="536">
        <v>392</v>
      </c>
      <c r="I743" s="536">
        <f t="shared" si="126"/>
        <v>0</v>
      </c>
      <c r="J743" s="656">
        <f t="shared" si="125"/>
        <v>0</v>
      </c>
    </row>
    <row r="744" spans="1:10" ht="15" hidden="1" customHeight="1" x14ac:dyDescent="0.2">
      <c r="A744" s="531">
        <v>738</v>
      </c>
      <c r="B744" s="535" t="s">
        <v>224</v>
      </c>
      <c r="C744" s="538" t="s">
        <v>223</v>
      </c>
      <c r="D744" s="533" t="s">
        <v>35</v>
      </c>
      <c r="E744" s="533"/>
      <c r="F744" s="536">
        <v>150</v>
      </c>
      <c r="G744" s="536">
        <f t="shared" si="128"/>
        <v>0</v>
      </c>
      <c r="H744" s="536">
        <v>250</v>
      </c>
      <c r="I744" s="536">
        <f t="shared" si="126"/>
        <v>0</v>
      </c>
      <c r="J744" s="656">
        <f t="shared" si="125"/>
        <v>0</v>
      </c>
    </row>
    <row r="745" spans="1:10" hidden="1" x14ac:dyDescent="0.2">
      <c r="A745" s="531">
        <v>739</v>
      </c>
      <c r="B745" s="535" t="s">
        <v>224</v>
      </c>
      <c r="C745" s="538" t="s">
        <v>275</v>
      </c>
      <c r="D745" s="533" t="s">
        <v>35</v>
      </c>
      <c r="E745" s="533"/>
      <c r="F745" s="536">
        <v>150</v>
      </c>
      <c r="G745" s="536">
        <f t="shared" si="128"/>
        <v>0</v>
      </c>
      <c r="H745" s="536">
        <v>276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740</v>
      </c>
      <c r="B746" s="535" t="s">
        <v>224</v>
      </c>
      <c r="C746" s="538" t="s">
        <v>225</v>
      </c>
      <c r="D746" s="533" t="s">
        <v>35</v>
      </c>
      <c r="E746" s="533"/>
      <c r="F746" s="536">
        <v>150</v>
      </c>
      <c r="G746" s="536">
        <f t="shared" si="128"/>
        <v>0</v>
      </c>
      <c r="H746" s="536">
        <v>157</v>
      </c>
      <c r="I746" s="536">
        <f t="shared" si="126"/>
        <v>0</v>
      </c>
      <c r="J746" s="656">
        <f t="shared" si="125"/>
        <v>0</v>
      </c>
    </row>
    <row r="747" spans="1:10" hidden="1" x14ac:dyDescent="0.2">
      <c r="A747" s="531">
        <v>741</v>
      </c>
      <c r="B747" s="535" t="s">
        <v>226</v>
      </c>
      <c r="C747" s="538" t="s">
        <v>277</v>
      </c>
      <c r="D747" s="533" t="s">
        <v>35</v>
      </c>
      <c r="E747" s="533"/>
      <c r="F747" s="536">
        <v>150</v>
      </c>
      <c r="G747" s="536">
        <f t="shared" si="128"/>
        <v>0</v>
      </c>
      <c r="H747" s="536">
        <v>308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742</v>
      </c>
      <c r="B748" s="535" t="s">
        <v>226</v>
      </c>
      <c r="C748" s="538" t="s">
        <v>278</v>
      </c>
      <c r="D748" s="533" t="s">
        <v>35</v>
      </c>
      <c r="E748" s="533"/>
      <c r="F748" s="536">
        <v>150</v>
      </c>
      <c r="G748" s="536">
        <f t="shared" si="128"/>
        <v>0</v>
      </c>
      <c r="H748" s="536">
        <v>248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743</v>
      </c>
      <c r="B749" s="535" t="s">
        <v>228</v>
      </c>
      <c r="C749" s="538" t="s">
        <v>229</v>
      </c>
      <c r="D749" s="533" t="s">
        <v>35</v>
      </c>
      <c r="E749" s="533"/>
      <c r="F749" s="536">
        <v>120</v>
      </c>
      <c r="G749" s="536">
        <f t="shared" si="128"/>
        <v>0</v>
      </c>
      <c r="H749" s="536">
        <v>33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744</v>
      </c>
      <c r="B750" s="535" t="s">
        <v>230</v>
      </c>
      <c r="C750" s="538" t="s">
        <v>229</v>
      </c>
      <c r="D750" s="533" t="s">
        <v>35</v>
      </c>
      <c r="E750" s="533"/>
      <c r="F750" s="536">
        <v>120</v>
      </c>
      <c r="G750" s="536">
        <f t="shared" si="128"/>
        <v>0</v>
      </c>
      <c r="H750" s="536">
        <v>30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745</v>
      </c>
      <c r="B751" s="535" t="s">
        <v>231</v>
      </c>
      <c r="C751" s="533"/>
      <c r="D751" s="533" t="s">
        <v>32</v>
      </c>
      <c r="E751" s="533"/>
      <c r="F751" s="536">
        <v>234625.5</v>
      </c>
      <c r="G751" s="536">
        <f t="shared" si="128"/>
        <v>0</v>
      </c>
      <c r="H751" s="536">
        <v>469251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746</v>
      </c>
      <c r="B752" s="570"/>
      <c r="C752" s="568"/>
      <c r="D752" s="568"/>
      <c r="E752" s="568"/>
      <c r="F752" s="536"/>
      <c r="G752" s="536">
        <f t="shared" si="128"/>
        <v>0</v>
      </c>
      <c r="H752" s="536"/>
      <c r="I752" s="536">
        <f t="shared" si="126"/>
        <v>0</v>
      </c>
      <c r="J752" s="656"/>
    </row>
    <row r="753" spans="1:10" hidden="1" x14ac:dyDescent="0.2">
      <c r="A753" s="531">
        <v>747</v>
      </c>
      <c r="B753" s="535" t="s">
        <v>206</v>
      </c>
      <c r="C753" s="538"/>
      <c r="D753" s="533" t="s">
        <v>207</v>
      </c>
      <c r="E753" s="533"/>
      <c r="F753" s="536">
        <v>225000</v>
      </c>
      <c r="G753" s="536">
        <f t="shared" si="128"/>
        <v>0</v>
      </c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748</v>
      </c>
      <c r="B754" s="535" t="s">
        <v>104</v>
      </c>
      <c r="C754" s="538"/>
      <c r="D754" s="533" t="s">
        <v>207</v>
      </c>
      <c r="E754" s="533"/>
      <c r="F754" s="536">
        <v>189000</v>
      </c>
      <c r="G754" s="536">
        <f t="shared" si="128"/>
        <v>0</v>
      </c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749</v>
      </c>
      <c r="B755" s="535"/>
      <c r="C755" s="538"/>
      <c r="D755" s="533"/>
      <c r="E755" s="533"/>
      <c r="F755" s="536"/>
      <c r="G755" s="536"/>
      <c r="H755" s="536"/>
      <c r="I755" s="536"/>
      <c r="J755" s="656"/>
    </row>
    <row r="756" spans="1:10" ht="13.5" hidden="1" thickBot="1" x14ac:dyDescent="0.25">
      <c r="A756" s="531">
        <v>750</v>
      </c>
      <c r="B756" s="571" t="s">
        <v>279</v>
      </c>
      <c r="C756" s="572"/>
      <c r="D756" s="573"/>
      <c r="E756" s="574"/>
      <c r="F756" s="575"/>
      <c r="G756" s="579">
        <f>SUM(G710:G755)</f>
        <v>0</v>
      </c>
      <c r="H756" s="575"/>
      <c r="I756" s="579">
        <f>SUM(I710:I755)</f>
        <v>0</v>
      </c>
      <c r="J756" s="663">
        <f>SUM(J710:J755)</f>
        <v>0</v>
      </c>
    </row>
    <row r="757" spans="1:10" hidden="1" x14ac:dyDescent="0.2">
      <c r="A757" s="531">
        <v>751</v>
      </c>
      <c r="B757" s="535"/>
      <c r="C757" s="538"/>
      <c r="D757" s="533"/>
      <c r="E757" s="533"/>
      <c r="F757" s="533"/>
      <c r="G757" s="147"/>
      <c r="H757" s="147"/>
      <c r="I757" s="147"/>
      <c r="J757" s="655"/>
    </row>
    <row r="758" spans="1:10" ht="13.5" hidden="1" x14ac:dyDescent="0.25">
      <c r="A758" s="531">
        <v>752</v>
      </c>
      <c r="B758" s="528" t="s">
        <v>280</v>
      </c>
      <c r="C758" s="529"/>
      <c r="D758" s="530"/>
      <c r="E758" s="530"/>
      <c r="F758" s="530"/>
      <c r="G758" s="147"/>
      <c r="H758" s="147"/>
      <c r="I758" s="147"/>
      <c r="J758" s="655"/>
    </row>
    <row r="759" spans="1:10" hidden="1" x14ac:dyDescent="0.2">
      <c r="A759" s="531">
        <v>753</v>
      </c>
      <c r="B759" s="535"/>
      <c r="C759" s="538"/>
      <c r="D759" s="533"/>
      <c r="E759" s="533"/>
      <c r="F759" s="533"/>
      <c r="G759" s="147"/>
      <c r="H759" s="147"/>
      <c r="I759" s="147"/>
      <c r="J759" s="655"/>
    </row>
    <row r="760" spans="1:10" ht="25.5" hidden="1" x14ac:dyDescent="0.2">
      <c r="A760" s="531">
        <v>754</v>
      </c>
      <c r="B760" s="578" t="s">
        <v>210</v>
      </c>
      <c r="C760" s="533" t="s">
        <v>211</v>
      </c>
      <c r="D760" s="533" t="s">
        <v>14</v>
      </c>
      <c r="E760" s="533"/>
      <c r="F760" s="536">
        <v>2000</v>
      </c>
      <c r="G760" s="536">
        <f>E760*F760</f>
        <v>0</v>
      </c>
      <c r="H760" s="536">
        <v>1856</v>
      </c>
      <c r="I760" s="536">
        <f>E760*H760</f>
        <v>0</v>
      </c>
      <c r="J760" s="656">
        <f t="shared" ref="J760:J781" si="129">G760+I760</f>
        <v>0</v>
      </c>
    </row>
    <row r="761" spans="1:10" hidden="1" x14ac:dyDescent="0.2">
      <c r="A761" s="531">
        <v>755</v>
      </c>
      <c r="B761" s="578" t="s">
        <v>212</v>
      </c>
      <c r="C761" s="533" t="s">
        <v>213</v>
      </c>
      <c r="D761" s="533" t="s">
        <v>14</v>
      </c>
      <c r="E761" s="533"/>
      <c r="F761" s="536">
        <v>750</v>
      </c>
      <c r="G761" s="536">
        <f t="shared" ref="G761:G781" si="130">E761*F761</f>
        <v>0</v>
      </c>
      <c r="H761" s="536">
        <v>532</v>
      </c>
      <c r="I761" s="536">
        <f t="shared" ref="I761:I781" si="131">E761*H761</f>
        <v>0</v>
      </c>
      <c r="J761" s="656">
        <f t="shared" si="129"/>
        <v>0</v>
      </c>
    </row>
    <row r="762" spans="1:10" hidden="1" x14ac:dyDescent="0.2">
      <c r="A762" s="531">
        <v>756</v>
      </c>
      <c r="B762" s="578" t="s">
        <v>214</v>
      </c>
      <c r="C762" s="533" t="s">
        <v>215</v>
      </c>
      <c r="D762" s="533" t="s">
        <v>14</v>
      </c>
      <c r="E762" s="533"/>
      <c r="F762" s="536">
        <v>450</v>
      </c>
      <c r="G762" s="536">
        <f t="shared" si="130"/>
        <v>0</v>
      </c>
      <c r="H762" s="536">
        <v>4220</v>
      </c>
      <c r="I762" s="536">
        <f t="shared" si="131"/>
        <v>0</v>
      </c>
      <c r="J762" s="656">
        <f t="shared" si="129"/>
        <v>0</v>
      </c>
    </row>
    <row r="763" spans="1:10" hidden="1" x14ac:dyDescent="0.2">
      <c r="A763" s="531">
        <v>757</v>
      </c>
      <c r="B763" s="578" t="s">
        <v>216</v>
      </c>
      <c r="C763" s="533"/>
      <c r="D763" s="533" t="s">
        <v>35</v>
      </c>
      <c r="E763" s="533"/>
      <c r="F763" s="536">
        <v>100</v>
      </c>
      <c r="G763" s="536">
        <f t="shared" si="130"/>
        <v>0</v>
      </c>
      <c r="H763" s="536">
        <v>189</v>
      </c>
      <c r="I763" s="536">
        <f t="shared" si="131"/>
        <v>0</v>
      </c>
      <c r="J763" s="656">
        <f t="shared" si="129"/>
        <v>0</v>
      </c>
    </row>
    <row r="764" spans="1:10" hidden="1" x14ac:dyDescent="0.2">
      <c r="A764" s="531">
        <v>758</v>
      </c>
      <c r="B764" s="578" t="s">
        <v>217</v>
      </c>
      <c r="C764" s="533" t="s">
        <v>218</v>
      </c>
      <c r="D764" s="533" t="s">
        <v>14</v>
      </c>
      <c r="E764" s="533"/>
      <c r="F764" s="536">
        <v>50</v>
      </c>
      <c r="G764" s="536">
        <f t="shared" si="130"/>
        <v>0</v>
      </c>
      <c r="H764" s="536">
        <v>324</v>
      </c>
      <c r="I764" s="536">
        <f t="shared" si="131"/>
        <v>0</v>
      </c>
      <c r="J764" s="656">
        <f t="shared" si="129"/>
        <v>0</v>
      </c>
    </row>
    <row r="765" spans="1:10" hidden="1" x14ac:dyDescent="0.2">
      <c r="A765" s="531">
        <v>759</v>
      </c>
      <c r="B765" s="535" t="s">
        <v>219</v>
      </c>
      <c r="C765" s="538" t="s">
        <v>220</v>
      </c>
      <c r="D765" s="533" t="s">
        <v>35</v>
      </c>
      <c r="E765" s="533"/>
      <c r="F765" s="536">
        <v>80</v>
      </c>
      <c r="G765" s="536">
        <f t="shared" si="130"/>
        <v>0</v>
      </c>
      <c r="H765" s="536">
        <v>30</v>
      </c>
      <c r="I765" s="536">
        <f t="shared" si="131"/>
        <v>0</v>
      </c>
      <c r="J765" s="656">
        <f t="shared" si="129"/>
        <v>0</v>
      </c>
    </row>
    <row r="766" spans="1:10" hidden="1" x14ac:dyDescent="0.2">
      <c r="A766" s="531">
        <v>760</v>
      </c>
      <c r="B766" s="535" t="s">
        <v>219</v>
      </c>
      <c r="C766" s="538" t="s">
        <v>221</v>
      </c>
      <c r="D766" s="533" t="s">
        <v>35</v>
      </c>
      <c r="E766" s="533"/>
      <c r="F766" s="536">
        <v>80</v>
      </c>
      <c r="G766" s="536">
        <f t="shared" si="130"/>
        <v>0</v>
      </c>
      <c r="H766" s="536">
        <v>45</v>
      </c>
      <c r="I766" s="536">
        <f t="shared" si="131"/>
        <v>0</v>
      </c>
      <c r="J766" s="656">
        <f t="shared" si="129"/>
        <v>0</v>
      </c>
    </row>
    <row r="767" spans="1:10" hidden="1" x14ac:dyDescent="0.2">
      <c r="A767" s="531">
        <v>761</v>
      </c>
      <c r="B767" s="535" t="s">
        <v>274</v>
      </c>
      <c r="C767" s="538" t="s">
        <v>220</v>
      </c>
      <c r="D767" s="533" t="s">
        <v>35</v>
      </c>
      <c r="E767" s="533"/>
      <c r="F767" s="536">
        <v>0</v>
      </c>
      <c r="G767" s="536">
        <f t="shared" si="130"/>
        <v>0</v>
      </c>
      <c r="H767" s="536">
        <v>32</v>
      </c>
      <c r="I767" s="536">
        <f t="shared" si="131"/>
        <v>0</v>
      </c>
      <c r="J767" s="656">
        <f t="shared" si="129"/>
        <v>0</v>
      </c>
    </row>
    <row r="768" spans="1:10" hidden="1" x14ac:dyDescent="0.2">
      <c r="A768" s="531">
        <v>762</v>
      </c>
      <c r="B768" s="535" t="s">
        <v>274</v>
      </c>
      <c r="C768" s="538" t="s">
        <v>221</v>
      </c>
      <c r="D768" s="533" t="s">
        <v>35</v>
      </c>
      <c r="E768" s="533"/>
      <c r="F768" s="536">
        <v>0</v>
      </c>
      <c r="G768" s="536">
        <f t="shared" si="130"/>
        <v>0</v>
      </c>
      <c r="H768" s="536">
        <v>34</v>
      </c>
      <c r="I768" s="536">
        <f t="shared" si="131"/>
        <v>0</v>
      </c>
      <c r="J768" s="656">
        <f t="shared" si="129"/>
        <v>0</v>
      </c>
    </row>
    <row r="769" spans="1:10" ht="25.5" hidden="1" x14ac:dyDescent="0.2">
      <c r="A769" s="531">
        <v>763</v>
      </c>
      <c r="B769" s="535" t="s">
        <v>48</v>
      </c>
      <c r="C769" s="533" t="s">
        <v>379</v>
      </c>
      <c r="D769" s="533" t="s">
        <v>14</v>
      </c>
      <c r="E769" s="533"/>
      <c r="F769" s="536">
        <v>55700.4</v>
      </c>
      <c r="G769" s="536">
        <f t="shared" si="130"/>
        <v>0</v>
      </c>
      <c r="H769" s="536">
        <v>151613.06399999998</v>
      </c>
      <c r="I769" s="536">
        <f t="shared" si="131"/>
        <v>0</v>
      </c>
      <c r="J769" s="656">
        <f t="shared" si="129"/>
        <v>0</v>
      </c>
    </row>
    <row r="770" spans="1:10" ht="25.5" hidden="1" x14ac:dyDescent="0.2">
      <c r="A770" s="531">
        <v>764</v>
      </c>
      <c r="B770" s="535" t="s">
        <v>377</v>
      </c>
      <c r="C770" s="533" t="s">
        <v>360</v>
      </c>
      <c r="D770" s="533" t="s">
        <v>14</v>
      </c>
      <c r="E770" s="533"/>
      <c r="F770" s="536">
        <v>23128</v>
      </c>
      <c r="G770" s="536">
        <f t="shared" si="130"/>
        <v>0</v>
      </c>
      <c r="H770" s="536">
        <v>69805.8</v>
      </c>
      <c r="I770" s="536">
        <f t="shared" si="131"/>
        <v>0</v>
      </c>
      <c r="J770" s="656">
        <f t="shared" si="129"/>
        <v>0</v>
      </c>
    </row>
    <row r="771" spans="1:10" ht="25.5" hidden="1" x14ac:dyDescent="0.2">
      <c r="A771" s="531">
        <v>765</v>
      </c>
      <c r="B771" s="535" t="s">
        <v>378</v>
      </c>
      <c r="C771" s="533" t="s">
        <v>360</v>
      </c>
      <c r="D771" s="533" t="s">
        <v>14</v>
      </c>
      <c r="E771" s="533"/>
      <c r="F771" s="536">
        <v>23128</v>
      </c>
      <c r="G771" s="536">
        <f t="shared" si="130"/>
        <v>0</v>
      </c>
      <c r="H771" s="536">
        <v>73109.903999999995</v>
      </c>
      <c r="I771" s="536">
        <f t="shared" si="131"/>
        <v>0</v>
      </c>
      <c r="J771" s="656">
        <f t="shared" si="129"/>
        <v>0</v>
      </c>
    </row>
    <row r="772" spans="1:10" hidden="1" x14ac:dyDescent="0.2">
      <c r="A772" s="531">
        <v>766</v>
      </c>
      <c r="B772" s="535" t="s">
        <v>222</v>
      </c>
      <c r="C772" s="538" t="s">
        <v>223</v>
      </c>
      <c r="D772" s="533" t="s">
        <v>35</v>
      </c>
      <c r="E772" s="533"/>
      <c r="F772" s="536">
        <v>150</v>
      </c>
      <c r="G772" s="536">
        <f t="shared" si="130"/>
        <v>0</v>
      </c>
      <c r="H772" s="536">
        <v>227</v>
      </c>
      <c r="I772" s="536">
        <f t="shared" si="131"/>
        <v>0</v>
      </c>
      <c r="J772" s="656">
        <f t="shared" si="129"/>
        <v>0</v>
      </c>
    </row>
    <row r="773" spans="1:10" hidden="1" x14ac:dyDescent="0.2">
      <c r="A773" s="531">
        <v>767</v>
      </c>
      <c r="B773" s="535" t="s">
        <v>281</v>
      </c>
      <c r="C773" s="538" t="s">
        <v>225</v>
      </c>
      <c r="D773" s="533" t="s">
        <v>35</v>
      </c>
      <c r="E773" s="533"/>
      <c r="F773" s="536">
        <v>150</v>
      </c>
      <c r="G773" s="536">
        <f t="shared" si="130"/>
        <v>0</v>
      </c>
      <c r="H773" s="536">
        <v>234</v>
      </c>
      <c r="I773" s="536">
        <f t="shared" si="131"/>
        <v>0</v>
      </c>
      <c r="J773" s="656">
        <f t="shared" si="129"/>
        <v>0</v>
      </c>
    </row>
    <row r="774" spans="1:10" hidden="1" x14ac:dyDescent="0.2">
      <c r="A774" s="531">
        <v>768</v>
      </c>
      <c r="B774" s="535" t="s">
        <v>224</v>
      </c>
      <c r="C774" s="538" t="s">
        <v>225</v>
      </c>
      <c r="D774" s="533" t="s">
        <v>35</v>
      </c>
      <c r="E774" s="533"/>
      <c r="F774" s="536">
        <v>150</v>
      </c>
      <c r="G774" s="536">
        <f t="shared" si="130"/>
        <v>0</v>
      </c>
      <c r="H774" s="536">
        <v>157</v>
      </c>
      <c r="I774" s="536">
        <f t="shared" si="131"/>
        <v>0</v>
      </c>
      <c r="J774" s="656">
        <f t="shared" si="129"/>
        <v>0</v>
      </c>
    </row>
    <row r="775" spans="1:10" hidden="1" x14ac:dyDescent="0.2">
      <c r="A775" s="531">
        <v>769</v>
      </c>
      <c r="B775" s="535" t="s">
        <v>226</v>
      </c>
      <c r="C775" s="538" t="s">
        <v>223</v>
      </c>
      <c r="D775" s="533" t="s">
        <v>35</v>
      </c>
      <c r="E775" s="533"/>
      <c r="F775" s="536">
        <v>150</v>
      </c>
      <c r="G775" s="536">
        <f t="shared" si="130"/>
        <v>0</v>
      </c>
      <c r="H775" s="536">
        <v>221</v>
      </c>
      <c r="I775" s="536">
        <f t="shared" si="131"/>
        <v>0</v>
      </c>
      <c r="J775" s="656">
        <f t="shared" si="129"/>
        <v>0</v>
      </c>
    </row>
    <row r="776" spans="1:10" hidden="1" x14ac:dyDescent="0.2">
      <c r="A776" s="531">
        <v>770</v>
      </c>
      <c r="B776" s="535" t="s">
        <v>228</v>
      </c>
      <c r="C776" s="538" t="s">
        <v>229</v>
      </c>
      <c r="D776" s="533" t="s">
        <v>35</v>
      </c>
      <c r="E776" s="533"/>
      <c r="F776" s="536">
        <v>120</v>
      </c>
      <c r="G776" s="536">
        <f t="shared" si="130"/>
        <v>0</v>
      </c>
      <c r="H776" s="536">
        <v>33</v>
      </c>
      <c r="I776" s="536">
        <f t="shared" si="131"/>
        <v>0</v>
      </c>
      <c r="J776" s="656">
        <f t="shared" si="129"/>
        <v>0</v>
      </c>
    </row>
    <row r="777" spans="1:10" hidden="1" x14ac:dyDescent="0.2">
      <c r="A777" s="531">
        <v>771</v>
      </c>
      <c r="B777" s="535" t="s">
        <v>230</v>
      </c>
      <c r="C777" s="538" t="s">
        <v>229</v>
      </c>
      <c r="D777" s="533" t="s">
        <v>35</v>
      </c>
      <c r="E777" s="533"/>
      <c r="F777" s="536">
        <v>120</v>
      </c>
      <c r="G777" s="536">
        <f t="shared" si="130"/>
        <v>0</v>
      </c>
      <c r="H777" s="536">
        <v>30</v>
      </c>
      <c r="I777" s="536">
        <f t="shared" si="131"/>
        <v>0</v>
      </c>
      <c r="J777" s="656">
        <f t="shared" si="129"/>
        <v>0</v>
      </c>
    </row>
    <row r="778" spans="1:10" hidden="1" x14ac:dyDescent="0.2">
      <c r="A778" s="531">
        <v>772</v>
      </c>
      <c r="B778" s="535" t="s">
        <v>231</v>
      </c>
      <c r="C778" s="533"/>
      <c r="D778" s="533" t="s">
        <v>32</v>
      </c>
      <c r="E778" s="533"/>
      <c r="F778" s="536">
        <v>123668.5</v>
      </c>
      <c r="G778" s="536">
        <f t="shared" si="130"/>
        <v>0</v>
      </c>
      <c r="H778" s="536">
        <v>247337</v>
      </c>
      <c r="I778" s="536">
        <f t="shared" si="131"/>
        <v>0</v>
      </c>
      <c r="J778" s="656">
        <f t="shared" si="129"/>
        <v>0</v>
      </c>
    </row>
    <row r="779" spans="1:10" hidden="1" x14ac:dyDescent="0.2">
      <c r="A779" s="531">
        <v>773</v>
      </c>
      <c r="B779" s="570"/>
      <c r="C779" s="568"/>
      <c r="D779" s="568"/>
      <c r="E779" s="568"/>
      <c r="F779" s="536"/>
      <c r="G779" s="536"/>
      <c r="H779" s="536"/>
      <c r="I779" s="536"/>
      <c r="J779" s="656"/>
    </row>
    <row r="780" spans="1:10" hidden="1" x14ac:dyDescent="0.2">
      <c r="A780" s="531">
        <v>774</v>
      </c>
      <c r="B780" s="535" t="s">
        <v>206</v>
      </c>
      <c r="C780" s="538"/>
      <c r="D780" s="533" t="s">
        <v>207</v>
      </c>
      <c r="E780" s="533"/>
      <c r="F780" s="536">
        <v>210000</v>
      </c>
      <c r="G780" s="536">
        <f t="shared" si="130"/>
        <v>0</v>
      </c>
      <c r="H780" s="536">
        <v>0</v>
      </c>
      <c r="I780" s="536">
        <f t="shared" si="131"/>
        <v>0</v>
      </c>
      <c r="J780" s="656">
        <f t="shared" si="129"/>
        <v>0</v>
      </c>
    </row>
    <row r="781" spans="1:10" hidden="1" x14ac:dyDescent="0.2">
      <c r="A781" s="531">
        <v>775</v>
      </c>
      <c r="B781" s="535" t="s">
        <v>104</v>
      </c>
      <c r="C781" s="538"/>
      <c r="D781" s="533" t="s">
        <v>207</v>
      </c>
      <c r="E781" s="533"/>
      <c r="F781" s="536">
        <v>189000</v>
      </c>
      <c r="G781" s="536">
        <f t="shared" si="130"/>
        <v>0</v>
      </c>
      <c r="H781" s="536">
        <v>0</v>
      </c>
      <c r="I781" s="536">
        <f t="shared" si="131"/>
        <v>0</v>
      </c>
      <c r="J781" s="656">
        <f t="shared" si="129"/>
        <v>0</v>
      </c>
    </row>
    <row r="782" spans="1:10" ht="13.5" thickBot="1" x14ac:dyDescent="0.25">
      <c r="A782" s="531"/>
      <c r="B782" s="535"/>
      <c r="C782" s="538"/>
      <c r="D782" s="533"/>
      <c r="E782" s="533"/>
      <c r="F782" s="536"/>
      <c r="G782" s="536"/>
      <c r="H782" s="536"/>
      <c r="I782" s="536"/>
      <c r="J782" s="656"/>
    </row>
    <row r="783" spans="1:10" ht="13.5" thickBot="1" x14ac:dyDescent="0.25">
      <c r="A783" s="581"/>
      <c r="B783" s="571" t="s">
        <v>282</v>
      </c>
      <c r="C783" s="572"/>
      <c r="D783" s="573"/>
      <c r="E783" s="574"/>
      <c r="F783" s="575"/>
      <c r="G783" s="579">
        <f>SUM(G760:G782)</f>
        <v>0</v>
      </c>
      <c r="H783" s="575"/>
      <c r="I783" s="579">
        <f>SUM(I760:I782)</f>
        <v>0</v>
      </c>
      <c r="J783" s="663">
        <f>SUM(J760:J782)</f>
        <v>0</v>
      </c>
    </row>
    <row r="784" spans="1:10" ht="13.5" thickBot="1" x14ac:dyDescent="0.25">
      <c r="A784" s="582"/>
      <c r="B784" s="583"/>
      <c r="C784" s="584"/>
      <c r="D784" s="585"/>
      <c r="E784" s="585"/>
      <c r="F784" s="568"/>
      <c r="G784" s="586"/>
      <c r="H784" s="586"/>
      <c r="I784" s="586"/>
      <c r="J784" s="664"/>
    </row>
    <row r="785" spans="1:49" ht="13.5" thickBot="1" x14ac:dyDescent="0.25">
      <c r="A785" s="581"/>
      <c r="B785" s="571" t="s">
        <v>382</v>
      </c>
      <c r="C785" s="572"/>
      <c r="D785" s="573"/>
      <c r="E785" s="574"/>
      <c r="F785" s="575"/>
      <c r="G785" s="576">
        <f>G783+G756+G706+G686+G527+G224</f>
        <v>4488746.6500000004</v>
      </c>
      <c r="H785" s="575"/>
      <c r="I785" s="576">
        <f>I783+I756+I706+I686+I527+I224</f>
        <v>3327497.3979999996</v>
      </c>
      <c r="J785" s="663">
        <f>J783+J756+J706+J686+J527+J224</f>
        <v>7816244.0479999995</v>
      </c>
    </row>
    <row r="786" spans="1:49" ht="13.5" thickBot="1" x14ac:dyDescent="0.25">
      <c r="A786" s="668"/>
      <c r="B786" s="669" t="s">
        <v>383</v>
      </c>
      <c r="C786" s="667"/>
      <c r="D786" s="670"/>
      <c r="E786" s="671"/>
      <c r="F786" s="672"/>
      <c r="G786" s="673">
        <f>G785/1.2*0.2</f>
        <v>748124.44166666688</v>
      </c>
      <c r="H786" s="672"/>
      <c r="I786" s="673">
        <f>I785/1.2*0.2</f>
        <v>554582.89966666664</v>
      </c>
      <c r="J786" s="674">
        <f>J785/1.2*0.2</f>
        <v>1302707.3413333334</v>
      </c>
    </row>
    <row r="787" spans="1:49" ht="44.25" customHeight="1" x14ac:dyDescent="0.25">
      <c r="A787" s="587"/>
      <c r="B787" s="588"/>
      <c r="C787" s="589"/>
      <c r="D787" s="587"/>
      <c r="E787" s="587"/>
      <c r="F787" s="587"/>
      <c r="G787" s="587"/>
      <c r="H787" s="587"/>
      <c r="I787" s="587"/>
      <c r="J787" s="590"/>
    </row>
    <row r="788" spans="1:49" s="631" customFormat="1" ht="20.25" customHeight="1" x14ac:dyDescent="0.2">
      <c r="A788" s="682" t="s">
        <v>548</v>
      </c>
      <c r="B788" s="683" t="s">
        <v>567</v>
      </c>
      <c r="C788" s="740"/>
      <c r="D788" s="740"/>
      <c r="E788" s="740"/>
      <c r="F788" s="740"/>
      <c r="G788" s="740"/>
      <c r="H788" s="740"/>
      <c r="I788" s="684"/>
      <c r="J788" s="684" t="s">
        <v>565</v>
      </c>
      <c r="K788" s="665"/>
      <c r="L788" s="665"/>
      <c r="M788" s="665"/>
      <c r="N788" s="665"/>
      <c r="O788" s="632"/>
      <c r="P788" s="633"/>
      <c r="Q788" s="633"/>
      <c r="R788" s="634"/>
      <c r="S788" s="738" t="s">
        <v>561</v>
      </c>
      <c r="T788" s="738"/>
      <c r="U788" s="738"/>
      <c r="V788" s="738"/>
      <c r="W788" s="738"/>
      <c r="X788" s="738"/>
      <c r="Y788" s="635"/>
      <c r="Z788" s="635"/>
      <c r="AA788" s="635"/>
      <c r="AB788" s="635"/>
      <c r="AC788" s="635"/>
      <c r="AD788" s="635"/>
      <c r="AE788" s="635"/>
      <c r="AF788" s="635"/>
      <c r="AG788" s="635"/>
      <c r="AH788" s="635"/>
      <c r="AI788" s="635"/>
      <c r="AJ788" s="635"/>
      <c r="AK788" s="635"/>
      <c r="AL788" s="635"/>
      <c r="AM788" s="635"/>
      <c r="AN788" s="635"/>
      <c r="AO788" s="635"/>
      <c r="AP788" s="635"/>
      <c r="AQ788" s="635"/>
      <c r="AR788" s="635"/>
      <c r="AS788" s="635"/>
      <c r="AT788" s="635" t="s">
        <v>562</v>
      </c>
      <c r="AU788" s="635" t="s">
        <v>563</v>
      </c>
      <c r="AV788" s="635"/>
      <c r="AW788" s="635"/>
    </row>
    <row r="789" spans="1:49" s="636" customFormat="1" ht="54" customHeight="1" x14ac:dyDescent="0.2">
      <c r="A789" s="681" t="s">
        <v>284</v>
      </c>
      <c r="B789" s="739" t="s">
        <v>551</v>
      </c>
      <c r="C789" s="739"/>
      <c r="D789" s="739"/>
      <c r="E789" s="739"/>
      <c r="F789" s="739"/>
      <c r="G789" s="739"/>
      <c r="H789" s="739"/>
      <c r="I789" s="739"/>
      <c r="J789" s="739"/>
      <c r="K789" s="665"/>
      <c r="L789" s="665"/>
      <c r="M789" s="665"/>
      <c r="N789" s="665"/>
      <c r="P789" s="637"/>
      <c r="Q789" s="637"/>
      <c r="R789" s="638"/>
      <c r="S789" s="639"/>
      <c r="T789" s="639"/>
      <c r="U789" s="639"/>
      <c r="V789" s="639"/>
      <c r="W789" s="639"/>
      <c r="X789" s="639"/>
      <c r="Y789" s="640"/>
      <c r="Z789" s="640"/>
      <c r="AA789" s="640"/>
      <c r="AB789" s="640"/>
      <c r="AC789" s="640"/>
      <c r="AD789" s="640"/>
      <c r="AE789" s="640"/>
      <c r="AF789" s="640"/>
      <c r="AG789" s="640"/>
      <c r="AH789" s="640"/>
      <c r="AI789" s="640"/>
      <c r="AJ789" s="640"/>
      <c r="AK789" s="640"/>
      <c r="AL789" s="640"/>
      <c r="AM789" s="640"/>
      <c r="AN789" s="640"/>
      <c r="AO789" s="640"/>
      <c r="AP789" s="640"/>
      <c r="AQ789" s="640"/>
      <c r="AR789" s="640"/>
      <c r="AS789" s="640"/>
      <c r="AT789" s="640"/>
      <c r="AU789" s="640"/>
      <c r="AV789" s="640"/>
      <c r="AW789" s="640"/>
    </row>
    <row r="790" spans="1:49" s="631" customFormat="1" ht="18" customHeight="1" x14ac:dyDescent="0.2">
      <c r="A790" s="682" t="s">
        <v>553</v>
      </c>
      <c r="B790" s="683" t="s">
        <v>560</v>
      </c>
      <c r="C790" s="740"/>
      <c r="D790" s="740"/>
      <c r="E790" s="740"/>
      <c r="F790" s="740"/>
      <c r="G790" s="740"/>
      <c r="H790" s="740"/>
      <c r="I790" s="684"/>
      <c r="J790" s="684" t="s">
        <v>566</v>
      </c>
      <c r="K790" s="665"/>
      <c r="L790" s="665"/>
      <c r="M790" s="665"/>
      <c r="N790" s="665"/>
      <c r="O790" s="632"/>
      <c r="P790" s="633"/>
      <c r="Q790" s="633"/>
      <c r="R790" s="634"/>
      <c r="S790" s="738" t="s">
        <v>564</v>
      </c>
      <c r="T790" s="738"/>
      <c r="U790" s="738"/>
      <c r="V790" s="738"/>
      <c r="W790" s="738"/>
      <c r="X790" s="738"/>
      <c r="Y790" s="635"/>
      <c r="Z790" s="635"/>
      <c r="AA790" s="635"/>
      <c r="AB790" s="635"/>
      <c r="AC790" s="635"/>
      <c r="AD790" s="635"/>
      <c r="AE790" s="635"/>
      <c r="AF790" s="635"/>
      <c r="AG790" s="635"/>
      <c r="AH790" s="635"/>
      <c r="AI790" s="635"/>
      <c r="AJ790" s="635"/>
      <c r="AK790" s="635"/>
      <c r="AL790" s="635"/>
      <c r="AM790" s="635"/>
      <c r="AN790" s="635"/>
      <c r="AO790" s="635"/>
      <c r="AP790" s="635"/>
      <c r="AQ790" s="635"/>
      <c r="AR790" s="635"/>
      <c r="AS790" s="635"/>
      <c r="AT790" s="635"/>
      <c r="AU790" s="635"/>
      <c r="AV790" s="635" t="s">
        <v>562</v>
      </c>
      <c r="AW790" s="635" t="s">
        <v>563</v>
      </c>
    </row>
    <row r="791" spans="1:49" s="636" customFormat="1" ht="28.5" customHeight="1" x14ac:dyDescent="0.2">
      <c r="A791" s="681" t="s">
        <v>284</v>
      </c>
      <c r="B791" s="739" t="s">
        <v>551</v>
      </c>
      <c r="C791" s="739"/>
      <c r="D791" s="739"/>
      <c r="E791" s="739"/>
      <c r="F791" s="739"/>
      <c r="G791" s="739"/>
      <c r="H791" s="739"/>
      <c r="I791" s="739"/>
      <c r="J791" s="739"/>
      <c r="K791" s="665"/>
      <c r="L791" s="665"/>
      <c r="M791" s="665"/>
      <c r="N791" s="665"/>
      <c r="O791" s="641"/>
      <c r="P791" s="637"/>
      <c r="Q791" s="637"/>
      <c r="R791" s="638"/>
      <c r="S791" s="639"/>
      <c r="T791" s="639"/>
      <c r="U791" s="639"/>
      <c r="V791" s="639"/>
      <c r="W791" s="639"/>
      <c r="X791" s="639"/>
      <c r="Y791" s="640"/>
      <c r="Z791" s="640"/>
      <c r="AA791" s="640"/>
      <c r="AB791" s="640"/>
      <c r="AC791" s="640"/>
      <c r="AD791" s="640"/>
      <c r="AE791" s="640"/>
      <c r="AF791" s="640"/>
      <c r="AG791" s="640"/>
      <c r="AH791" s="640"/>
      <c r="AI791" s="640"/>
      <c r="AJ791" s="640"/>
      <c r="AK791" s="640"/>
      <c r="AL791" s="640"/>
      <c r="AM791" s="640"/>
      <c r="AN791" s="640"/>
      <c r="AO791" s="640"/>
      <c r="AP791" s="640"/>
      <c r="AQ791" s="640"/>
      <c r="AR791" s="640"/>
      <c r="AS791" s="640"/>
      <c r="AT791" s="640"/>
      <c r="AU791" s="640"/>
      <c r="AV791" s="640"/>
      <c r="AW791" s="640"/>
    </row>
    <row r="792" spans="1:49" ht="15" x14ac:dyDescent="0.2">
      <c r="B792" s="593"/>
      <c r="C792" s="593"/>
    </row>
    <row r="793" spans="1:49" ht="15" x14ac:dyDescent="0.2">
      <c r="B793" s="737"/>
      <c r="C793" s="737"/>
    </row>
    <row r="794" spans="1:49" ht="15" x14ac:dyDescent="0.2">
      <c r="B794" s="592"/>
      <c r="C794" s="592"/>
    </row>
    <row r="795" spans="1:49" ht="15" x14ac:dyDescent="0.2">
      <c r="C795" s="592"/>
    </row>
    <row r="796" spans="1:49" ht="13.5" x14ac:dyDescent="0.25">
      <c r="A796" s="587"/>
      <c r="B796" s="630"/>
      <c r="C796" s="589"/>
      <c r="D796" s="587"/>
      <c r="E796" s="587"/>
      <c r="J796" s="590"/>
    </row>
    <row r="797" spans="1:49" ht="15" x14ac:dyDescent="0.2">
      <c r="B797" s="736"/>
      <c r="C797" s="736"/>
    </row>
    <row r="798" spans="1:49" ht="15" x14ac:dyDescent="0.2">
      <c r="B798" s="593"/>
      <c r="C798" s="593"/>
    </row>
    <row r="799" spans="1:49" ht="15" x14ac:dyDescent="0.2">
      <c r="B799" s="593"/>
      <c r="C799" s="593"/>
    </row>
    <row r="800" spans="1:49" ht="15" x14ac:dyDescent="0.2">
      <c r="B800" s="593"/>
      <c r="C800" s="593"/>
    </row>
    <row r="801" spans="2:7" ht="15" x14ac:dyDescent="0.2">
      <c r="B801" s="737"/>
      <c r="C801" s="737"/>
    </row>
    <row r="802" spans="2:7" ht="15" x14ac:dyDescent="0.2">
      <c r="B802" s="592"/>
      <c r="C802" s="592"/>
    </row>
    <row r="803" spans="2:7" ht="15" x14ac:dyDescent="0.2">
      <c r="B803" s="592"/>
      <c r="C803" s="592"/>
      <c r="F803" s="592"/>
      <c r="G803" s="592"/>
    </row>
  </sheetData>
  <autoFilter ref="A3:M781" xr:uid="{30A7776B-DB14-49C5-A975-E22CB669BE64}">
    <filterColumn colId="4">
      <filters>
        <filter val="0,062"/>
        <filter val="0,199"/>
        <filter val="0,212"/>
        <filter val="0,251"/>
        <filter val="0,311"/>
        <filter val="0,444"/>
        <filter val="0,693"/>
        <filter val="0,842"/>
        <filter val="0,93"/>
        <filter val="1"/>
        <filter val="1,04"/>
        <filter val="1,1"/>
        <filter val="1,2"/>
        <filter val="1,26"/>
        <filter val="1,3"/>
        <filter val="1,4"/>
        <filter val="1,57"/>
        <filter val="1,8"/>
        <filter val="102,432"/>
        <filter val="11,8"/>
        <filter val="117"/>
        <filter val="12"/>
        <filter val="136"/>
        <filter val="139"/>
        <filter val="15,2"/>
        <filter val="152"/>
        <filter val="17,2"/>
        <filter val="17,8"/>
        <filter val="18,3"/>
        <filter val="2"/>
        <filter val="2,5"/>
        <filter val="2,52"/>
        <filter val="20"/>
        <filter val="22,6"/>
        <filter val="23,758"/>
        <filter val="3"/>
        <filter val="3,1"/>
        <filter val="45,059"/>
        <filter val="46,5"/>
        <filter val="5"/>
        <filter val="5,9"/>
        <filter val="500"/>
        <filter val="6"/>
        <filter val="6,4"/>
        <filter val="6,6"/>
        <filter val="6,9"/>
        <filter val="63,169"/>
        <filter val="66,969"/>
        <filter val="7"/>
        <filter val="7,2"/>
        <filter val="8"/>
        <filter val="8,7"/>
        <filter val="9,76"/>
        <filter val="9,99"/>
        <filter val="94"/>
      </filters>
    </filterColumn>
  </autoFilter>
  <mergeCells count="9">
    <mergeCell ref="B797:C797"/>
    <mergeCell ref="B801:C801"/>
    <mergeCell ref="S788:X788"/>
    <mergeCell ref="B789:J789"/>
    <mergeCell ref="C790:H790"/>
    <mergeCell ref="S790:X790"/>
    <mergeCell ref="B791:J791"/>
    <mergeCell ref="B793:C793"/>
    <mergeCell ref="C788:H788"/>
  </mergeCells>
  <conditionalFormatting sqref="P788:Q791">
    <cfRule type="cellIs" dxfId="15" priority="3" operator="lessThan">
      <formula>0</formula>
    </cfRule>
    <cfRule type="cellIs" dxfId="14" priority="4" operator="greaterThan">
      <formula>0</formula>
    </cfRule>
  </conditionalFormatting>
  <conditionalFormatting sqref="R788:R791">
    <cfRule type="cellIs" dxfId="13" priority="1" operator="greaterThan">
      <formula>0</formula>
    </cfRule>
    <cfRule type="cellIs" dxfId="12" priority="2" operator="lessThan">
      <formula>0</formula>
    </cfRule>
  </conditionalFormatting>
  <pageMargins left="0.7" right="0.7" top="0.75" bottom="0.75" header="0.3" footer="0.3"/>
  <pageSetup paperSize="9" scale="4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E965F-CF49-4A0B-933B-2C9C6712DCA4}">
  <sheetPr>
    <tabColor rgb="FFFFFF0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791"/>
      <c r="B1" s="791"/>
      <c r="C1" s="791"/>
      <c r="D1" s="791"/>
      <c r="E1" s="693"/>
      <c r="F1" s="693"/>
      <c r="G1" s="693"/>
      <c r="H1" s="778" t="s">
        <v>525</v>
      </c>
      <c r="I1" s="778"/>
      <c r="J1" s="778"/>
      <c r="K1" s="778"/>
      <c r="L1" s="778"/>
    </row>
    <row r="2" spans="1:12" x14ac:dyDescent="0.25">
      <c r="A2" s="693"/>
      <c r="B2" s="693"/>
      <c r="C2" s="693"/>
      <c r="D2" s="693"/>
      <c r="E2" s="693"/>
      <c r="F2" s="693"/>
      <c r="G2" s="693"/>
      <c r="H2" s="778" t="s">
        <v>526</v>
      </c>
      <c r="I2" s="778"/>
      <c r="J2" s="778"/>
      <c r="K2" s="778"/>
      <c r="L2" s="778"/>
    </row>
    <row r="3" spans="1:12" x14ac:dyDescent="0.25">
      <c r="A3" s="693"/>
      <c r="B3" s="693"/>
      <c r="C3" s="693"/>
      <c r="D3" s="693"/>
      <c r="E3" s="693"/>
      <c r="F3" s="693"/>
      <c r="G3" s="693"/>
      <c r="H3" s="778" t="s">
        <v>527</v>
      </c>
      <c r="I3" s="778"/>
      <c r="J3" s="778"/>
      <c r="K3" s="778"/>
      <c r="L3" s="778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789" t="s">
        <v>528</v>
      </c>
      <c r="L4" s="790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778" t="s">
        <v>501</v>
      </c>
      <c r="J5" s="778"/>
      <c r="K5" s="789">
        <v>322005</v>
      </c>
      <c r="L5" s="790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783" t="s">
        <v>504</v>
      </c>
      <c r="C7" s="783"/>
      <c r="D7" s="783"/>
      <c r="E7" s="783"/>
      <c r="F7" s="783"/>
      <c r="G7" s="783"/>
      <c r="H7" s="783"/>
      <c r="I7" s="783"/>
      <c r="J7" s="690" t="s">
        <v>505</v>
      </c>
      <c r="K7" s="760">
        <v>58306175</v>
      </c>
      <c r="L7" s="784"/>
    </row>
    <row r="8" spans="1:12" ht="15.75" customHeight="1" x14ac:dyDescent="0.25">
      <c r="A8" s="599"/>
      <c r="B8" s="785" t="s">
        <v>507</v>
      </c>
      <c r="C8" s="785"/>
      <c r="D8" s="785"/>
      <c r="E8" s="785"/>
      <c r="F8" s="785"/>
      <c r="G8" s="785"/>
      <c r="H8" s="785"/>
      <c r="I8" s="785"/>
      <c r="J8" s="693"/>
      <c r="K8" s="691"/>
      <c r="L8" s="692"/>
    </row>
    <row r="9" spans="1:12" ht="42.75" customHeight="1" x14ac:dyDescent="0.25">
      <c r="A9" s="599" t="s">
        <v>508</v>
      </c>
      <c r="B9" s="783" t="s">
        <v>529</v>
      </c>
      <c r="C9" s="783"/>
      <c r="D9" s="783"/>
      <c r="E9" s="783"/>
      <c r="F9" s="783"/>
      <c r="G9" s="783"/>
      <c r="H9" s="783"/>
      <c r="I9" s="783"/>
      <c r="J9" s="690" t="s">
        <v>505</v>
      </c>
      <c r="K9" s="786">
        <v>47569575</v>
      </c>
      <c r="L9" s="787"/>
    </row>
    <row r="10" spans="1:12" ht="12.75" customHeight="1" x14ac:dyDescent="0.25">
      <c r="A10" s="599"/>
      <c r="B10" s="785" t="s">
        <v>507</v>
      </c>
      <c r="C10" s="785"/>
      <c r="D10" s="785"/>
      <c r="E10" s="785"/>
      <c r="F10" s="785"/>
      <c r="G10" s="785"/>
      <c r="H10" s="785"/>
      <c r="I10" s="785"/>
      <c r="J10" s="693"/>
      <c r="K10" s="691"/>
      <c r="L10" s="692"/>
    </row>
    <row r="11" spans="1:12" ht="35.25" customHeight="1" x14ac:dyDescent="0.25">
      <c r="A11" s="599" t="s">
        <v>556</v>
      </c>
      <c r="B11" s="783" t="s">
        <v>558</v>
      </c>
      <c r="C11" s="783"/>
      <c r="D11" s="783"/>
      <c r="E11" s="783"/>
      <c r="F11" s="783"/>
      <c r="G11" s="783"/>
      <c r="H11" s="783"/>
      <c r="I11" s="783"/>
      <c r="J11" s="690"/>
      <c r="K11" s="786" t="str">
        <f>IF([1]Source!Y15&lt;&gt;"",[1]Source!Y15," ")</f>
        <v xml:space="preserve"> </v>
      </c>
      <c r="L11" s="787"/>
    </row>
    <row r="12" spans="1:12" x14ac:dyDescent="0.25">
      <c r="A12" s="602"/>
      <c r="B12" s="785" t="s">
        <v>530</v>
      </c>
      <c r="C12" s="785"/>
      <c r="D12" s="785"/>
      <c r="E12" s="785"/>
      <c r="F12" s="785"/>
      <c r="G12" s="785"/>
      <c r="H12" s="785"/>
      <c r="I12" s="785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778" t="s">
        <v>531</v>
      </c>
      <c r="I14" s="778"/>
      <c r="J14" s="788"/>
      <c r="K14" s="789" t="str">
        <f>IF([1]Source!AC15&lt;&gt;"",[1]Source!AC15," ")</f>
        <v xml:space="preserve"> </v>
      </c>
      <c r="L14" s="790"/>
    </row>
    <row r="15" spans="1:12" x14ac:dyDescent="0.25">
      <c r="A15" s="693"/>
      <c r="B15" s="693"/>
      <c r="C15" s="693"/>
      <c r="D15" s="693"/>
      <c r="E15" s="778" t="s">
        <v>532</v>
      </c>
      <c r="F15" s="778"/>
      <c r="G15" s="778"/>
      <c r="H15" s="778"/>
      <c r="I15" s="779" t="s">
        <v>514</v>
      </c>
      <c r="J15" s="780"/>
      <c r="K15" s="781" t="s">
        <v>515</v>
      </c>
      <c r="L15" s="782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767" t="s">
        <v>516</v>
      </c>
      <c r="J16" s="768"/>
      <c r="K16" s="762">
        <v>45198</v>
      </c>
      <c r="L16" s="763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769" t="s">
        <v>533</v>
      </c>
      <c r="F18" s="770"/>
      <c r="G18" s="769" t="s">
        <v>534</v>
      </c>
      <c r="H18" s="773"/>
      <c r="I18" s="769" t="s">
        <v>520</v>
      </c>
      <c r="J18" s="770"/>
      <c r="K18" s="770"/>
      <c r="L18" s="773"/>
    </row>
    <row r="19" spans="1:30" s="606" customFormat="1" x14ac:dyDescent="0.2">
      <c r="A19" s="605"/>
      <c r="B19" s="605"/>
      <c r="C19" s="605"/>
      <c r="D19" s="605"/>
      <c r="E19" s="771"/>
      <c r="F19" s="772"/>
      <c r="G19" s="771"/>
      <c r="H19" s="774"/>
      <c r="I19" s="775" t="s">
        <v>521</v>
      </c>
      <c r="J19" s="776"/>
      <c r="K19" s="775" t="s">
        <v>522</v>
      </c>
      <c r="L19" s="777"/>
    </row>
    <row r="20" spans="1:30" x14ac:dyDescent="0.25">
      <c r="A20" s="693"/>
      <c r="B20" s="693"/>
      <c r="C20" s="693"/>
      <c r="D20" s="693"/>
      <c r="E20" s="760">
        <v>1</v>
      </c>
      <c r="F20" s="761"/>
      <c r="G20" s="762">
        <v>45371</v>
      </c>
      <c r="H20" s="763"/>
      <c r="I20" s="762">
        <v>45198</v>
      </c>
      <c r="J20" s="764"/>
      <c r="K20" s="762">
        <f>G20</f>
        <v>45371</v>
      </c>
      <c r="L20" s="763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765" t="s">
        <v>535</v>
      </c>
      <c r="B23" s="765"/>
      <c r="C23" s="765"/>
      <c r="D23" s="765"/>
      <c r="E23" s="765"/>
      <c r="F23" s="765"/>
      <c r="G23" s="765"/>
      <c r="H23" s="765"/>
      <c r="I23" s="765"/>
      <c r="J23" s="765"/>
      <c r="K23" s="765"/>
      <c r="L23" s="765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766" t="s">
        <v>536</v>
      </c>
      <c r="B26" s="766" t="s">
        <v>537</v>
      </c>
      <c r="C26" s="766"/>
      <c r="D26" s="766"/>
      <c r="E26" s="766"/>
      <c r="F26" s="766" t="s">
        <v>538</v>
      </c>
      <c r="G26" s="766" t="s">
        <v>539</v>
      </c>
      <c r="H26" s="766"/>
      <c r="I26" s="766"/>
      <c r="J26" s="766"/>
      <c r="K26" s="766"/>
      <c r="L26" s="766"/>
    </row>
    <row r="27" spans="1:30" ht="15" customHeight="1" x14ac:dyDescent="0.25">
      <c r="A27" s="766"/>
      <c r="B27" s="766"/>
      <c r="C27" s="766"/>
      <c r="D27" s="766"/>
      <c r="E27" s="766"/>
      <c r="F27" s="766"/>
      <c r="G27" s="766" t="s">
        <v>540</v>
      </c>
      <c r="H27" s="766"/>
      <c r="I27" s="766" t="s">
        <v>541</v>
      </c>
      <c r="J27" s="766"/>
      <c r="K27" s="766" t="s">
        <v>542</v>
      </c>
      <c r="L27" s="766"/>
    </row>
    <row r="28" spans="1:30" ht="15" customHeight="1" x14ac:dyDescent="0.25">
      <c r="A28" s="766"/>
      <c r="B28" s="766"/>
      <c r="C28" s="766"/>
      <c r="D28" s="766"/>
      <c r="E28" s="766"/>
      <c r="F28" s="766"/>
      <c r="G28" s="766"/>
      <c r="H28" s="766"/>
      <c r="I28" s="766"/>
      <c r="J28" s="766"/>
      <c r="K28" s="766"/>
      <c r="L28" s="766"/>
    </row>
    <row r="29" spans="1:30" ht="15" customHeight="1" x14ac:dyDescent="0.25">
      <c r="A29" s="766"/>
      <c r="B29" s="766"/>
      <c r="C29" s="766"/>
      <c r="D29" s="766"/>
      <c r="E29" s="766"/>
      <c r="F29" s="766"/>
      <c r="G29" s="766"/>
      <c r="H29" s="766"/>
      <c r="I29" s="766"/>
      <c r="J29" s="766"/>
      <c r="K29" s="766"/>
      <c r="L29" s="766"/>
    </row>
    <row r="30" spans="1:30" ht="15.75" customHeight="1" x14ac:dyDescent="0.25">
      <c r="A30" s="695">
        <v>1</v>
      </c>
      <c r="B30" s="755">
        <v>2</v>
      </c>
      <c r="C30" s="755"/>
      <c r="D30" s="755"/>
      <c r="E30" s="755"/>
      <c r="F30" s="695">
        <v>3</v>
      </c>
      <c r="G30" s="755">
        <v>4</v>
      </c>
      <c r="H30" s="755"/>
      <c r="I30" s="755">
        <v>5</v>
      </c>
      <c r="J30" s="755"/>
      <c r="K30" s="755">
        <v>6</v>
      </c>
      <c r="L30" s="755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756" t="s">
        <v>543</v>
      </c>
      <c r="C31" s="756"/>
      <c r="D31" s="756"/>
      <c r="E31" s="756"/>
      <c r="F31" s="611"/>
      <c r="G31" s="757">
        <f>K31</f>
        <v>11924464.765711978</v>
      </c>
      <c r="H31" s="758"/>
      <c r="I31" s="757">
        <f>K31</f>
        <v>11924464.765711978</v>
      </c>
      <c r="J31" s="758"/>
      <c r="K31" s="759">
        <f>'[2]кс-2 №1'!J806/1.2</f>
        <v>11924464.765711978</v>
      </c>
      <c r="L31" s="759"/>
      <c r="M31" s="675">
        <f>'[2]кс-2 №1'!J548/1.2</f>
        <v>11924464.765711978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752" t="s">
        <v>572</v>
      </c>
      <c r="C32" s="752"/>
      <c r="D32" s="752"/>
      <c r="E32" s="752"/>
      <c r="F32" s="694"/>
      <c r="G32" s="750"/>
      <c r="H32" s="750"/>
      <c r="I32" s="750"/>
      <c r="J32" s="750"/>
      <c r="K32" s="751">
        <f>K31</f>
        <v>11924464.765711978</v>
      </c>
      <c r="L32" s="751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747" t="s">
        <v>544</v>
      </c>
      <c r="B33" s="747"/>
      <c r="C33" s="747"/>
      <c r="D33" s="747"/>
      <c r="E33" s="747"/>
      <c r="F33" s="747"/>
      <c r="G33" s="753">
        <f>G31</f>
        <v>11924464.765711978</v>
      </c>
      <c r="H33" s="754"/>
      <c r="I33" s="753">
        <f>K33</f>
        <v>11924464.765711978</v>
      </c>
      <c r="J33" s="754"/>
      <c r="K33" s="753">
        <f>K31</f>
        <v>11924464.765711978</v>
      </c>
      <c r="L33" s="754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741" t="s">
        <v>545</v>
      </c>
      <c r="B34" s="741"/>
      <c r="C34" s="741"/>
      <c r="D34" s="741"/>
      <c r="E34" s="741"/>
      <c r="F34" s="741"/>
      <c r="G34" s="750"/>
      <c r="H34" s="750"/>
      <c r="I34" s="750"/>
      <c r="J34" s="750"/>
      <c r="K34" s="751">
        <f>0.2*K33</f>
        <v>2384892.9531423957</v>
      </c>
      <c r="L34" s="751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747" t="s">
        <v>546</v>
      </c>
      <c r="B35" s="747"/>
      <c r="C35" s="747"/>
      <c r="D35" s="747"/>
      <c r="E35" s="747"/>
      <c r="F35" s="747"/>
      <c r="G35" s="748"/>
      <c r="H35" s="748"/>
      <c r="I35" s="748"/>
      <c r="J35" s="748"/>
      <c r="K35" s="749">
        <f>K33+K34</f>
        <v>14309357.718854373</v>
      </c>
      <c r="L35" s="749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741" t="s">
        <v>573</v>
      </c>
      <c r="B36" s="741"/>
      <c r="C36" s="741"/>
      <c r="D36" s="741"/>
      <c r="E36" s="741"/>
      <c r="F36" s="741"/>
      <c r="G36" s="743">
        <f>K36</f>
        <v>7287755.8862125324</v>
      </c>
      <c r="H36" s="743"/>
      <c r="I36" s="743">
        <f>K36</f>
        <v>7287755.8862125324</v>
      </c>
      <c r="J36" s="743"/>
      <c r="K36" s="743">
        <f>0.5093*K35</f>
        <v>7287755.8862125324</v>
      </c>
      <c r="L36" s="743"/>
    </row>
    <row r="37" spans="1:30" s="615" customFormat="1" ht="15.75" customHeight="1" x14ac:dyDescent="0.2">
      <c r="A37" s="747" t="s">
        <v>547</v>
      </c>
      <c r="B37" s="747"/>
      <c r="C37" s="747"/>
      <c r="D37" s="747"/>
      <c r="E37" s="747"/>
      <c r="F37" s="747"/>
      <c r="G37" s="748"/>
      <c r="H37" s="748"/>
      <c r="I37" s="748"/>
      <c r="J37" s="748"/>
      <c r="K37" s="749">
        <f>K35-K36</f>
        <v>7021601.8326418409</v>
      </c>
      <c r="L37" s="749"/>
    </row>
    <row r="38" spans="1:30" s="615" customFormat="1" ht="15.75" customHeight="1" x14ac:dyDescent="0.2">
      <c r="A38" s="741" t="s">
        <v>383</v>
      </c>
      <c r="B38" s="741"/>
      <c r="C38" s="741"/>
      <c r="D38" s="741"/>
      <c r="E38" s="741"/>
      <c r="F38" s="741"/>
      <c r="G38" s="742"/>
      <c r="H38" s="742"/>
      <c r="I38" s="742"/>
      <c r="J38" s="742"/>
      <c r="K38" s="743">
        <f>K37/6</f>
        <v>1170266.9721069734</v>
      </c>
      <c r="L38" s="743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745" t="s">
        <v>554</v>
      </c>
      <c r="C45" s="745"/>
      <c r="D45" s="745"/>
      <c r="E45" s="745"/>
      <c r="F45" s="745"/>
      <c r="G45" s="745"/>
      <c r="H45" s="745"/>
      <c r="I45" s="626"/>
      <c r="J45" s="746" t="s">
        <v>555</v>
      </c>
      <c r="K45" s="746"/>
      <c r="L45" s="746"/>
    </row>
    <row r="46" spans="1:30" x14ac:dyDescent="0.25">
      <c r="A46" s="693"/>
      <c r="B46" s="693"/>
      <c r="C46" s="627"/>
      <c r="D46" s="627"/>
      <c r="E46" s="744" t="s">
        <v>551</v>
      </c>
      <c r="F46" s="744"/>
      <c r="G46" s="744"/>
      <c r="H46" s="744"/>
      <c r="I46" s="744"/>
      <c r="J46" s="744" t="s">
        <v>552</v>
      </c>
      <c r="K46" s="744"/>
      <c r="L46" s="744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745" t="s">
        <v>549</v>
      </c>
      <c r="C49" s="745"/>
      <c r="D49" s="745"/>
      <c r="E49" s="745"/>
      <c r="F49" s="745"/>
      <c r="G49" s="745"/>
      <c r="H49" s="745"/>
      <c r="I49" s="626"/>
      <c r="J49" s="746" t="s">
        <v>550</v>
      </c>
      <c r="K49" s="746"/>
      <c r="L49" s="746"/>
    </row>
    <row r="50" spans="1:12" x14ac:dyDescent="0.25">
      <c r="A50" s="693"/>
      <c r="B50" s="693"/>
      <c r="C50" s="627"/>
      <c r="D50" s="627"/>
      <c r="E50" s="744" t="s">
        <v>551</v>
      </c>
      <c r="F50" s="744"/>
      <c r="G50" s="744"/>
      <c r="H50" s="744"/>
      <c r="I50" s="744"/>
      <c r="J50" s="744" t="s">
        <v>552</v>
      </c>
      <c r="K50" s="744"/>
      <c r="L50" s="744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</mergeCells>
  <pageMargins left="1.1417322834645669" right="0.39370078740157483" top="0.39370078740157483" bottom="0.39370078740157483" header="0.11811023622047245" footer="0.11811023622047245"/>
  <pageSetup paperSize="9" scale="53" orientation="portrait" r:id="rId1"/>
  <headerFooter alignWithMargins="0"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82DB-9A58-43C2-861B-494A29DC769E}">
  <sheetPr>
    <tabColor rgb="FFFFFF00"/>
    <pageSetUpPr fitToPage="1"/>
  </sheetPr>
  <dimension ref="A1:AW824"/>
  <sheetViews>
    <sheetView view="pageBreakPreview" topLeftCell="A364" zoomScale="110" zoomScaleNormal="80" zoomScaleSheetLayoutView="110" workbookViewId="0">
      <selection activeCell="A389" sqref="A389:XFD389"/>
    </sheetView>
  </sheetViews>
  <sheetFormatPr defaultColWidth="9.140625" defaultRowHeight="12.75" outlineLevelRow="1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808" t="s">
        <v>501</v>
      </c>
      <c r="I4" s="809"/>
      <c r="J4" s="642" t="s">
        <v>502</v>
      </c>
    </row>
    <row r="5" spans="1:10" ht="17.25" customHeight="1" x14ac:dyDescent="0.2">
      <c r="A5" s="513" t="s">
        <v>503</v>
      </c>
      <c r="B5" s="797" t="s">
        <v>504</v>
      </c>
      <c r="C5" s="797"/>
      <c r="D5" s="797"/>
      <c r="E5" s="797"/>
      <c r="F5" s="797"/>
      <c r="G5" s="797"/>
      <c r="H5" s="514"/>
      <c r="I5" s="696" t="s">
        <v>505</v>
      </c>
      <c r="J5" s="643" t="s">
        <v>506</v>
      </c>
    </row>
    <row r="6" spans="1:10" ht="17.25" customHeight="1" x14ac:dyDescent="0.2">
      <c r="A6" s="516"/>
      <c r="B6" s="810" t="s">
        <v>507</v>
      </c>
      <c r="C6" s="810"/>
      <c r="D6" s="810"/>
      <c r="E6" s="810"/>
      <c r="F6" s="810"/>
      <c r="G6" s="810"/>
      <c r="H6" s="517"/>
      <c r="I6" s="696"/>
      <c r="J6" s="644"/>
    </row>
    <row r="7" spans="1:10" ht="17.25" customHeight="1" x14ac:dyDescent="0.2">
      <c r="A7" s="513" t="s">
        <v>508</v>
      </c>
      <c r="B7" s="797" t="s">
        <v>509</v>
      </c>
      <c r="C7" s="797"/>
      <c r="D7" s="797"/>
      <c r="E7" s="797"/>
      <c r="F7" s="797"/>
      <c r="G7" s="797"/>
      <c r="H7" s="514"/>
      <c r="I7" s="696" t="s">
        <v>505</v>
      </c>
      <c r="J7" s="643" t="s">
        <v>510</v>
      </c>
    </row>
    <row r="8" spans="1:10" ht="15.75" customHeight="1" x14ac:dyDescent="0.2">
      <c r="A8" s="516"/>
      <c r="B8" s="798" t="s">
        <v>507</v>
      </c>
      <c r="C8" s="798"/>
      <c r="D8" s="798"/>
      <c r="E8" s="798"/>
      <c r="F8" s="798"/>
      <c r="G8" s="798"/>
      <c r="H8" s="509"/>
      <c r="I8" s="696"/>
      <c r="J8" s="645"/>
    </row>
    <row r="9" spans="1:10" ht="26.25" customHeight="1" x14ac:dyDescent="0.2">
      <c r="A9" s="513" t="s">
        <v>511</v>
      </c>
      <c r="B9" s="797" t="s">
        <v>558</v>
      </c>
      <c r="C9" s="797"/>
      <c r="D9" s="797"/>
      <c r="E9" s="797"/>
      <c r="F9" s="797"/>
      <c r="G9" s="797"/>
      <c r="H9" s="514"/>
      <c r="I9" s="512"/>
      <c r="J9" s="646"/>
    </row>
    <row r="10" spans="1:10" ht="24" customHeight="1" x14ac:dyDescent="0.2">
      <c r="A10" s="513" t="s">
        <v>557</v>
      </c>
      <c r="B10" s="797" t="s">
        <v>559</v>
      </c>
      <c r="C10" s="797"/>
      <c r="D10" s="797"/>
      <c r="E10" s="797"/>
      <c r="F10" s="797"/>
      <c r="G10" s="797"/>
      <c r="H10" s="514"/>
      <c r="I10" s="512"/>
      <c r="J10" s="646"/>
    </row>
    <row r="11" spans="1:10" x14ac:dyDescent="0.2">
      <c r="A11" s="504"/>
      <c r="B11" s="798" t="s">
        <v>507</v>
      </c>
      <c r="C11" s="798"/>
      <c r="D11" s="798"/>
      <c r="E11" s="798"/>
      <c r="F11" s="798"/>
      <c r="G11" s="798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799" t="s">
        <v>513</v>
      </c>
      <c r="G12" s="799"/>
      <c r="H12" s="799"/>
      <c r="I12" s="696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800" t="s">
        <v>517</v>
      </c>
      <c r="I14" s="801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802" t="s">
        <v>518</v>
      </c>
      <c r="H15" s="804" t="s">
        <v>519</v>
      </c>
      <c r="I15" s="806" t="s">
        <v>520</v>
      </c>
      <c r="J15" s="807"/>
    </row>
    <row r="16" spans="1:10" x14ac:dyDescent="0.2">
      <c r="A16" s="504"/>
      <c r="B16" s="505"/>
      <c r="C16" s="505"/>
      <c r="D16" s="506"/>
      <c r="E16" s="506"/>
      <c r="F16" s="506"/>
      <c r="G16" s="803"/>
      <c r="H16" s="805"/>
      <c r="I16" s="521" t="s">
        <v>521</v>
      </c>
      <c r="J16" s="642" t="s">
        <v>522</v>
      </c>
    </row>
    <row r="17" spans="1:10" x14ac:dyDescent="0.2">
      <c r="A17" s="504"/>
      <c r="B17" s="697"/>
      <c r="C17" s="697"/>
      <c r="D17" s="697"/>
      <c r="E17" s="697"/>
      <c r="F17" s="697"/>
      <c r="G17" s="521">
        <v>1</v>
      </c>
      <c r="H17" s="520">
        <v>45371</v>
      </c>
      <c r="I17" s="520">
        <v>45198</v>
      </c>
      <c r="J17" s="649">
        <f>H17</f>
        <v>45371</v>
      </c>
    </row>
    <row r="18" spans="1:10" ht="15" customHeight="1" x14ac:dyDescent="0.2">
      <c r="A18" s="523"/>
      <c r="B18" s="792" t="s">
        <v>523</v>
      </c>
      <c r="C18" s="792"/>
      <c r="D18" s="792"/>
      <c r="E18" s="792"/>
      <c r="F18" s="792"/>
      <c r="G18" s="792"/>
      <c r="H18" s="706"/>
      <c r="I18" s="707"/>
      <c r="J18" s="708"/>
    </row>
    <row r="19" spans="1:10" ht="15" customHeight="1" thickBot="1" x14ac:dyDescent="0.25">
      <c r="A19" s="79"/>
      <c r="B19" s="792" t="s">
        <v>524</v>
      </c>
      <c r="C19" s="793"/>
      <c r="D19" s="793"/>
      <c r="E19" s="793"/>
      <c r="F19" s="793"/>
      <c r="G19" s="793"/>
      <c r="H19" s="794"/>
      <c r="I19" s="794"/>
      <c r="J19" s="794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795" t="s">
        <v>444</v>
      </c>
      <c r="G20" s="796"/>
      <c r="H20" s="795" t="s">
        <v>445</v>
      </c>
      <c r="I20" s="796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</row>
    <row r="25" spans="1:10" ht="13.5" hidden="1" outlineLevel="1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0" ht="13.5" hidden="1" outlineLevel="1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0" ht="13.5" hidden="1" outlineLevel="1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0" ht="25.5" hidden="1" outlineLevel="1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0" hidden="1" outlineLevel="1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0" ht="26.25" hidden="1" customHeight="1" outlineLevel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0" ht="12.75" hidden="1" customHeight="1" outlineLevel="1" x14ac:dyDescent="0.2">
      <c r="A31" s="531">
        <v>4</v>
      </c>
      <c r="B31" s="537" t="s">
        <v>6</v>
      </c>
      <c r="C31" s="533"/>
      <c r="D31" s="533" t="s">
        <v>7</v>
      </c>
      <c r="E31" s="533"/>
      <c r="F31" s="536">
        <v>3500</v>
      </c>
      <c r="G31" s="536">
        <f t="shared" si="0"/>
        <v>0</v>
      </c>
      <c r="H31" s="536">
        <v>12534</v>
      </c>
      <c r="I31" s="536">
        <f t="shared" si="1"/>
        <v>0</v>
      </c>
      <c r="J31" s="656">
        <f>G31+I31</f>
        <v>0</v>
      </c>
    </row>
    <row r="32" spans="1:10" ht="12.75" hidden="1" customHeight="1" outlineLevel="1" x14ac:dyDescent="0.2">
      <c r="A32" s="531">
        <v>5</v>
      </c>
      <c r="B32" s="537" t="s">
        <v>8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10744</v>
      </c>
      <c r="I32" s="536">
        <f t="shared" si="1"/>
        <v>0</v>
      </c>
      <c r="J32" s="656">
        <f t="shared" ref="J32:J62" si="2">G32+I32</f>
        <v>0</v>
      </c>
    </row>
    <row r="33" spans="1:10" ht="12.75" hidden="1" customHeight="1" outlineLevel="1" x14ac:dyDescent="0.2">
      <c r="A33" s="531">
        <v>6</v>
      </c>
      <c r="B33" s="537" t="s">
        <v>9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8953</v>
      </c>
      <c r="I33" s="536">
        <f t="shared" si="1"/>
        <v>0</v>
      </c>
      <c r="J33" s="656">
        <f t="shared" si="2"/>
        <v>0</v>
      </c>
    </row>
    <row r="34" spans="1:10" ht="12.75" hidden="1" customHeight="1" outlineLevel="1" x14ac:dyDescent="0.2">
      <c r="A34" s="531">
        <v>7</v>
      </c>
      <c r="B34" s="537" t="s">
        <v>10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7162</v>
      </c>
      <c r="I34" s="536">
        <f t="shared" si="1"/>
        <v>0</v>
      </c>
      <c r="J34" s="656">
        <f t="shared" si="2"/>
        <v>0</v>
      </c>
    </row>
    <row r="35" spans="1:10" ht="14.25" hidden="1" customHeight="1" outlineLevel="1" x14ac:dyDescent="0.2">
      <c r="A35" s="531">
        <v>8</v>
      </c>
      <c r="B35" s="535" t="s">
        <v>11</v>
      </c>
      <c r="C35" s="533"/>
      <c r="D35" s="533" t="s">
        <v>5</v>
      </c>
      <c r="E35" s="533"/>
      <c r="F35" s="536">
        <v>0</v>
      </c>
      <c r="G35" s="536">
        <f t="shared" si="0"/>
        <v>0</v>
      </c>
      <c r="H35" s="536">
        <v>316</v>
      </c>
      <c r="I35" s="536">
        <f t="shared" si="1"/>
        <v>0</v>
      </c>
      <c r="J35" s="656">
        <f t="shared" si="2"/>
        <v>0</v>
      </c>
    </row>
    <row r="36" spans="1:10" ht="39" hidden="1" customHeight="1" outlineLevel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/>
      <c r="F36" s="536">
        <v>2000</v>
      </c>
      <c r="G36" s="536">
        <f t="shared" si="0"/>
        <v>0</v>
      </c>
      <c r="H36" s="536">
        <v>3793</v>
      </c>
      <c r="I36" s="536">
        <f t="shared" si="1"/>
        <v>0</v>
      </c>
      <c r="J36" s="656">
        <f t="shared" si="2"/>
        <v>0</v>
      </c>
    </row>
    <row r="37" spans="1:10" ht="14.25" hidden="1" customHeight="1" outlineLevel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hidden="1" customHeight="1" outlineLevel="1" x14ac:dyDescent="0.2">
      <c r="A41" s="531">
        <v>14</v>
      </c>
      <c r="B41" s="535" t="s">
        <v>15</v>
      </c>
      <c r="C41" s="533"/>
      <c r="D41" s="533" t="s">
        <v>7</v>
      </c>
      <c r="E41" s="533"/>
      <c r="F41" s="536">
        <v>600</v>
      </c>
      <c r="G41" s="536">
        <f t="shared" si="0"/>
        <v>0</v>
      </c>
      <c r="H41" s="536">
        <v>335</v>
      </c>
      <c r="I41" s="536">
        <f t="shared" si="1"/>
        <v>0</v>
      </c>
      <c r="J41" s="656">
        <f t="shared" si="2"/>
        <v>0</v>
      </c>
    </row>
    <row r="42" spans="1:10" ht="15" hidden="1" customHeight="1" outlineLevel="1" x14ac:dyDescent="0.2">
      <c r="A42" s="531">
        <v>15</v>
      </c>
      <c r="B42" s="535" t="s">
        <v>16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534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16</v>
      </c>
      <c r="B43" s="535" t="s">
        <v>17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1026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/>
      <c r="F47" s="536">
        <v>600</v>
      </c>
      <c r="G47" s="536">
        <f t="shared" si="0"/>
        <v>0</v>
      </c>
      <c r="H47" s="536">
        <v>928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21</v>
      </c>
      <c r="B48" s="535" t="s">
        <v>20</v>
      </c>
      <c r="C48" s="533"/>
      <c r="D48" s="533" t="s">
        <v>21</v>
      </c>
      <c r="E48" s="533"/>
      <c r="F48" s="536">
        <v>1150</v>
      </c>
      <c r="G48" s="536">
        <f t="shared" si="0"/>
        <v>0</v>
      </c>
      <c r="H48" s="536">
        <v>755</v>
      </c>
      <c r="I48" s="536">
        <f t="shared" si="1"/>
        <v>0</v>
      </c>
      <c r="J48" s="656">
        <f t="shared" si="2"/>
        <v>0</v>
      </c>
    </row>
    <row r="49" spans="1:10" ht="15.75" hidden="1" customHeight="1" outlineLevel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23</v>
      </c>
      <c r="B50" s="535" t="s">
        <v>23</v>
      </c>
      <c r="C50" s="533"/>
      <c r="D50" s="533" t="s">
        <v>21</v>
      </c>
      <c r="E50" s="533"/>
      <c r="F50" s="536">
        <v>700</v>
      </c>
      <c r="G50" s="536">
        <f t="shared" si="0"/>
        <v>0</v>
      </c>
      <c r="H50" s="536">
        <v>421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24</v>
      </c>
      <c r="B51" s="535" t="s">
        <v>24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332</v>
      </c>
      <c r="I51" s="536">
        <f t="shared" si="1"/>
        <v>0</v>
      </c>
      <c r="J51" s="656">
        <f t="shared" si="2"/>
        <v>0</v>
      </c>
    </row>
    <row r="52" spans="1:10" ht="12.6" hidden="1" customHeight="1" outlineLevel="1" x14ac:dyDescent="0.2">
      <c r="A52" s="531">
        <v>25</v>
      </c>
      <c r="B52" s="535" t="s">
        <v>25</v>
      </c>
      <c r="C52" s="533"/>
      <c r="D52" s="533" t="s">
        <v>21</v>
      </c>
      <c r="E52" s="533"/>
      <c r="F52" s="536">
        <v>650</v>
      </c>
      <c r="G52" s="536">
        <f t="shared" si="0"/>
        <v>0</v>
      </c>
      <c r="H52" s="536">
        <v>237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26</v>
      </c>
      <c r="B53" s="535" t="s">
        <v>26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199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27</v>
      </c>
      <c r="B54" s="535" t="s">
        <v>27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153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/>
      <c r="F55" s="536">
        <v>500</v>
      </c>
      <c r="G55" s="536">
        <f t="shared" si="0"/>
        <v>0</v>
      </c>
      <c r="H55" s="536">
        <v>149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88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60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31</v>
      </c>
      <c r="B58" s="535" t="s">
        <v>31</v>
      </c>
      <c r="C58" s="538"/>
      <c r="D58" s="533" t="s">
        <v>32</v>
      </c>
      <c r="E58" s="533"/>
      <c r="F58" s="536">
        <v>143680</v>
      </c>
      <c r="G58" s="536">
        <f t="shared" si="0"/>
        <v>0</v>
      </c>
      <c r="H58" s="536">
        <v>65776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hidden="1" outlineLevel="1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hidden="1" outlineLevel="1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hidden="1" outlineLevel="1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hidden="1" customHeight="1" outlineLevel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hidden="1" customHeight="1" outlineLevel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hidden="1" customHeight="1" outlineLevel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hidden="1" customHeight="1" outlineLevel="1" x14ac:dyDescent="0.2">
      <c r="A71" s="531">
        <v>44</v>
      </c>
      <c r="B71" s="535" t="s">
        <v>40</v>
      </c>
      <c r="C71" s="538"/>
      <c r="D71" s="533" t="s">
        <v>41</v>
      </c>
      <c r="E71" s="533"/>
      <c r="F71" s="536">
        <v>0</v>
      </c>
      <c r="G71" s="536">
        <f t="shared" si="0"/>
        <v>0</v>
      </c>
      <c r="H71" s="536">
        <v>66809</v>
      </c>
      <c r="I71" s="536">
        <f t="shared" si="1"/>
        <v>0</v>
      </c>
      <c r="J71" s="656">
        <f t="shared" si="3"/>
        <v>0</v>
      </c>
    </row>
    <row r="72" spans="1:10" hidden="1" outlineLevel="1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hidden="1" customHeight="1" outlineLevel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/>
      <c r="F74" s="536">
        <v>600</v>
      </c>
      <c r="G74" s="536">
        <f t="shared" ref="G74:G80" si="4">E74*F74</f>
        <v>0</v>
      </c>
      <c r="H74" s="536">
        <v>928</v>
      </c>
      <c r="I74" s="536">
        <f t="shared" ref="I74:I80" si="5">E74*H74</f>
        <v>0</v>
      </c>
      <c r="J74" s="656">
        <f t="shared" ref="J74:J80" si="6">G74+I74</f>
        <v>0</v>
      </c>
    </row>
    <row r="75" spans="1:10" ht="16.5" hidden="1" customHeight="1" outlineLevel="1" x14ac:dyDescent="0.2">
      <c r="A75" s="531">
        <v>48</v>
      </c>
      <c r="B75" s="535" t="s">
        <v>17</v>
      </c>
      <c r="C75" s="533"/>
      <c r="D75" s="533" t="s">
        <v>14</v>
      </c>
      <c r="E75" s="533"/>
      <c r="F75" s="536">
        <v>600</v>
      </c>
      <c r="G75" s="536">
        <f t="shared" si="4"/>
        <v>0</v>
      </c>
      <c r="H75" s="536">
        <v>1026</v>
      </c>
      <c r="I75" s="536">
        <f t="shared" si="5"/>
        <v>0</v>
      </c>
      <c r="J75" s="656">
        <f t="shared" si="6"/>
        <v>0</v>
      </c>
    </row>
    <row r="76" spans="1:10" ht="36.75" hidden="1" customHeight="1" outlineLevel="1" x14ac:dyDescent="0.2">
      <c r="A76" s="531">
        <v>49</v>
      </c>
      <c r="B76" s="535" t="s">
        <v>43</v>
      </c>
      <c r="C76" s="533"/>
      <c r="D76" s="533" t="s">
        <v>21</v>
      </c>
      <c r="E76" s="533"/>
      <c r="F76" s="536">
        <v>650</v>
      </c>
      <c r="G76" s="536">
        <f t="shared" si="4"/>
        <v>0</v>
      </c>
      <c r="H76" s="536">
        <v>237</v>
      </c>
      <c r="I76" s="536">
        <f t="shared" si="5"/>
        <v>0</v>
      </c>
      <c r="J76" s="656">
        <f t="shared" si="6"/>
        <v>0</v>
      </c>
    </row>
    <row r="77" spans="1:10" ht="39" hidden="1" customHeight="1" outlineLevel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hidden="1" customHeight="1" outlineLevel="1" x14ac:dyDescent="0.2">
      <c r="A78" s="531">
        <v>51</v>
      </c>
      <c r="B78" s="535" t="s">
        <v>31</v>
      </c>
      <c r="C78" s="538"/>
      <c r="D78" s="533" t="s">
        <v>32</v>
      </c>
      <c r="E78" s="533"/>
      <c r="F78" s="536">
        <v>0</v>
      </c>
      <c r="G78" s="536">
        <f t="shared" si="4"/>
        <v>0</v>
      </c>
      <c r="H78" s="536">
        <v>18486</v>
      </c>
      <c r="I78" s="536">
        <f t="shared" si="5"/>
        <v>0</v>
      </c>
      <c r="J78" s="656">
        <f t="shared" si="6"/>
        <v>0</v>
      </c>
    </row>
    <row r="79" spans="1:10" ht="26.25" hidden="1" customHeight="1" outlineLevel="1" x14ac:dyDescent="0.2">
      <c r="A79" s="531">
        <v>52</v>
      </c>
      <c r="B79" s="535" t="s">
        <v>40</v>
      </c>
      <c r="C79" s="538"/>
      <c r="D79" s="533" t="s">
        <v>41</v>
      </c>
      <c r="E79" s="533"/>
      <c r="F79" s="536">
        <v>0</v>
      </c>
      <c r="G79" s="536">
        <f t="shared" si="4"/>
        <v>0</v>
      </c>
      <c r="H79" s="536">
        <v>19270</v>
      </c>
      <c r="I79" s="536">
        <f t="shared" si="5"/>
        <v>0</v>
      </c>
      <c r="J79" s="656">
        <f t="shared" si="6"/>
        <v>0</v>
      </c>
    </row>
    <row r="80" spans="1:10" ht="16.5" hidden="1" customHeight="1" outlineLevel="1" x14ac:dyDescent="0.2">
      <c r="A80" s="531">
        <v>53</v>
      </c>
      <c r="B80" s="535" t="s">
        <v>15</v>
      </c>
      <c r="C80" s="533"/>
      <c r="D80" s="533" t="s">
        <v>14</v>
      </c>
      <c r="E80" s="533"/>
      <c r="F80" s="536">
        <v>600</v>
      </c>
      <c r="G80" s="536">
        <f t="shared" si="4"/>
        <v>0</v>
      </c>
      <c r="H80" s="536">
        <v>1026</v>
      </c>
      <c r="I80" s="536">
        <f t="shared" si="5"/>
        <v>0</v>
      </c>
      <c r="J80" s="656">
        <f t="shared" si="6"/>
        <v>0</v>
      </c>
    </row>
    <row r="81" spans="1:10" ht="26.25" hidden="1" customHeight="1" outlineLevel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hidden="1" customHeight="1" outlineLevel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/>
      <c r="F85" s="536">
        <v>1502</v>
      </c>
      <c r="G85" s="536">
        <f t="shared" ref="G85:G148" si="7">E85*F85</f>
        <v>0</v>
      </c>
      <c r="H85" s="536">
        <v>3517.6320000000001</v>
      </c>
      <c r="I85" s="536">
        <f t="shared" ref="I85:I148" si="8">E85*H85</f>
        <v>0</v>
      </c>
      <c r="J85" s="656">
        <f t="shared" ref="J85:J109" si="9">G85+I85</f>
        <v>0</v>
      </c>
    </row>
    <row r="86" spans="1:10" ht="12" hidden="1" customHeight="1" outlineLevel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/>
      <c r="F86" s="536">
        <v>11286</v>
      </c>
      <c r="G86" s="536">
        <f t="shared" si="7"/>
        <v>0</v>
      </c>
      <c r="H86" s="536">
        <v>30822.432000000001</v>
      </c>
      <c r="I86" s="536">
        <f t="shared" si="8"/>
        <v>0</v>
      </c>
      <c r="J86" s="656">
        <f t="shared" si="9"/>
        <v>0</v>
      </c>
    </row>
    <row r="87" spans="1:10" ht="12" hidden="1" customHeight="1" outlineLevel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/>
      <c r="F87" s="536">
        <f>3796+1227</f>
        <v>5023</v>
      </c>
      <c r="G87" s="536">
        <f t="shared" si="7"/>
        <v>0</v>
      </c>
      <c r="H87" s="536">
        <v>11761.895999999999</v>
      </c>
      <c r="I87" s="536">
        <f t="shared" si="8"/>
        <v>0</v>
      </c>
      <c r="J87" s="656">
        <f t="shared" si="9"/>
        <v>0</v>
      </c>
    </row>
    <row r="88" spans="1:10" ht="30" hidden="1" customHeight="1" outlineLevel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/>
      <c r="F88" s="536">
        <v>10638</v>
      </c>
      <c r="G88" s="536">
        <f t="shared" si="7"/>
        <v>0</v>
      </c>
      <c r="H88" s="536">
        <v>24909.119999999999</v>
      </c>
      <c r="I88" s="536">
        <f t="shared" si="8"/>
        <v>0</v>
      </c>
      <c r="J88" s="656">
        <f t="shared" si="9"/>
        <v>0</v>
      </c>
    </row>
    <row r="89" spans="1:10" ht="12" hidden="1" customHeight="1" outlineLevel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/>
      <c r="F89" s="536">
        <v>37939</v>
      </c>
      <c r="G89" s="536">
        <f t="shared" si="7"/>
        <v>0</v>
      </c>
      <c r="H89" s="536">
        <v>88833.599999999991</v>
      </c>
      <c r="I89" s="536">
        <f t="shared" si="8"/>
        <v>0</v>
      </c>
      <c r="J89" s="656">
        <f t="shared" si="9"/>
        <v>0</v>
      </c>
    </row>
    <row r="90" spans="1:10" hidden="1" outlineLevel="1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/>
      <c r="F90" s="536">
        <v>1502</v>
      </c>
      <c r="G90" s="536">
        <f t="shared" si="7"/>
        <v>0</v>
      </c>
      <c r="H90" s="536">
        <v>3517.6320000000001</v>
      </c>
      <c r="I90" s="536">
        <f t="shared" si="8"/>
        <v>0</v>
      </c>
      <c r="J90" s="656">
        <f t="shared" si="9"/>
        <v>0</v>
      </c>
    </row>
    <row r="91" spans="1:10" ht="12" hidden="1" customHeight="1" outlineLevel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hidden="1" customHeight="1" outlineLevel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hidden="1" customHeight="1" outlineLevel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hidden="1" outlineLevel="1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/>
      <c r="F99" s="543">
        <v>850</v>
      </c>
      <c r="G99" s="536">
        <f t="shared" si="7"/>
        <v>0</v>
      </c>
      <c r="H99" s="543">
        <v>347.2</v>
      </c>
      <c r="I99" s="536">
        <f t="shared" si="8"/>
        <v>0</v>
      </c>
      <c r="J99" s="657">
        <f t="shared" si="9"/>
        <v>0</v>
      </c>
    </row>
    <row r="100" spans="1:10" ht="12" hidden="1" customHeight="1" outlineLevel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311.87692307692305</v>
      </c>
      <c r="I100" s="536">
        <f t="shared" si="8"/>
        <v>0</v>
      </c>
      <c r="J100" s="657">
        <f t="shared" si="9"/>
        <v>0</v>
      </c>
    </row>
    <row r="101" spans="1:10" ht="13.5" hidden="1" customHeight="1" outlineLevel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hidden="1" customHeight="1" outlineLevel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/>
      <c r="F102" s="536">
        <v>600</v>
      </c>
      <c r="G102" s="536">
        <f t="shared" si="7"/>
        <v>0</v>
      </c>
      <c r="H102" s="536">
        <v>784</v>
      </c>
      <c r="I102" s="536">
        <f t="shared" si="8"/>
        <v>0</v>
      </c>
      <c r="J102" s="656">
        <f t="shared" si="9"/>
        <v>0</v>
      </c>
    </row>
    <row r="103" spans="1:10" ht="12" hidden="1" customHeight="1" outlineLevel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420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79</v>
      </c>
      <c r="B106" s="535" t="s">
        <v>57</v>
      </c>
      <c r="C106" s="538"/>
      <c r="D106" s="533" t="s">
        <v>56</v>
      </c>
      <c r="E106" s="533"/>
      <c r="F106" s="536">
        <v>1050</v>
      </c>
      <c r="G106" s="536">
        <f t="shared" si="7"/>
        <v>0</v>
      </c>
      <c r="H106" s="536">
        <v>1190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80</v>
      </c>
      <c r="B107" s="535" t="s">
        <v>58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2380</v>
      </c>
      <c r="I107" s="536">
        <f t="shared" si="8"/>
        <v>0</v>
      </c>
      <c r="J107" s="656">
        <f t="shared" si="9"/>
        <v>0</v>
      </c>
    </row>
    <row r="108" spans="1:10" hidden="1" outlineLevel="1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hidden="1" customHeight="1" outlineLevel="1" x14ac:dyDescent="0.2">
      <c r="A109" s="531">
        <v>82</v>
      </c>
      <c r="B109" s="535" t="s">
        <v>60</v>
      </c>
      <c r="C109" s="538"/>
      <c r="D109" s="533" t="s">
        <v>5</v>
      </c>
      <c r="E109" s="533"/>
      <c r="F109" s="536">
        <v>0</v>
      </c>
      <c r="G109" s="536">
        <f t="shared" si="7"/>
        <v>0</v>
      </c>
      <c r="H109" s="536">
        <v>32642</v>
      </c>
      <c r="I109" s="536">
        <f t="shared" si="8"/>
        <v>0</v>
      </c>
      <c r="J109" s="656">
        <f t="shared" si="9"/>
        <v>0</v>
      </c>
    </row>
    <row r="110" spans="1:10" ht="13.5" hidden="1" customHeight="1" outlineLevel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hidden="1" customHeight="1" outlineLevel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/>
      <c r="F111" s="536">
        <v>3518</v>
      </c>
      <c r="G111" s="536">
        <f t="shared" si="7"/>
        <v>0</v>
      </c>
      <c r="H111" s="536">
        <v>7588.7999999999993</v>
      </c>
      <c r="I111" s="536">
        <f t="shared" si="8"/>
        <v>0</v>
      </c>
      <c r="J111" s="656">
        <f t="shared" ref="J111:J125" si="10">G111+I111</f>
        <v>0</v>
      </c>
    </row>
    <row r="112" spans="1:10" ht="12" hidden="1" customHeight="1" outlineLevel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/>
      <c r="F112" s="536">
        <v>2005</v>
      </c>
      <c r="G112" s="536">
        <f t="shared" si="7"/>
        <v>0</v>
      </c>
      <c r="H112" s="536">
        <v>4910.3999999999996</v>
      </c>
      <c r="I112" s="536">
        <f t="shared" si="8"/>
        <v>0</v>
      </c>
      <c r="J112" s="656">
        <f t="shared" si="10"/>
        <v>0</v>
      </c>
    </row>
    <row r="113" spans="1:10" ht="12" hidden="1" customHeight="1" outlineLevel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hidden="1" customHeight="1" outlineLevel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/>
      <c r="F117" s="543">
        <v>850</v>
      </c>
      <c r="G117" s="536">
        <f t="shared" si="7"/>
        <v>0</v>
      </c>
      <c r="H117" s="543">
        <v>316.39999999999998</v>
      </c>
      <c r="I117" s="536">
        <f t="shared" si="8"/>
        <v>0</v>
      </c>
      <c r="J117" s="657">
        <f t="shared" si="10"/>
        <v>0</v>
      </c>
    </row>
    <row r="118" spans="1:10" hidden="1" outlineLevel="1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311.87692307692305</v>
      </c>
      <c r="I118" s="536">
        <f t="shared" si="8"/>
        <v>0</v>
      </c>
      <c r="J118" s="657">
        <f t="shared" si="10"/>
        <v>0</v>
      </c>
    </row>
    <row r="119" spans="1:10" ht="12" hidden="1" customHeight="1" outlineLevel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/>
      <c r="F119" s="536">
        <v>600</v>
      </c>
      <c r="G119" s="536">
        <f t="shared" si="7"/>
        <v>0</v>
      </c>
      <c r="H119" s="536">
        <v>630</v>
      </c>
      <c r="I119" s="536">
        <f t="shared" si="8"/>
        <v>0</v>
      </c>
      <c r="J119" s="656">
        <f t="shared" si="10"/>
        <v>0</v>
      </c>
    </row>
    <row r="120" spans="1:10" ht="13.5" hidden="1" customHeight="1" outlineLevel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420</v>
      </c>
      <c r="I120" s="536">
        <f t="shared" si="8"/>
        <v>0</v>
      </c>
      <c r="J120" s="656">
        <f t="shared" si="10"/>
        <v>0</v>
      </c>
    </row>
    <row r="121" spans="1:10" ht="12" hidden="1" customHeight="1" outlineLevel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95</v>
      </c>
      <c r="B122" s="535" t="s">
        <v>72</v>
      </c>
      <c r="C122" s="533"/>
      <c r="D122" s="533" t="s">
        <v>56</v>
      </c>
      <c r="E122" s="533"/>
      <c r="F122" s="536">
        <v>1050</v>
      </c>
      <c r="G122" s="536">
        <f t="shared" si="7"/>
        <v>0</v>
      </c>
      <c r="H122" s="536">
        <v>840</v>
      </c>
      <c r="I122" s="536">
        <f t="shared" si="8"/>
        <v>0</v>
      </c>
      <c r="J122" s="656">
        <f t="shared" si="10"/>
        <v>0</v>
      </c>
    </row>
    <row r="123" spans="1:10" ht="13.9" hidden="1" customHeight="1" outlineLevel="1" x14ac:dyDescent="0.2">
      <c r="A123" s="531">
        <v>96</v>
      </c>
      <c r="B123" s="535" t="s">
        <v>73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3080</v>
      </c>
      <c r="I123" s="536">
        <f t="shared" si="8"/>
        <v>0</v>
      </c>
      <c r="J123" s="656">
        <f t="shared" si="10"/>
        <v>0</v>
      </c>
    </row>
    <row r="124" spans="1:10" ht="12" hidden="1" customHeight="1" outlineLevel="1" x14ac:dyDescent="0.2">
      <c r="A124" s="531">
        <v>97</v>
      </c>
      <c r="B124" s="535" t="s">
        <v>60</v>
      </c>
      <c r="C124" s="538"/>
      <c r="D124" s="533" t="s">
        <v>5</v>
      </c>
      <c r="E124" s="533"/>
      <c r="F124" s="536">
        <v>0</v>
      </c>
      <c r="G124" s="536">
        <f t="shared" si="7"/>
        <v>0</v>
      </c>
      <c r="H124" s="536">
        <v>1218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hidden="1" customHeight="1" outlineLevel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hidden="1" outlineLevel="1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/>
      <c r="F127" s="536">
        <v>2829</v>
      </c>
      <c r="G127" s="536">
        <f t="shared" si="7"/>
        <v>0</v>
      </c>
      <c r="H127" s="536">
        <v>5624.6399999999994</v>
      </c>
      <c r="I127" s="536">
        <f t="shared" si="8"/>
        <v>0</v>
      </c>
      <c r="J127" s="656">
        <f t="shared" ref="J127:J139" si="11">G127+I127</f>
        <v>0</v>
      </c>
    </row>
    <row r="128" spans="1:10" hidden="1" outlineLevel="1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/>
      <c r="F128" s="536">
        <v>1681</v>
      </c>
      <c r="G128" s="536">
        <f t="shared" si="7"/>
        <v>0</v>
      </c>
      <c r="H128" s="536">
        <v>4575.5999999999995</v>
      </c>
      <c r="I128" s="536">
        <f t="shared" si="8"/>
        <v>0</v>
      </c>
      <c r="J128" s="656">
        <f t="shared" si="11"/>
        <v>0</v>
      </c>
    </row>
    <row r="129" spans="1:10" ht="13.5" hidden="1" customHeight="1" outlineLevel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hidden="1" customHeight="1" outlineLevel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hidden="1" customHeight="1" outlineLevel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hidden="1" customHeight="1" outlineLevel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/>
      <c r="F133" s="543">
        <v>850</v>
      </c>
      <c r="G133" s="536">
        <f t="shared" si="7"/>
        <v>0</v>
      </c>
      <c r="H133" s="543">
        <v>311.87692307692305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/>
      <c r="F134" s="536">
        <v>600</v>
      </c>
      <c r="G134" s="536">
        <f t="shared" si="7"/>
        <v>0</v>
      </c>
      <c r="H134" s="536">
        <v>420</v>
      </c>
      <c r="I134" s="536">
        <f t="shared" si="8"/>
        <v>0</v>
      </c>
      <c r="J134" s="656">
        <f t="shared" si="11"/>
        <v>0</v>
      </c>
    </row>
    <row r="135" spans="1:10" ht="12" hidden="1" customHeight="1" outlineLevel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hidden="1" outlineLevel="1" x14ac:dyDescent="0.2">
      <c r="A136" s="531">
        <v>109</v>
      </c>
      <c r="B136" s="535" t="s">
        <v>74</v>
      </c>
      <c r="C136" s="533"/>
      <c r="D136" s="533" t="s">
        <v>56</v>
      </c>
      <c r="E136" s="533"/>
      <c r="F136" s="536">
        <v>1050</v>
      </c>
      <c r="G136" s="536">
        <f t="shared" si="7"/>
        <v>0</v>
      </c>
      <c r="H136" s="536">
        <v>840</v>
      </c>
      <c r="I136" s="536">
        <f t="shared" si="8"/>
        <v>0</v>
      </c>
      <c r="J136" s="656">
        <f t="shared" si="11"/>
        <v>0</v>
      </c>
    </row>
    <row r="137" spans="1:10" ht="12" hidden="1" customHeight="1" outlineLevel="1" x14ac:dyDescent="0.2">
      <c r="A137" s="531">
        <v>110</v>
      </c>
      <c r="B137" s="535" t="s">
        <v>65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3080</v>
      </c>
      <c r="I137" s="536">
        <f t="shared" si="8"/>
        <v>0</v>
      </c>
      <c r="J137" s="656">
        <f t="shared" si="11"/>
        <v>0</v>
      </c>
    </row>
    <row r="138" spans="1:10" hidden="1" outlineLevel="1" x14ac:dyDescent="0.2">
      <c r="A138" s="531">
        <v>111</v>
      </c>
      <c r="B138" s="535" t="s">
        <v>60</v>
      </c>
      <c r="C138" s="538"/>
      <c r="D138" s="533" t="s">
        <v>5</v>
      </c>
      <c r="E138" s="533"/>
      <c r="F138" s="536">
        <v>0</v>
      </c>
      <c r="G138" s="536">
        <f t="shared" si="7"/>
        <v>0</v>
      </c>
      <c r="H138" s="536">
        <v>1688</v>
      </c>
      <c r="I138" s="536">
        <f t="shared" si="8"/>
        <v>0</v>
      </c>
      <c r="J138" s="656">
        <f t="shared" si="11"/>
        <v>0</v>
      </c>
    </row>
    <row r="139" spans="1:10" ht="25.5" hidden="1" outlineLevel="1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36.75" hidden="1" customHeight="1" outlineLevel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hidden="1" customHeight="1" outlineLevel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/>
      <c r="F141" s="536">
        <v>4518</v>
      </c>
      <c r="G141" s="536">
        <f t="shared" si="7"/>
        <v>0</v>
      </c>
      <c r="H141" s="536">
        <v>7588.7999999999993</v>
      </c>
      <c r="I141" s="536">
        <f t="shared" si="8"/>
        <v>0</v>
      </c>
      <c r="J141" s="656">
        <f t="shared" ref="J141:J157" si="12">G141+I141</f>
        <v>0</v>
      </c>
    </row>
    <row r="142" spans="1:10" ht="12" hidden="1" customHeight="1" outlineLevel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/>
      <c r="F142" s="536">
        <v>3005</v>
      </c>
      <c r="G142" s="536">
        <f t="shared" si="7"/>
        <v>0</v>
      </c>
      <c r="H142" s="536">
        <v>5133.5999999999995</v>
      </c>
      <c r="I142" s="536">
        <f t="shared" si="8"/>
        <v>0</v>
      </c>
      <c r="J142" s="656">
        <f t="shared" si="12"/>
        <v>0</v>
      </c>
    </row>
    <row r="143" spans="1:10" ht="12" hidden="1" customHeight="1" outlineLevel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hidden="1" customHeight="1" outlineLevel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hidden="1" customHeight="1" outlineLevel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hidden="1" customHeight="1" outlineLevel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hidden="1" outlineLevel="1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/>
      <c r="F147" s="543">
        <v>850</v>
      </c>
      <c r="G147" s="536">
        <f t="shared" si="7"/>
        <v>0</v>
      </c>
      <c r="H147" s="543">
        <v>347.2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316.39999999999998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/>
      <c r="F149" s="543">
        <v>850</v>
      </c>
      <c r="G149" s="536">
        <f t="shared" ref="G149:G212" si="13">E149*F149</f>
        <v>0</v>
      </c>
      <c r="H149" s="543">
        <v>311.87692307692305</v>
      </c>
      <c r="I149" s="536">
        <f t="shared" ref="I149:I212" si="14">E149*H149</f>
        <v>0</v>
      </c>
      <c r="J149" s="657">
        <f t="shared" si="12"/>
        <v>0</v>
      </c>
    </row>
    <row r="150" spans="1:10" ht="36.75" hidden="1" customHeight="1" outlineLevel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/>
      <c r="F150" s="536">
        <v>600</v>
      </c>
      <c r="G150" s="536">
        <f t="shared" si="13"/>
        <v>0</v>
      </c>
      <c r="H150" s="536">
        <v>784</v>
      </c>
      <c r="I150" s="536">
        <f t="shared" si="14"/>
        <v>0</v>
      </c>
      <c r="J150" s="656">
        <f t="shared" si="12"/>
        <v>0</v>
      </c>
    </row>
    <row r="151" spans="1:10" ht="40.5" hidden="1" customHeight="1" outlineLevel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630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420</v>
      </c>
      <c r="I152" s="536">
        <f t="shared" si="14"/>
        <v>0</v>
      </c>
      <c r="J152" s="656">
        <f t="shared" si="12"/>
        <v>0</v>
      </c>
    </row>
    <row r="153" spans="1:10" ht="12" hidden="1" customHeight="1" outlineLevel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127</v>
      </c>
      <c r="B154" s="535" t="s">
        <v>299</v>
      </c>
      <c r="C154" s="533"/>
      <c r="D154" s="533" t="s">
        <v>56</v>
      </c>
      <c r="E154" s="533"/>
      <c r="F154" s="536">
        <v>1050</v>
      </c>
      <c r="G154" s="536">
        <f t="shared" si="13"/>
        <v>0</v>
      </c>
      <c r="H154" s="536">
        <v>840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128</v>
      </c>
      <c r="B155" s="535" t="s">
        <v>300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3080</v>
      </c>
      <c r="I155" s="536">
        <f t="shared" si="14"/>
        <v>0</v>
      </c>
      <c r="J155" s="656">
        <f t="shared" si="12"/>
        <v>0</v>
      </c>
    </row>
    <row r="156" spans="1:10" ht="23.25" hidden="1" customHeight="1" outlineLevel="1" x14ac:dyDescent="0.2">
      <c r="A156" s="531">
        <v>129</v>
      </c>
      <c r="B156" s="535" t="s">
        <v>60</v>
      </c>
      <c r="C156" s="538"/>
      <c r="D156" s="533" t="s">
        <v>5</v>
      </c>
      <c r="E156" s="533"/>
      <c r="F156" s="536">
        <v>0</v>
      </c>
      <c r="G156" s="536">
        <f t="shared" si="13"/>
        <v>0</v>
      </c>
      <c r="H156" s="536">
        <v>4701</v>
      </c>
      <c r="I156" s="536">
        <f t="shared" si="14"/>
        <v>0</v>
      </c>
      <c r="J156" s="656">
        <f t="shared" si="12"/>
        <v>0</v>
      </c>
    </row>
    <row r="157" spans="1:10" ht="25.5" hidden="1" outlineLevel="1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hidden="1" outlineLevel="1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hidden="1" outlineLevel="1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/>
      <c r="F159" s="536">
        <v>4518</v>
      </c>
      <c r="G159" s="536">
        <f t="shared" si="13"/>
        <v>0</v>
      </c>
      <c r="H159" s="536">
        <v>7588.7999999999993</v>
      </c>
      <c r="I159" s="536">
        <f t="shared" si="14"/>
        <v>0</v>
      </c>
      <c r="J159" s="656">
        <f t="shared" ref="J159:J173" si="15">G159+I159</f>
        <v>0</v>
      </c>
    </row>
    <row r="160" spans="1:10" hidden="1" outlineLevel="1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/>
      <c r="F160" s="536">
        <v>3005</v>
      </c>
      <c r="G160" s="536">
        <f t="shared" si="13"/>
        <v>0</v>
      </c>
      <c r="H160" s="536">
        <v>5133.5999999999995</v>
      </c>
      <c r="I160" s="536">
        <f t="shared" si="14"/>
        <v>0</v>
      </c>
      <c r="J160" s="656">
        <f t="shared" si="15"/>
        <v>0</v>
      </c>
    </row>
    <row r="161" spans="1:10" hidden="1" outlineLevel="1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hidden="1" customHeight="1" outlineLevel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hidden="1" customHeight="1" outlineLevel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hidden="1" customHeight="1" outlineLevel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/>
      <c r="F165" s="543">
        <v>850</v>
      </c>
      <c r="G165" s="536">
        <f t="shared" si="13"/>
        <v>0</v>
      </c>
      <c r="H165" s="543">
        <v>347.2</v>
      </c>
      <c r="I165" s="536">
        <f t="shared" si="14"/>
        <v>0</v>
      </c>
      <c r="J165" s="657">
        <f t="shared" si="15"/>
        <v>0</v>
      </c>
    </row>
    <row r="166" spans="1:10" ht="12" hidden="1" customHeight="1" outlineLevel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311.87692307692305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/>
      <c r="F167" s="536">
        <v>600</v>
      </c>
      <c r="G167" s="536">
        <f t="shared" si="13"/>
        <v>0</v>
      </c>
      <c r="H167" s="536">
        <v>784</v>
      </c>
      <c r="I167" s="536">
        <f t="shared" si="14"/>
        <v>0</v>
      </c>
      <c r="J167" s="656">
        <f t="shared" si="15"/>
        <v>0</v>
      </c>
    </row>
    <row r="168" spans="1:10" ht="12" hidden="1" customHeight="1" outlineLevel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420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143</v>
      </c>
      <c r="B170" s="535" t="s">
        <v>299</v>
      </c>
      <c r="C170" s="533"/>
      <c r="D170" s="533" t="s">
        <v>56</v>
      </c>
      <c r="E170" s="533"/>
      <c r="F170" s="536">
        <v>1050</v>
      </c>
      <c r="G170" s="536">
        <f t="shared" si="13"/>
        <v>0</v>
      </c>
      <c r="H170" s="536">
        <v>840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144</v>
      </c>
      <c r="B171" s="535" t="s">
        <v>300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3080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145</v>
      </c>
      <c r="B172" s="535" t="s">
        <v>60</v>
      </c>
      <c r="C172" s="538"/>
      <c r="D172" s="533" t="s">
        <v>5</v>
      </c>
      <c r="E172" s="533"/>
      <c r="F172" s="536">
        <v>0</v>
      </c>
      <c r="G172" s="536">
        <f t="shared" si="13"/>
        <v>0</v>
      </c>
      <c r="H172" s="536">
        <v>4701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hidden="1" customHeight="1" outlineLevel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hidden="1" customHeight="1" outlineLevel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/>
      <c r="F175" s="536">
        <v>4518</v>
      </c>
      <c r="G175" s="536">
        <f t="shared" si="13"/>
        <v>0</v>
      </c>
      <c r="H175" s="536">
        <v>7588.7999999999993</v>
      </c>
      <c r="I175" s="536">
        <f t="shared" si="14"/>
        <v>0</v>
      </c>
      <c r="J175" s="656">
        <f t="shared" ref="J175:J190" si="16">G175+I175</f>
        <v>0</v>
      </c>
    </row>
    <row r="176" spans="1:10" hidden="1" outlineLevel="1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/>
      <c r="F176" s="536">
        <v>3005</v>
      </c>
      <c r="G176" s="536">
        <f t="shared" si="13"/>
        <v>0</v>
      </c>
      <c r="H176" s="536">
        <v>5133.5999999999995</v>
      </c>
      <c r="I176" s="536">
        <f t="shared" si="14"/>
        <v>0</v>
      </c>
      <c r="J176" s="656">
        <f t="shared" si="16"/>
        <v>0</v>
      </c>
    </row>
    <row r="177" spans="1:10" s="545" customFormat="1" ht="13.5" hidden="1" customHeight="1" outlineLevel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hidden="1" customHeight="1" outlineLevel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hidden="1" outlineLevel="1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/>
      <c r="F181" s="543">
        <v>850</v>
      </c>
      <c r="G181" s="536">
        <f t="shared" si="13"/>
        <v>0</v>
      </c>
      <c r="H181" s="543">
        <v>347.2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316.39999999999998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311.87692307692305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/>
      <c r="F184" s="536">
        <v>600</v>
      </c>
      <c r="G184" s="536">
        <f t="shared" si="13"/>
        <v>0</v>
      </c>
      <c r="H184" s="536">
        <v>784</v>
      </c>
      <c r="I184" s="536">
        <f t="shared" si="14"/>
        <v>0</v>
      </c>
      <c r="J184" s="656">
        <f t="shared" si="16"/>
        <v>0</v>
      </c>
    </row>
    <row r="185" spans="1:10" hidden="1" outlineLevel="1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420</v>
      </c>
      <c r="I185" s="536">
        <f t="shared" si="14"/>
        <v>0</v>
      </c>
      <c r="J185" s="656">
        <f t="shared" si="16"/>
        <v>0</v>
      </c>
    </row>
    <row r="186" spans="1:10" ht="40.5" hidden="1" customHeight="1" outlineLevel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160</v>
      </c>
      <c r="B187" s="535" t="s">
        <v>299</v>
      </c>
      <c r="C187" s="533"/>
      <c r="D187" s="533" t="s">
        <v>56</v>
      </c>
      <c r="E187" s="533"/>
      <c r="F187" s="536">
        <v>1050</v>
      </c>
      <c r="G187" s="536">
        <f t="shared" si="13"/>
        <v>0</v>
      </c>
      <c r="H187" s="536">
        <v>840</v>
      </c>
      <c r="I187" s="536">
        <f t="shared" si="14"/>
        <v>0</v>
      </c>
      <c r="J187" s="656">
        <f t="shared" si="16"/>
        <v>0</v>
      </c>
    </row>
    <row r="188" spans="1:10" ht="12" hidden="1" customHeight="1" outlineLevel="1" x14ac:dyDescent="0.2">
      <c r="A188" s="531">
        <v>161</v>
      </c>
      <c r="B188" s="535" t="s">
        <v>300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3080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162</v>
      </c>
      <c r="B189" s="535" t="s">
        <v>60</v>
      </c>
      <c r="C189" s="538"/>
      <c r="D189" s="533" t="s">
        <v>5</v>
      </c>
      <c r="E189" s="533"/>
      <c r="F189" s="536">
        <v>0</v>
      </c>
      <c r="G189" s="536">
        <f t="shared" si="13"/>
        <v>0</v>
      </c>
      <c r="H189" s="536">
        <v>4701</v>
      </c>
      <c r="I189" s="536">
        <f t="shared" si="14"/>
        <v>0</v>
      </c>
      <c r="J189" s="656">
        <f t="shared" si="16"/>
        <v>0</v>
      </c>
    </row>
    <row r="190" spans="1:10" ht="40.5" hidden="1" customHeight="1" outlineLevel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hidden="1" customHeight="1" outlineLevel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hidden="1" customHeight="1" outlineLevel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hidden="1" customHeight="1" outlineLevel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hidden="1" customHeight="1" outlineLevel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hidden="1" customHeight="1" outlineLevel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hidden="1" customHeight="1" outlineLevel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hidden="1" customHeight="1" outlineLevel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hidden="1" customHeight="1" outlineLevel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hidden="1" customHeight="1" outlineLevel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hidden="1" customHeight="1" outlineLevel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hidden="1" customHeight="1" outlineLevel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hidden="1" customHeight="1" outlineLevel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hidden="1" customHeight="1" outlineLevel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hidden="1" customHeight="1" outlineLevel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hidden="1" customHeight="1" outlineLevel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hidden="1" customHeight="1" outlineLevel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hidden="1" customHeight="1" outlineLevel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hidden="1" customHeight="1" outlineLevel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hidden="1" customHeight="1" outlineLevel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hidden="1" customHeight="1" outlineLevel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hidden="1" customHeight="1" outlineLevel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hidden="1" customHeight="1" outlineLevel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hidden="1" customHeight="1" outlineLevel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hidden="1" outlineLevel="1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hidden="1" outlineLevel="1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hidden="1" customHeight="1" outlineLevel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hidden="1" outlineLevel="1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/>
      <c r="F230" s="536">
        <v>14000</v>
      </c>
      <c r="G230" s="536">
        <f t="shared" ref="G230:G244" si="22">E230*F230</f>
        <v>0</v>
      </c>
      <c r="H230" s="536">
        <v>45868</v>
      </c>
      <c r="I230" s="536">
        <f t="shared" ref="I230:I244" si="23">E230*H230</f>
        <v>0</v>
      </c>
      <c r="J230" s="656">
        <f t="shared" ref="J230:J232" si="24">G230+I230</f>
        <v>0</v>
      </c>
    </row>
    <row r="231" spans="1:10" ht="25.5" hidden="1" outlineLevel="1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/>
      <c r="F231" s="536">
        <v>14000</v>
      </c>
      <c r="G231" s="536">
        <f t="shared" si="22"/>
        <v>0</v>
      </c>
      <c r="H231" s="536">
        <v>37474</v>
      </c>
      <c r="I231" s="536">
        <f t="shared" si="23"/>
        <v>0</v>
      </c>
      <c r="J231" s="656">
        <f t="shared" si="24"/>
        <v>0</v>
      </c>
    </row>
    <row r="232" spans="1:10" ht="38.25" hidden="1" outlineLevel="1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/>
      <c r="F232" s="536">
        <v>44166</v>
      </c>
      <c r="G232" s="536">
        <f t="shared" si="22"/>
        <v>0</v>
      </c>
      <c r="H232" s="536">
        <v>294438.13</v>
      </c>
      <c r="I232" s="536">
        <f t="shared" si="23"/>
        <v>0</v>
      </c>
      <c r="J232" s="656">
        <f t="shared" si="24"/>
        <v>0</v>
      </c>
    </row>
    <row r="233" spans="1:10" hidden="1" outlineLevel="1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>
        <f t="shared" si="22"/>
        <v>0</v>
      </c>
      <c r="H233" s="536"/>
      <c r="I233" s="536">
        <f t="shared" si="23"/>
        <v>0</v>
      </c>
      <c r="J233" s="656"/>
    </row>
    <row r="234" spans="1:10" hidden="1" outlineLevel="1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208</v>
      </c>
      <c r="B235" s="537" t="s">
        <v>307</v>
      </c>
      <c r="C235" s="533"/>
      <c r="D235" s="533" t="s">
        <v>96</v>
      </c>
      <c r="E235" s="533"/>
      <c r="F235" s="536">
        <f>250+105</f>
        <v>355</v>
      </c>
      <c r="G235" s="536">
        <f t="shared" si="22"/>
        <v>0</v>
      </c>
      <c r="H235" s="536">
        <v>240</v>
      </c>
      <c r="I235" s="536">
        <f t="shared" si="23"/>
        <v>0</v>
      </c>
      <c r="J235" s="656">
        <f t="shared" ref="J235:J244" si="25">G235+I235</f>
        <v>0</v>
      </c>
    </row>
    <row r="236" spans="1:10" hidden="1" outlineLevel="1" x14ac:dyDescent="0.2">
      <c r="A236" s="531">
        <v>209</v>
      </c>
      <c r="B236" s="537" t="s">
        <v>308</v>
      </c>
      <c r="C236" s="533"/>
      <c r="D236" s="533" t="s">
        <v>96</v>
      </c>
      <c r="E236" s="533"/>
      <c r="F236" s="536">
        <f>330+105</f>
        <v>435</v>
      </c>
      <c r="G236" s="536">
        <f t="shared" si="22"/>
        <v>0</v>
      </c>
      <c r="H236" s="536">
        <v>403</v>
      </c>
      <c r="I236" s="536">
        <f t="shared" si="23"/>
        <v>0</v>
      </c>
      <c r="J236" s="656">
        <f t="shared" si="25"/>
        <v>0</v>
      </c>
    </row>
    <row r="237" spans="1:10" hidden="1" outlineLevel="1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/>
      <c r="F239" s="536">
        <v>2500</v>
      </c>
      <c r="G239" s="536">
        <f t="shared" si="22"/>
        <v>0</v>
      </c>
      <c r="H239" s="536">
        <v>8211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213</v>
      </c>
      <c r="B240" s="535" t="s">
        <v>310</v>
      </c>
      <c r="C240" s="533"/>
      <c r="D240" s="533" t="s">
        <v>7</v>
      </c>
      <c r="E240" s="533"/>
      <c r="F240" s="536">
        <v>2500</v>
      </c>
      <c r="G240" s="536">
        <f t="shared" si="22"/>
        <v>0</v>
      </c>
      <c r="H240" s="536">
        <v>5000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/>
      <c r="F241" s="536">
        <v>500</v>
      </c>
      <c r="G241" s="536">
        <f t="shared" si="22"/>
        <v>0</v>
      </c>
      <c r="H241" s="536">
        <v>117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215</v>
      </c>
      <c r="B242" s="535" t="s">
        <v>101</v>
      </c>
      <c r="C242" s="533"/>
      <c r="D242" s="533" t="s">
        <v>5</v>
      </c>
      <c r="E242" s="533"/>
      <c r="F242" s="536">
        <v>0</v>
      </c>
      <c r="G242" s="536">
        <f t="shared" si="22"/>
        <v>0</v>
      </c>
      <c r="H242" s="536">
        <v>12600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hidden="1" customHeight="1" outlineLevel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3.5" hidden="1" outlineLevel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0</v>
      </c>
      <c r="H245" s="554"/>
      <c r="I245" s="555">
        <f>SUM(I28:I244)</f>
        <v>0</v>
      </c>
      <c r="J245" s="659">
        <f>SUM(J28:J244)</f>
        <v>0</v>
      </c>
    </row>
    <row r="246" spans="1:10" collapsed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35.25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>
        <v>1</v>
      </c>
      <c r="F252" s="536">
        <v>228206.58</v>
      </c>
      <c r="G252" s="536">
        <f t="shared" ref="G252:G295" si="26">E252*F252</f>
        <v>228206.58</v>
      </c>
      <c r="H252" s="536">
        <v>566028.50399999996</v>
      </c>
      <c r="I252" s="536">
        <f t="shared" ref="I252:I295" si="27">E252*H252</f>
        <v>566028.50399999996</v>
      </c>
      <c r="J252" s="656">
        <f t="shared" ref="J252:J262" si="28">G252+I252</f>
        <v>794235.08399999992</v>
      </c>
    </row>
    <row r="253" spans="1:10" ht="37.5" hidden="1" customHeight="1" outlineLevel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200330.92799999999</v>
      </c>
      <c r="I253" s="536">
        <f t="shared" si="27"/>
        <v>0</v>
      </c>
      <c r="J253" s="656">
        <f t="shared" si="28"/>
        <v>0</v>
      </c>
    </row>
    <row r="254" spans="1:10" hidden="1" outlineLevel="1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/>
      <c r="F254" s="536">
        <v>32933</v>
      </c>
      <c r="G254" s="536">
        <f t="shared" si="26"/>
        <v>0</v>
      </c>
      <c r="H254" s="536">
        <v>103503.048</v>
      </c>
      <c r="I254" s="536">
        <f t="shared" si="27"/>
        <v>0</v>
      </c>
      <c r="J254" s="656">
        <f t="shared" si="28"/>
        <v>0</v>
      </c>
    </row>
    <row r="255" spans="1:10" collapsed="1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>
        <v>1</v>
      </c>
      <c r="F256" s="536">
        <v>221688.18</v>
      </c>
      <c r="G256" s="536">
        <f t="shared" si="26"/>
        <v>221688.18</v>
      </c>
      <c r="H256" s="536">
        <v>565704.12</v>
      </c>
      <c r="I256" s="536">
        <f t="shared" si="27"/>
        <v>565704.12</v>
      </c>
      <c r="J256" s="656">
        <f t="shared" si="28"/>
        <v>787392.3</v>
      </c>
    </row>
    <row r="257" spans="1:10" ht="38.25" hidden="1" outlineLevel="1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656">
        <f t="shared" si="28"/>
        <v>0</v>
      </c>
    </row>
    <row r="258" spans="1:10" hidden="1" outlineLevel="1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656">
        <f t="shared" si="28"/>
        <v>0</v>
      </c>
    </row>
    <row r="259" spans="1:10" collapsed="1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>
        <v>1</v>
      </c>
      <c r="F260" s="536">
        <v>174873.3</v>
      </c>
      <c r="G260" s="536">
        <f t="shared" si="26"/>
        <v>174873.3</v>
      </c>
      <c r="H260" s="536">
        <v>469767.55200000003</v>
      </c>
      <c r="I260" s="536">
        <f t="shared" si="27"/>
        <v>469767.55200000003</v>
      </c>
      <c r="J260" s="656">
        <f t="shared" si="28"/>
        <v>644640.85199999996</v>
      </c>
    </row>
    <row r="261" spans="1:10" ht="38.25" hidden="1" outlineLevel="1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160846.10400000002</v>
      </c>
      <c r="I261" s="536">
        <f t="shared" si="27"/>
        <v>0</v>
      </c>
      <c r="J261" s="656">
        <f t="shared" si="28"/>
        <v>0</v>
      </c>
    </row>
    <row r="262" spans="1:10" hidden="1" outlineLevel="1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/>
      <c r="F262" s="536">
        <v>22827</v>
      </c>
      <c r="G262" s="536">
        <f t="shared" si="26"/>
        <v>0</v>
      </c>
      <c r="H262" s="536">
        <v>62594.207999999991</v>
      </c>
      <c r="I262" s="536">
        <f t="shared" si="27"/>
        <v>0</v>
      </c>
      <c r="J262" s="656">
        <f t="shared" si="28"/>
        <v>0</v>
      </c>
    </row>
    <row r="263" spans="1:10" collapsed="1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>
        <v>1</v>
      </c>
      <c r="F265" s="536">
        <v>174873.3</v>
      </c>
      <c r="G265" s="536">
        <f t="shared" si="26"/>
        <v>174873.3</v>
      </c>
      <c r="H265" s="536">
        <v>469474.41599999997</v>
      </c>
      <c r="I265" s="536">
        <f t="shared" si="27"/>
        <v>469474.41599999997</v>
      </c>
      <c r="J265" s="656">
        <f t="shared" ref="J265:J267" si="29">G265+I265</f>
        <v>644347.71600000001</v>
      </c>
    </row>
    <row r="266" spans="1:10" ht="38.25" hidden="1" outlineLevel="1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/>
      <c r="F266" s="536">
        <v>77780.28</v>
      </c>
      <c r="G266" s="536">
        <f t="shared" si="26"/>
        <v>0</v>
      </c>
      <c r="H266" s="536">
        <v>160846.10400000002</v>
      </c>
      <c r="I266" s="536">
        <f t="shared" si="27"/>
        <v>0</v>
      </c>
      <c r="J266" s="656">
        <f t="shared" si="29"/>
        <v>0</v>
      </c>
    </row>
    <row r="267" spans="1:10" hidden="1" outlineLevel="1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/>
      <c r="F267" s="536">
        <v>22827</v>
      </c>
      <c r="G267" s="536">
        <f t="shared" si="26"/>
        <v>0</v>
      </c>
      <c r="H267" s="536">
        <v>62594.207999999991</v>
      </c>
      <c r="I267" s="536">
        <f t="shared" si="27"/>
        <v>0</v>
      </c>
      <c r="J267" s="656">
        <f t="shared" si="29"/>
        <v>0</v>
      </c>
    </row>
    <row r="268" spans="1:10" collapsed="1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>
        <v>1</v>
      </c>
      <c r="F269" s="536">
        <v>174873.3</v>
      </c>
      <c r="G269" s="536">
        <f t="shared" si="26"/>
        <v>174873.3</v>
      </c>
      <c r="H269" s="536">
        <v>469767.55200000003</v>
      </c>
      <c r="I269" s="536">
        <f t="shared" si="27"/>
        <v>469767.55200000003</v>
      </c>
      <c r="J269" s="656">
        <f t="shared" ref="J269:J275" si="30">G269+I269</f>
        <v>644640.85199999996</v>
      </c>
    </row>
    <row r="270" spans="1:10" ht="38.25" hidden="1" outlineLevel="1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656">
        <f t="shared" si="30"/>
        <v>0</v>
      </c>
    </row>
    <row r="271" spans="1:10" hidden="1" outlineLevel="1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656">
        <f t="shared" si="30"/>
        <v>0</v>
      </c>
    </row>
    <row r="272" spans="1:10" collapsed="1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>
        <v>1</v>
      </c>
      <c r="F273" s="536">
        <v>174873.3</v>
      </c>
      <c r="G273" s="536">
        <f t="shared" si="26"/>
        <v>174873.3</v>
      </c>
      <c r="H273" s="536">
        <v>469767.55200000003</v>
      </c>
      <c r="I273" s="536">
        <f t="shared" si="27"/>
        <v>469767.55200000003</v>
      </c>
      <c r="J273" s="656">
        <f t="shared" si="30"/>
        <v>644640.85199999996</v>
      </c>
    </row>
    <row r="274" spans="1:10" ht="38.25" hidden="1" outlineLevel="1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656">
        <f t="shared" si="30"/>
        <v>0</v>
      </c>
    </row>
    <row r="275" spans="1:10" hidden="1" outlineLevel="1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656">
        <f t="shared" si="30"/>
        <v>0</v>
      </c>
    </row>
    <row r="276" spans="1:10" hidden="1" outlineLevel="1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hidden="1" outlineLevel="1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/>
      <c r="F277" s="536">
        <v>134605.79999999999</v>
      </c>
      <c r="G277" s="536">
        <f t="shared" si="26"/>
        <v>0</v>
      </c>
      <c r="H277" s="536">
        <v>281150.90399999998</v>
      </c>
      <c r="I277" s="536">
        <f t="shared" si="27"/>
        <v>0</v>
      </c>
      <c r="J277" s="656">
        <f t="shared" ref="J277:J280" si="31">G277+I277</f>
        <v>0</v>
      </c>
    </row>
    <row r="278" spans="1:10" hidden="1" outlineLevel="1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hidden="1" outlineLevel="1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hidden="1" outlineLevel="1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hidden="1" customHeight="1" outlineLevel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hidden="1" outlineLevel="1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/>
      <c r="F282" s="536">
        <v>69989.22</v>
      </c>
      <c r="G282" s="536">
        <f t="shared" si="26"/>
        <v>0</v>
      </c>
      <c r="H282" s="536">
        <v>236992</v>
      </c>
      <c r="I282" s="536">
        <f t="shared" si="27"/>
        <v>0</v>
      </c>
      <c r="J282" s="656">
        <f t="shared" ref="J282:J285" si="32">G282+I282</f>
        <v>0</v>
      </c>
    </row>
    <row r="283" spans="1:10" ht="12" hidden="1" customHeight="1" outlineLevel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/>
      <c r="F283" s="536">
        <v>18412.38</v>
      </c>
      <c r="G283" s="536">
        <f t="shared" si="26"/>
        <v>0</v>
      </c>
      <c r="H283" s="536">
        <v>47103</v>
      </c>
      <c r="I283" s="536">
        <f t="shared" si="27"/>
        <v>0</v>
      </c>
      <c r="J283" s="656">
        <f t="shared" si="32"/>
        <v>0</v>
      </c>
    </row>
    <row r="284" spans="1:10" ht="25.5" hidden="1" outlineLevel="1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/>
      <c r="F284" s="536">
        <v>21322.87</v>
      </c>
      <c r="G284" s="536">
        <f t="shared" si="26"/>
        <v>0</v>
      </c>
      <c r="H284" s="536">
        <v>39580</v>
      </c>
      <c r="I284" s="536">
        <f t="shared" si="27"/>
        <v>0</v>
      </c>
      <c r="J284" s="656">
        <f t="shared" si="32"/>
        <v>0</v>
      </c>
    </row>
    <row r="285" spans="1:10" hidden="1" outlineLevel="1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/>
      <c r="F285" s="536">
        <v>19916</v>
      </c>
      <c r="G285" s="536">
        <f t="shared" si="26"/>
        <v>0</v>
      </c>
      <c r="H285" s="536">
        <v>168216</v>
      </c>
      <c r="I285" s="536">
        <f t="shared" si="27"/>
        <v>0</v>
      </c>
      <c r="J285" s="656">
        <f t="shared" si="32"/>
        <v>0</v>
      </c>
    </row>
    <row r="286" spans="1:10" hidden="1" outlineLevel="1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hidden="1" outlineLevel="1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hidden="1" outlineLevel="1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hidden="1" outlineLevel="1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/>
      <c r="F289" s="536">
        <v>21322.87</v>
      </c>
      <c r="G289" s="536">
        <f t="shared" si="26"/>
        <v>0</v>
      </c>
      <c r="H289" s="536">
        <v>33285.072</v>
      </c>
      <c r="I289" s="536">
        <f t="shared" si="27"/>
        <v>0</v>
      </c>
      <c r="J289" s="656">
        <f t="shared" si="33"/>
        <v>0</v>
      </c>
    </row>
    <row r="290" spans="1:10" hidden="1" outlineLevel="1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/>
      <c r="F290" s="536">
        <v>19916</v>
      </c>
      <c r="G290" s="536">
        <f t="shared" si="26"/>
        <v>0</v>
      </c>
      <c r="H290" s="536">
        <v>62594.207999999991</v>
      </c>
      <c r="I290" s="536">
        <f t="shared" si="27"/>
        <v>0</v>
      </c>
      <c r="J290" s="656">
        <f t="shared" si="33"/>
        <v>0</v>
      </c>
    </row>
    <row r="291" spans="1:10" hidden="1" outlineLevel="1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hidden="1" outlineLevel="1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hidden="1" outlineLevel="1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hidden="1" outlineLevel="1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/>
      <c r="F294" s="565">
        <v>21322.87</v>
      </c>
      <c r="G294" s="536">
        <f t="shared" si="26"/>
        <v>0</v>
      </c>
      <c r="H294" s="565">
        <v>33285.072</v>
      </c>
      <c r="I294" s="536">
        <f t="shared" si="27"/>
        <v>0</v>
      </c>
      <c r="J294" s="662">
        <f t="shared" si="34"/>
        <v>0</v>
      </c>
    </row>
    <row r="295" spans="1:10" hidden="1" outlineLevel="1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/>
      <c r="F295" s="565">
        <v>19916</v>
      </c>
      <c r="G295" s="536">
        <f t="shared" si="26"/>
        <v>0</v>
      </c>
      <c r="H295" s="565">
        <v>62594.207999999991</v>
      </c>
      <c r="I295" s="536">
        <f t="shared" si="27"/>
        <v>0</v>
      </c>
      <c r="J295" s="662">
        <f t="shared" si="34"/>
        <v>0</v>
      </c>
    </row>
    <row r="296" spans="1:10" collapsed="1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hidden="1" outlineLevel="1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/>
      <c r="F299" s="536">
        <v>13504.75</v>
      </c>
      <c r="G299" s="536">
        <f t="shared" ref="G299:G362" si="35">E299*F299</f>
        <v>0</v>
      </c>
      <c r="H299" s="536">
        <v>36380.111999999994</v>
      </c>
      <c r="I299" s="536">
        <f t="shared" ref="I299:I362" si="36">E299*H299</f>
        <v>0</v>
      </c>
      <c r="J299" s="656">
        <f t="shared" ref="J299:J304" si="37">G299+I299</f>
        <v>0</v>
      </c>
    </row>
    <row r="300" spans="1:10" ht="25.5" hidden="1" outlineLevel="1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/>
      <c r="F300" s="536">
        <v>6467</v>
      </c>
      <c r="G300" s="536">
        <f t="shared" si="35"/>
        <v>0</v>
      </c>
      <c r="H300" s="536">
        <v>17422.248</v>
      </c>
      <c r="I300" s="536">
        <f t="shared" si="36"/>
        <v>0</v>
      </c>
      <c r="J300" s="656">
        <f t="shared" si="37"/>
        <v>0</v>
      </c>
    </row>
    <row r="301" spans="1:10" hidden="1" outlineLevel="1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/>
      <c r="F301" s="536">
        <v>3004.89</v>
      </c>
      <c r="G301" s="536">
        <f t="shared" si="35"/>
        <v>0</v>
      </c>
      <c r="H301" s="536">
        <v>7329</v>
      </c>
      <c r="I301" s="536">
        <f t="shared" si="36"/>
        <v>0</v>
      </c>
      <c r="J301" s="656">
        <f t="shared" si="37"/>
        <v>0</v>
      </c>
    </row>
    <row r="302" spans="1:10" collapsed="1" x14ac:dyDescent="0.2">
      <c r="A302" s="531">
        <v>275</v>
      </c>
      <c r="B302" s="535" t="s">
        <v>132</v>
      </c>
      <c r="C302" s="538" t="s">
        <v>133</v>
      </c>
      <c r="D302" s="533" t="s">
        <v>14</v>
      </c>
      <c r="E302" s="533">
        <v>2</v>
      </c>
      <c r="F302" s="536">
        <v>4003.24</v>
      </c>
      <c r="G302" s="536">
        <f t="shared" si="35"/>
        <v>8006.48</v>
      </c>
      <c r="H302" s="536">
        <v>9764</v>
      </c>
      <c r="I302" s="536">
        <f t="shared" si="36"/>
        <v>19528</v>
      </c>
      <c r="J302" s="656">
        <f t="shared" si="37"/>
        <v>27534.48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>
        <v>10</v>
      </c>
      <c r="F303" s="536">
        <v>800</v>
      </c>
      <c r="G303" s="536">
        <f t="shared" si="35"/>
        <v>8000</v>
      </c>
      <c r="H303" s="536">
        <v>2142</v>
      </c>
      <c r="I303" s="536">
        <f t="shared" si="36"/>
        <v>21420</v>
      </c>
      <c r="J303" s="656">
        <f t="shared" si="37"/>
        <v>29420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>
        <v>117</v>
      </c>
      <c r="F304" s="536">
        <v>1875</v>
      </c>
      <c r="G304" s="536">
        <f t="shared" si="35"/>
        <v>219375</v>
      </c>
      <c r="H304" s="536">
        <v>869</v>
      </c>
      <c r="I304" s="536">
        <f t="shared" si="36"/>
        <v>101673</v>
      </c>
      <c r="J304" s="656">
        <f t="shared" si="37"/>
        <v>321048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>
        <v>18.545000000000002</v>
      </c>
      <c r="F307" s="536">
        <v>1875</v>
      </c>
      <c r="G307" s="536">
        <f t="shared" si="35"/>
        <v>34771.875</v>
      </c>
      <c r="H307" s="536">
        <v>1617</v>
      </c>
      <c r="I307" s="536">
        <f t="shared" si="36"/>
        <v>29987.265000000003</v>
      </c>
      <c r="J307" s="656">
        <f t="shared" ref="J307:J308" si="38">G307+I307</f>
        <v>64759.14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>
        <v>139</v>
      </c>
      <c r="F308" s="536">
        <v>1875</v>
      </c>
      <c r="G308" s="536">
        <f t="shared" si="35"/>
        <v>260625</v>
      </c>
      <c r="H308" s="536">
        <v>1226</v>
      </c>
      <c r="I308" s="536">
        <f t="shared" si="36"/>
        <v>170414</v>
      </c>
      <c r="J308" s="656">
        <f t="shared" si="38"/>
        <v>431039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>
        <v>46.699999999999996</v>
      </c>
      <c r="F312" s="536">
        <v>1875</v>
      </c>
      <c r="G312" s="536">
        <f t="shared" si="35"/>
        <v>87562.499999999985</v>
      </c>
      <c r="H312" s="536">
        <v>2132</v>
      </c>
      <c r="I312" s="536">
        <f t="shared" si="36"/>
        <v>99564.4</v>
      </c>
      <c r="J312" s="656">
        <f t="shared" ref="J312:J313" si="39">G312+I312</f>
        <v>187126.89999999997</v>
      </c>
    </row>
    <row r="313" spans="1:10" hidden="1" outlineLevel="1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hidden="1" outlineLevel="1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hidden="1" outlineLevel="1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hidden="1" outlineLevel="1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hidden="1" outlineLevel="1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idden="1" outlineLevel="1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hidden="1" outlineLevel="1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hidden="1" outlineLevel="1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collapsed="1" x14ac:dyDescent="0.2">
      <c r="A321" s="531">
        <v>294</v>
      </c>
      <c r="B321" s="535" t="s">
        <v>60</v>
      </c>
      <c r="C321" s="538"/>
      <c r="D321" s="533" t="s">
        <v>5</v>
      </c>
      <c r="E321" s="533">
        <v>0.78794456708363991</v>
      </c>
      <c r="F321" s="536">
        <v>0</v>
      </c>
      <c r="G321" s="536">
        <f t="shared" si="35"/>
        <v>0</v>
      </c>
      <c r="H321" s="536">
        <v>137961</v>
      </c>
      <c r="I321" s="536">
        <f t="shared" si="36"/>
        <v>108705.62041942605</v>
      </c>
      <c r="J321" s="656">
        <f t="shared" si="41"/>
        <v>108705.62041942605</v>
      </c>
    </row>
    <row r="322" spans="1:10" hidden="1" outlineLevel="1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hidden="1" outlineLevel="1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/>
      <c r="F323" s="536">
        <v>13504.75</v>
      </c>
      <c r="G323" s="536">
        <f t="shared" si="35"/>
        <v>0</v>
      </c>
      <c r="H323" s="536">
        <v>36380.111999999994</v>
      </c>
      <c r="I323" s="536">
        <f t="shared" si="36"/>
        <v>0</v>
      </c>
      <c r="J323" s="656">
        <f t="shared" ref="J323:J328" si="42">G323+I323</f>
        <v>0</v>
      </c>
    </row>
    <row r="324" spans="1:10" ht="25.5" hidden="1" outlineLevel="1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/>
      <c r="F324" s="536">
        <v>6467</v>
      </c>
      <c r="G324" s="536">
        <f t="shared" si="35"/>
        <v>0</v>
      </c>
      <c r="H324" s="536">
        <v>17422.248</v>
      </c>
      <c r="I324" s="536">
        <f t="shared" si="36"/>
        <v>0</v>
      </c>
      <c r="J324" s="656">
        <f t="shared" si="42"/>
        <v>0</v>
      </c>
    </row>
    <row r="325" spans="1:10" hidden="1" outlineLevel="1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/>
      <c r="F325" s="536">
        <v>3004.89</v>
      </c>
      <c r="G325" s="536">
        <f t="shared" si="35"/>
        <v>0</v>
      </c>
      <c r="H325" s="536">
        <v>7329</v>
      </c>
      <c r="I325" s="536">
        <f t="shared" si="36"/>
        <v>0</v>
      </c>
      <c r="J325" s="656">
        <f t="shared" si="42"/>
        <v>0</v>
      </c>
    </row>
    <row r="326" spans="1:10" hidden="1" outlineLevel="1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/>
      <c r="F326" s="536">
        <v>4003.24</v>
      </c>
      <c r="G326" s="536">
        <f t="shared" si="35"/>
        <v>0</v>
      </c>
      <c r="H326" s="536">
        <v>9764</v>
      </c>
      <c r="I326" s="536">
        <f t="shared" si="36"/>
        <v>0</v>
      </c>
      <c r="J326" s="656">
        <f t="shared" si="42"/>
        <v>0</v>
      </c>
    </row>
    <row r="327" spans="1:10" hidden="1" outlineLevel="1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hidden="1" outlineLevel="1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hidden="1" outlineLevel="1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hidden="1" outlineLevel="1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outlineLevel="1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hidden="1" outlineLevel="1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hidden="1" outlineLevel="1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hidden="1" outlineLevel="1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outlineLevel="1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outlineLevel="1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hidden="1" outlineLevel="1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hidden="1" customHeight="1" outlineLevel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hidden="1" outlineLevel="1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hidden="1" outlineLevel="1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hidden="1" outlineLevel="1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hidden="1" outlineLevel="1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hidden="1" customHeight="1" outlineLevel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hidden="1" outlineLevel="1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hidden="1" customHeight="1" outlineLevel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collapsed="1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hidden="1" outlineLevel="1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/>
      <c r="F347" s="536">
        <v>8293.6</v>
      </c>
      <c r="G347" s="536">
        <f t="shared" si="35"/>
        <v>0</v>
      </c>
      <c r="H347" s="536">
        <v>22342.319999999996</v>
      </c>
      <c r="I347" s="536">
        <f t="shared" si="36"/>
        <v>0</v>
      </c>
      <c r="J347" s="656">
        <f t="shared" ref="J347:J352" si="47">G347+I347</f>
        <v>0</v>
      </c>
    </row>
    <row r="348" spans="1:10" hidden="1" outlineLevel="1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collapsed="1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7</v>
      </c>
      <c r="F349" s="536">
        <v>4003.24</v>
      </c>
      <c r="G349" s="536">
        <f t="shared" si="35"/>
        <v>28022.68</v>
      </c>
      <c r="H349" s="536">
        <v>9764</v>
      </c>
      <c r="I349" s="536">
        <f t="shared" si="36"/>
        <v>68348</v>
      </c>
      <c r="J349" s="656">
        <f t="shared" si="47"/>
        <v>96370.68</v>
      </c>
    </row>
    <row r="350" spans="1:10" hidden="1" outlineLevel="1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collapsed="1" x14ac:dyDescent="0.2">
      <c r="A351" s="531">
        <v>324</v>
      </c>
      <c r="B351" s="535" t="s">
        <v>134</v>
      </c>
      <c r="C351" s="538"/>
      <c r="D351" s="533" t="s">
        <v>14</v>
      </c>
      <c r="E351" s="533">
        <v>7</v>
      </c>
      <c r="F351" s="536">
        <v>800</v>
      </c>
      <c r="G351" s="536">
        <f t="shared" si="35"/>
        <v>5600</v>
      </c>
      <c r="H351" s="536">
        <v>2142</v>
      </c>
      <c r="I351" s="536">
        <f t="shared" si="36"/>
        <v>14994</v>
      </c>
      <c r="J351" s="656">
        <f t="shared" si="47"/>
        <v>20594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>
        <v>5.2240000000000002</v>
      </c>
      <c r="F352" s="536">
        <v>900</v>
      </c>
      <c r="G352" s="536">
        <f t="shared" si="35"/>
        <v>4701.6000000000004</v>
      </c>
      <c r="H352" s="536">
        <v>840</v>
      </c>
      <c r="I352" s="536">
        <f t="shared" si="36"/>
        <v>4388.16</v>
      </c>
      <c r="J352" s="656">
        <f t="shared" si="47"/>
        <v>9089.76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>
        <v>0.504</v>
      </c>
      <c r="F354" s="536">
        <v>900</v>
      </c>
      <c r="G354" s="536">
        <f t="shared" si="35"/>
        <v>453.6</v>
      </c>
      <c r="H354" s="536">
        <v>3080</v>
      </c>
      <c r="I354" s="536">
        <f t="shared" si="36"/>
        <v>1552.32</v>
      </c>
      <c r="J354" s="656">
        <f t="shared" ref="J354:J355" si="48">G354+I354</f>
        <v>2005.92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>
        <v>82.23599999999999</v>
      </c>
      <c r="F355" s="536">
        <v>1875</v>
      </c>
      <c r="G355" s="536">
        <f t="shared" si="35"/>
        <v>154192.49999999997</v>
      </c>
      <c r="H355" s="536">
        <v>869</v>
      </c>
      <c r="I355" s="536">
        <f t="shared" si="36"/>
        <v>71463.083999999988</v>
      </c>
      <c r="J355" s="656">
        <f t="shared" si="48"/>
        <v>225655.58399999997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>
        <v>14.356000000000002</v>
      </c>
      <c r="F361" s="536">
        <v>1875</v>
      </c>
      <c r="G361" s="536">
        <f t="shared" si="35"/>
        <v>26917.500000000004</v>
      </c>
      <c r="H361" s="536">
        <v>1617</v>
      </c>
      <c r="I361" s="536">
        <f t="shared" si="36"/>
        <v>23213.652000000002</v>
      </c>
      <c r="J361" s="656">
        <f t="shared" ref="J361:J362" si="49">G361+I361</f>
        <v>50131.152000000002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>
        <v>75.831000000000003</v>
      </c>
      <c r="F362" s="536">
        <v>1875</v>
      </c>
      <c r="G362" s="536">
        <f t="shared" si="35"/>
        <v>142183.125</v>
      </c>
      <c r="H362" s="536">
        <v>1226</v>
      </c>
      <c r="I362" s="536">
        <f t="shared" si="36"/>
        <v>92968.805999999997</v>
      </c>
      <c r="J362" s="656">
        <f t="shared" si="49"/>
        <v>235151.93099999998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>
        <v>16.396999999999998</v>
      </c>
      <c r="F364" s="536">
        <v>1875</v>
      </c>
      <c r="G364" s="536">
        <f t="shared" si="50"/>
        <v>30744.374999999996</v>
      </c>
      <c r="H364" s="536">
        <v>2132</v>
      </c>
      <c r="I364" s="536">
        <f t="shared" si="51"/>
        <v>34958.403999999995</v>
      </c>
      <c r="J364" s="656">
        <f t="shared" ref="J364:J365" si="52">G364+I364</f>
        <v>65702.778999999995</v>
      </c>
    </row>
    <row r="365" spans="1:10" hidden="1" outlineLevel="1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hidden="1" outlineLevel="1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hidden="1" outlineLevel="1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hidden="1" outlineLevel="1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hidden="1" outlineLevel="1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collapsed="1" x14ac:dyDescent="0.2">
      <c r="A370" s="531">
        <v>343</v>
      </c>
      <c r="B370" s="535" t="s">
        <v>60</v>
      </c>
      <c r="C370" s="538"/>
      <c r="D370" s="533" t="s">
        <v>5</v>
      </c>
      <c r="E370" s="533">
        <v>0.55553398058252423</v>
      </c>
      <c r="F370" s="536">
        <v>0</v>
      </c>
      <c r="G370" s="536">
        <f t="shared" si="50"/>
        <v>0</v>
      </c>
      <c r="H370" s="536">
        <v>101443</v>
      </c>
      <c r="I370" s="536">
        <f t="shared" si="51"/>
        <v>56355.033592233005</v>
      </c>
      <c r="J370" s="656">
        <f t="shared" si="53"/>
        <v>56355.033592233005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hidden="1" outlineLevel="1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/>
      <c r="F372" s="536">
        <v>8293.6</v>
      </c>
      <c r="G372" s="536">
        <f t="shared" si="50"/>
        <v>0</v>
      </c>
      <c r="H372" s="536">
        <v>22342.319999999996</v>
      </c>
      <c r="I372" s="536">
        <f t="shared" si="51"/>
        <v>0</v>
      </c>
      <c r="J372" s="656">
        <f t="shared" ref="J372:J375" si="54">G372+I372</f>
        <v>0</v>
      </c>
    </row>
    <row r="373" spans="1:10" collapsed="1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9</v>
      </c>
      <c r="F373" s="536">
        <v>4003.24</v>
      </c>
      <c r="G373" s="536">
        <f t="shared" si="50"/>
        <v>36029.159999999996</v>
      </c>
      <c r="H373" s="536">
        <v>9764</v>
      </c>
      <c r="I373" s="536">
        <f t="shared" si="51"/>
        <v>87876</v>
      </c>
      <c r="J373" s="656">
        <f t="shared" si="54"/>
        <v>123905.16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>
        <v>9</v>
      </c>
      <c r="F374" s="536">
        <v>800</v>
      </c>
      <c r="G374" s="536">
        <f t="shared" si="50"/>
        <v>7200</v>
      </c>
      <c r="H374" s="536">
        <v>2142</v>
      </c>
      <c r="I374" s="536">
        <f t="shared" si="51"/>
        <v>19278</v>
      </c>
      <c r="J374" s="656">
        <f t="shared" si="54"/>
        <v>26478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>
        <v>154.03899999999999</v>
      </c>
      <c r="F375" s="536">
        <v>1875</v>
      </c>
      <c r="G375" s="536">
        <f t="shared" si="50"/>
        <v>288823.125</v>
      </c>
      <c r="H375" s="536">
        <v>869</v>
      </c>
      <c r="I375" s="536">
        <f t="shared" si="51"/>
        <v>133859.891</v>
      </c>
      <c r="J375" s="656">
        <f t="shared" si="54"/>
        <v>422683.016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>
        <v>18.700000000000003</v>
      </c>
      <c r="F380" s="536">
        <v>1875</v>
      </c>
      <c r="G380" s="536">
        <f t="shared" si="50"/>
        <v>35062.500000000007</v>
      </c>
      <c r="H380" s="536">
        <v>1617</v>
      </c>
      <c r="I380" s="536">
        <f t="shared" si="51"/>
        <v>30237.900000000005</v>
      </c>
      <c r="J380" s="656">
        <f t="shared" ref="J380:J381" si="55">G380+I380</f>
        <v>65300.400000000009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>
        <v>70.3</v>
      </c>
      <c r="F381" s="536">
        <v>1875</v>
      </c>
      <c r="G381" s="536">
        <f t="shared" si="50"/>
        <v>131812.5</v>
      </c>
      <c r="H381" s="536">
        <v>1226</v>
      </c>
      <c r="I381" s="536">
        <f t="shared" si="51"/>
        <v>86187.8</v>
      </c>
      <c r="J381" s="656">
        <f t="shared" si="55"/>
        <v>218000.3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>
        <v>15.5</v>
      </c>
      <c r="F383" s="536">
        <v>1875</v>
      </c>
      <c r="G383" s="536">
        <f t="shared" si="50"/>
        <v>29062.5</v>
      </c>
      <c r="H383" s="536">
        <v>2132</v>
      </c>
      <c r="I383" s="536">
        <f t="shared" si="51"/>
        <v>33046</v>
      </c>
      <c r="J383" s="656">
        <f t="shared" ref="J383:J384" si="56">G383+I383</f>
        <v>62108.5</v>
      </c>
    </row>
    <row r="384" spans="1:10" hidden="1" outlineLevel="1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hidden="1" outlineLevel="1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hidden="1" outlineLevel="1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hidden="1" outlineLevel="1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hidden="1" outlineLevel="1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collapsed="1" x14ac:dyDescent="0.2">
      <c r="A389" s="531">
        <v>362</v>
      </c>
      <c r="B389" s="535" t="s">
        <v>60</v>
      </c>
      <c r="C389" s="538"/>
      <c r="D389" s="533" t="s">
        <v>5</v>
      </c>
      <c r="E389" s="533">
        <v>0.74938840579710142</v>
      </c>
      <c r="F389" s="536">
        <v>0</v>
      </c>
      <c r="G389" s="536">
        <f t="shared" si="50"/>
        <v>0</v>
      </c>
      <c r="H389" s="536">
        <v>96507</v>
      </c>
      <c r="I389" s="536">
        <f t="shared" si="51"/>
        <v>72321.226878260873</v>
      </c>
      <c r="J389" s="656">
        <f t="shared" si="57"/>
        <v>72321.226878260873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hidden="1" outlineLevel="1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/>
      <c r="F391" s="536">
        <v>8293.6</v>
      </c>
      <c r="G391" s="536">
        <f t="shared" si="50"/>
        <v>0</v>
      </c>
      <c r="H391" s="536">
        <v>22342.319999999996</v>
      </c>
      <c r="I391" s="536">
        <f t="shared" si="51"/>
        <v>0</v>
      </c>
      <c r="J391" s="656">
        <f t="shared" ref="J391:J394" si="58">G391+I391</f>
        <v>0</v>
      </c>
    </row>
    <row r="392" spans="1:10" ht="12" customHeight="1" collapsed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3</v>
      </c>
      <c r="F392" s="536">
        <v>4003.24</v>
      </c>
      <c r="G392" s="536">
        <f t="shared" si="50"/>
        <v>12009.72</v>
      </c>
      <c r="H392" s="536">
        <v>9764</v>
      </c>
      <c r="I392" s="536">
        <f t="shared" si="51"/>
        <v>29292</v>
      </c>
      <c r="J392" s="656">
        <f t="shared" si="58"/>
        <v>41301.72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>
        <v>3</v>
      </c>
      <c r="F393" s="536">
        <v>800</v>
      </c>
      <c r="G393" s="536">
        <f t="shared" si="50"/>
        <v>2400</v>
      </c>
      <c r="H393" s="536">
        <v>2142</v>
      </c>
      <c r="I393" s="536">
        <f t="shared" si="51"/>
        <v>6426</v>
      </c>
      <c r="J393" s="656">
        <f t="shared" si="58"/>
        <v>8826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>
        <v>41.16</v>
      </c>
      <c r="F394" s="536">
        <v>1875</v>
      </c>
      <c r="G394" s="536">
        <f t="shared" si="50"/>
        <v>77175</v>
      </c>
      <c r="H394" s="536">
        <v>869</v>
      </c>
      <c r="I394" s="536">
        <f t="shared" si="51"/>
        <v>35768.039999999994</v>
      </c>
      <c r="J394" s="656">
        <f t="shared" si="58"/>
        <v>112943.03999999999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>
        <v>4.83</v>
      </c>
      <c r="F398" s="536">
        <v>1875</v>
      </c>
      <c r="G398" s="536">
        <f t="shared" si="50"/>
        <v>9056.25</v>
      </c>
      <c r="H398" s="536">
        <v>1617</v>
      </c>
      <c r="I398" s="536">
        <f t="shared" si="51"/>
        <v>7810.11</v>
      </c>
      <c r="J398" s="656">
        <f t="shared" ref="J398:J399" si="59">G398+I398</f>
        <v>16866.36</v>
      </c>
    </row>
    <row r="399" spans="1:10" hidden="1" outlineLevel="1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hidden="1" outlineLevel="1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hidden="1" outlineLevel="1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hidden="1" outlineLevel="1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hidden="1" outlineLevel="1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hidden="1" outlineLevel="1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hidden="1" outlineLevel="1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hidden="1" outlineLevel="1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collapsed="1" x14ac:dyDescent="0.2">
      <c r="A407" s="531">
        <v>380</v>
      </c>
      <c r="B407" s="535" t="s">
        <v>60</v>
      </c>
      <c r="C407" s="538"/>
      <c r="D407" s="533" t="s">
        <v>5</v>
      </c>
      <c r="E407" s="533">
        <v>0.15782429649965682</v>
      </c>
      <c r="F407" s="536">
        <v>0</v>
      </c>
      <c r="G407" s="536">
        <f t="shared" si="50"/>
        <v>0</v>
      </c>
      <c r="H407" s="536">
        <v>84698</v>
      </c>
      <c r="I407" s="536">
        <f t="shared" si="51"/>
        <v>13367.402264927934</v>
      </c>
      <c r="J407" s="656">
        <f t="shared" si="61"/>
        <v>13367.402264927934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hidden="1" outlineLevel="1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/>
      <c r="F409" s="536">
        <v>8293.6</v>
      </c>
      <c r="G409" s="536">
        <f t="shared" si="50"/>
        <v>0</v>
      </c>
      <c r="H409" s="536">
        <v>22342.319999999996</v>
      </c>
      <c r="I409" s="536">
        <f t="shared" si="51"/>
        <v>0</v>
      </c>
      <c r="J409" s="656">
        <f t="shared" ref="J409:J414" si="62">G409+I409</f>
        <v>0</v>
      </c>
    </row>
    <row r="410" spans="1:10" ht="12" hidden="1" customHeight="1" outlineLevel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collapsed="1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hidden="1" customHeight="1" outlineLevel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collapsed="1" x14ac:dyDescent="0.2">
      <c r="A413" s="531">
        <v>386</v>
      </c>
      <c r="B413" s="535" t="s">
        <v>134</v>
      </c>
      <c r="C413" s="538"/>
      <c r="D413" s="533" t="s">
        <v>14</v>
      </c>
      <c r="E413" s="533">
        <v>6</v>
      </c>
      <c r="F413" s="536">
        <v>800</v>
      </c>
      <c r="G413" s="536">
        <f t="shared" si="50"/>
        <v>4800</v>
      </c>
      <c r="H413" s="536">
        <v>2142</v>
      </c>
      <c r="I413" s="536">
        <f t="shared" si="51"/>
        <v>12852</v>
      </c>
      <c r="J413" s="656">
        <f t="shared" si="62"/>
        <v>17652</v>
      </c>
    </row>
    <row r="414" spans="1:10" hidden="1" outlineLevel="1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hidden="1" outlineLevel="1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hidden="1" outlineLevel="1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collapsed="1" x14ac:dyDescent="0.2">
      <c r="A417" s="531">
        <v>390</v>
      </c>
      <c r="B417" s="535" t="s">
        <v>135</v>
      </c>
      <c r="C417" s="538"/>
      <c r="D417" s="533" t="s">
        <v>56</v>
      </c>
      <c r="E417" s="533">
        <v>91.814999999999998</v>
      </c>
      <c r="F417" s="536">
        <v>1875</v>
      </c>
      <c r="G417" s="536">
        <f t="shared" si="50"/>
        <v>172153.125</v>
      </c>
      <c r="H417" s="536">
        <v>869</v>
      </c>
      <c r="I417" s="536">
        <f t="shared" si="51"/>
        <v>79787.235000000001</v>
      </c>
      <c r="J417" s="656">
        <f t="shared" si="63"/>
        <v>251940.36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>
        <v>15.868000000000002</v>
      </c>
      <c r="F421" s="536">
        <v>1875</v>
      </c>
      <c r="G421" s="536">
        <f t="shared" si="50"/>
        <v>29752.500000000004</v>
      </c>
      <c r="H421" s="536">
        <v>1617</v>
      </c>
      <c r="I421" s="536">
        <f t="shared" si="51"/>
        <v>25658.556000000004</v>
      </c>
      <c r="J421" s="656">
        <f t="shared" ref="J421:J422" si="64">G421+I421</f>
        <v>55411.056000000011</v>
      </c>
    </row>
    <row r="422" spans="1:10" hidden="1" outlineLevel="1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hidden="1" outlineLevel="1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hidden="1" outlineLevel="1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hidden="1" outlineLevel="1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hidden="1" outlineLevel="1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hidden="1" outlineLevel="1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hidden="1" outlineLevel="1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hidden="1" outlineLevel="1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collapsed="1" x14ac:dyDescent="0.2">
      <c r="A430" s="531">
        <v>403</v>
      </c>
      <c r="B430" s="535" t="s">
        <v>60</v>
      </c>
      <c r="C430" s="538"/>
      <c r="D430" s="533" t="s">
        <v>5</v>
      </c>
      <c r="E430" s="533">
        <v>0.30670179436058098</v>
      </c>
      <c r="F430" s="536">
        <v>0</v>
      </c>
      <c r="G430" s="536">
        <f t="shared" si="66"/>
        <v>0</v>
      </c>
      <c r="H430" s="536">
        <v>103023</v>
      </c>
      <c r="I430" s="536">
        <f t="shared" si="67"/>
        <v>31597.338960410136</v>
      </c>
      <c r="J430" s="656">
        <f t="shared" si="68"/>
        <v>31597.338960410136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>
        <v>8</v>
      </c>
      <c r="F432" s="536">
        <v>800</v>
      </c>
      <c r="G432" s="536">
        <f t="shared" si="66"/>
        <v>6400</v>
      </c>
      <c r="H432" s="536">
        <v>2142</v>
      </c>
      <c r="I432" s="536">
        <f t="shared" si="67"/>
        <v>17136</v>
      </c>
      <c r="J432" s="656">
        <f t="shared" ref="J432:J433" si="69">G432+I432</f>
        <v>23536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>
        <v>148.51</v>
      </c>
      <c r="F433" s="536">
        <v>1875</v>
      </c>
      <c r="G433" s="536">
        <f t="shared" si="66"/>
        <v>278456.25</v>
      </c>
      <c r="H433" s="536">
        <v>869</v>
      </c>
      <c r="I433" s="536">
        <f t="shared" si="67"/>
        <v>129055.18999999999</v>
      </c>
      <c r="J433" s="656">
        <f t="shared" si="69"/>
        <v>407511.44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>
        <v>20.18</v>
      </c>
      <c r="F438" s="536">
        <v>1875</v>
      </c>
      <c r="G438" s="536">
        <f t="shared" si="66"/>
        <v>37837.5</v>
      </c>
      <c r="H438" s="536">
        <v>1617</v>
      </c>
      <c r="I438" s="536">
        <f t="shared" si="67"/>
        <v>32631.06</v>
      </c>
      <c r="J438" s="656">
        <f t="shared" ref="J438:J439" si="70">G438+I438</f>
        <v>70468.56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>
        <v>6</v>
      </c>
      <c r="F439" s="536">
        <v>1875</v>
      </c>
      <c r="G439" s="536">
        <f t="shared" si="66"/>
        <v>11250</v>
      </c>
      <c r="H439" s="536">
        <v>1428</v>
      </c>
      <c r="I439" s="536">
        <f t="shared" si="67"/>
        <v>8568</v>
      </c>
      <c r="J439" s="656">
        <f t="shared" si="70"/>
        <v>19818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hidden="1" customHeight="1" outlineLevel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collapsed="1" x14ac:dyDescent="0.2">
      <c r="A442" s="531">
        <v>415</v>
      </c>
      <c r="B442" s="535" t="s">
        <v>171</v>
      </c>
      <c r="C442" s="538"/>
      <c r="D442" s="533" t="s">
        <v>172</v>
      </c>
      <c r="E442" s="533">
        <v>1.57</v>
      </c>
      <c r="F442" s="536">
        <v>1000</v>
      </c>
      <c r="G442" s="536">
        <f t="shared" si="66"/>
        <v>1570</v>
      </c>
      <c r="H442" s="536">
        <v>95</v>
      </c>
      <c r="I442" s="536">
        <f t="shared" si="67"/>
        <v>149.15</v>
      </c>
      <c r="J442" s="656">
        <f t="shared" si="71"/>
        <v>1719.15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>
        <v>0.90512953367875648</v>
      </c>
      <c r="F443" s="536">
        <v>0</v>
      </c>
      <c r="G443" s="536">
        <f t="shared" si="66"/>
        <v>0</v>
      </c>
      <c r="H443" s="536">
        <v>49673</v>
      </c>
      <c r="I443" s="536">
        <f t="shared" si="67"/>
        <v>44960.49932642487</v>
      </c>
      <c r="J443" s="656">
        <f t="shared" si="71"/>
        <v>44960.49932642487</v>
      </c>
    </row>
    <row r="444" spans="1:10" ht="15" hidden="1" customHeight="1" outlineLevel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hidden="1" customHeight="1" outlineLevel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hidden="1" customHeight="1" outlineLevel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hidden="1" outlineLevel="1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hidden="1" outlineLevel="1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outlineLevel="1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outlineLevel="1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outlineLevel="1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hidden="1" outlineLevel="1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hidden="1" customHeight="1" outlineLevel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hidden="1" customHeight="1" outlineLevel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hidden="1" outlineLevel="1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hidden="1" outlineLevel="1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collapsed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hidden="1" customHeight="1" outlineLevel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hidden="1" customHeight="1" outlineLevel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collapsed="1" x14ac:dyDescent="0.2">
      <c r="A460" s="531">
        <v>433</v>
      </c>
      <c r="B460" s="535" t="s">
        <v>177</v>
      </c>
      <c r="C460" s="538"/>
      <c r="D460" s="533" t="s">
        <v>14</v>
      </c>
      <c r="E460" s="533">
        <v>9</v>
      </c>
      <c r="F460" s="536">
        <v>800</v>
      </c>
      <c r="G460" s="536">
        <f t="shared" si="66"/>
        <v>7200</v>
      </c>
      <c r="H460" s="536">
        <v>2975</v>
      </c>
      <c r="I460" s="536">
        <f t="shared" si="67"/>
        <v>26775</v>
      </c>
      <c r="J460" s="656">
        <f t="shared" si="75"/>
        <v>33975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>
        <v>10.119999999999999</v>
      </c>
      <c r="F461" s="536">
        <v>1875</v>
      </c>
      <c r="G461" s="536">
        <f t="shared" si="66"/>
        <v>18975</v>
      </c>
      <c r="H461" s="536">
        <v>840</v>
      </c>
      <c r="I461" s="536">
        <f t="shared" si="67"/>
        <v>8500.7999999999993</v>
      </c>
      <c r="J461" s="656">
        <f t="shared" si="75"/>
        <v>27475.8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>
        <v>0.46600000000000003</v>
      </c>
      <c r="F463" s="536">
        <v>1875</v>
      </c>
      <c r="G463" s="536">
        <f t="shared" si="66"/>
        <v>873.75</v>
      </c>
      <c r="H463" s="536">
        <v>3080</v>
      </c>
      <c r="I463" s="536">
        <f t="shared" si="67"/>
        <v>1435.28</v>
      </c>
      <c r="J463" s="656">
        <f t="shared" ref="J463:J464" si="76">G463+I463</f>
        <v>2309.0299999999997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>
        <v>110.99999999999999</v>
      </c>
      <c r="F464" s="536">
        <v>1875</v>
      </c>
      <c r="G464" s="536">
        <f t="shared" si="66"/>
        <v>208124.99999999997</v>
      </c>
      <c r="H464" s="536">
        <v>869</v>
      </c>
      <c r="I464" s="536">
        <f t="shared" si="67"/>
        <v>96458.999999999985</v>
      </c>
      <c r="J464" s="656">
        <f t="shared" si="76"/>
        <v>304583.99999999994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>
        <v>29.006</v>
      </c>
      <c r="F468" s="536">
        <v>1875</v>
      </c>
      <c r="G468" s="536">
        <f t="shared" si="66"/>
        <v>54386.25</v>
      </c>
      <c r="H468" s="536">
        <v>1617</v>
      </c>
      <c r="I468" s="536">
        <f t="shared" si="67"/>
        <v>46902.701999999997</v>
      </c>
      <c r="J468" s="656">
        <f t="shared" ref="J468:J469" si="77">G468+I468</f>
        <v>101288.95199999999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>
        <v>44</v>
      </c>
      <c r="F469" s="536">
        <v>1875</v>
      </c>
      <c r="G469" s="536">
        <f t="shared" si="66"/>
        <v>82500</v>
      </c>
      <c r="H469" s="536">
        <v>1226</v>
      </c>
      <c r="I469" s="536">
        <f t="shared" si="67"/>
        <v>53944</v>
      </c>
      <c r="J469" s="656">
        <f t="shared" si="77"/>
        <v>136444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>
        <v>12.663</v>
      </c>
      <c r="F471" s="536">
        <v>1875</v>
      </c>
      <c r="G471" s="536">
        <f t="shared" si="66"/>
        <v>23743.125</v>
      </c>
      <c r="H471" s="536">
        <v>2132</v>
      </c>
      <c r="I471" s="536">
        <f t="shared" si="67"/>
        <v>26997.516</v>
      </c>
      <c r="J471" s="656">
        <f t="shared" ref="J471:J472" si="78">G471+I471</f>
        <v>50740.641000000003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>
        <v>7</v>
      </c>
      <c r="F472" s="536">
        <v>1875</v>
      </c>
      <c r="G472" s="536">
        <f t="shared" si="66"/>
        <v>13125</v>
      </c>
      <c r="H472" s="536">
        <v>1428</v>
      </c>
      <c r="I472" s="536">
        <f t="shared" si="67"/>
        <v>9996</v>
      </c>
      <c r="J472" s="656">
        <f t="shared" si="78"/>
        <v>23121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hidden="1" customHeight="1" outlineLevel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collapsed="1" x14ac:dyDescent="0.2">
      <c r="A475" s="531">
        <v>448</v>
      </c>
      <c r="B475" s="535" t="s">
        <v>171</v>
      </c>
      <c r="C475" s="538"/>
      <c r="D475" s="533" t="s">
        <v>172</v>
      </c>
      <c r="E475" s="533">
        <v>2.81</v>
      </c>
      <c r="F475" s="536">
        <v>1000</v>
      </c>
      <c r="G475" s="536">
        <f t="shared" si="66"/>
        <v>2810</v>
      </c>
      <c r="H475" s="536">
        <v>95</v>
      </c>
      <c r="I475" s="536">
        <f t="shared" si="67"/>
        <v>266.95</v>
      </c>
      <c r="J475" s="656">
        <f t="shared" si="79"/>
        <v>3076.95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>
        <v>0.93765864332603943</v>
      </c>
      <c r="F476" s="536">
        <v>0</v>
      </c>
      <c r="G476" s="536">
        <f t="shared" si="66"/>
        <v>0</v>
      </c>
      <c r="H476" s="536">
        <v>68052</v>
      </c>
      <c r="I476" s="536">
        <f t="shared" si="67"/>
        <v>63809.545995623637</v>
      </c>
      <c r="J476" s="656">
        <f t="shared" si="79"/>
        <v>63809.545995623637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hidden="1" outlineLevel="1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hidden="1" outlineLevel="1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collapsed="1" x14ac:dyDescent="0.2">
      <c r="A480" s="531">
        <v>453</v>
      </c>
      <c r="B480" s="535" t="s">
        <v>177</v>
      </c>
      <c r="C480" s="538"/>
      <c r="D480" s="533" t="s">
        <v>14</v>
      </c>
      <c r="E480" s="533">
        <v>6</v>
      </c>
      <c r="F480" s="536">
        <v>800</v>
      </c>
      <c r="G480" s="536">
        <f t="shared" si="66"/>
        <v>4800</v>
      </c>
      <c r="H480" s="536">
        <v>2975</v>
      </c>
      <c r="I480" s="536">
        <f t="shared" si="67"/>
        <v>17850</v>
      </c>
      <c r="J480" s="656">
        <f t="shared" si="80"/>
        <v>22650</v>
      </c>
    </row>
    <row r="481" spans="1:10" hidden="1" outlineLevel="1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hidden="1" outlineLevel="1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hidden="1" outlineLevel="1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collapsed="1" x14ac:dyDescent="0.2">
      <c r="A484" s="531">
        <v>457</v>
      </c>
      <c r="B484" s="535" t="s">
        <v>135</v>
      </c>
      <c r="C484" s="538"/>
      <c r="D484" s="533" t="s">
        <v>56</v>
      </c>
      <c r="E484" s="533">
        <v>101.01</v>
      </c>
      <c r="F484" s="536">
        <v>1875</v>
      </c>
      <c r="G484" s="536">
        <f t="shared" si="66"/>
        <v>189393.75</v>
      </c>
      <c r="H484" s="536">
        <v>869</v>
      </c>
      <c r="I484" s="536">
        <f t="shared" si="67"/>
        <v>87777.69</v>
      </c>
      <c r="J484" s="656">
        <f t="shared" si="81"/>
        <v>277171.44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>
        <v>8.84</v>
      </c>
      <c r="F488" s="536">
        <v>1875</v>
      </c>
      <c r="G488" s="536">
        <f t="shared" si="66"/>
        <v>16575</v>
      </c>
      <c r="H488" s="536">
        <v>1617</v>
      </c>
      <c r="I488" s="536">
        <f t="shared" si="67"/>
        <v>14294.28</v>
      </c>
      <c r="J488" s="656">
        <f t="shared" ref="J488:J489" si="82">G488+I488</f>
        <v>30869.279999999999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>
        <v>49</v>
      </c>
      <c r="F489" s="536">
        <v>1875</v>
      </c>
      <c r="G489" s="536">
        <f t="shared" si="66"/>
        <v>91875</v>
      </c>
      <c r="H489" s="536">
        <v>1226</v>
      </c>
      <c r="I489" s="536">
        <f t="shared" si="67"/>
        <v>60074</v>
      </c>
      <c r="J489" s="656">
        <f t="shared" si="82"/>
        <v>151949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>
        <v>14.3</v>
      </c>
      <c r="F492" s="536">
        <v>1875</v>
      </c>
      <c r="G492" s="536">
        <f t="shared" si="83"/>
        <v>26812.5</v>
      </c>
      <c r="H492" s="536">
        <v>2132</v>
      </c>
      <c r="I492" s="536">
        <f t="shared" si="84"/>
        <v>30487.600000000002</v>
      </c>
      <c r="J492" s="656">
        <f t="shared" ref="J492:J493" si="85">G492+I492</f>
        <v>57300.100000000006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>
        <v>6.9</v>
      </c>
      <c r="F493" s="536">
        <v>1875</v>
      </c>
      <c r="G493" s="536">
        <f t="shared" si="83"/>
        <v>12937.5</v>
      </c>
      <c r="H493" s="536">
        <v>1428</v>
      </c>
      <c r="I493" s="536">
        <f t="shared" si="84"/>
        <v>9853.2000000000007</v>
      </c>
      <c r="J493" s="656">
        <f t="shared" si="85"/>
        <v>22790.7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>
        <v>2</v>
      </c>
      <c r="F495" s="536">
        <v>1875</v>
      </c>
      <c r="G495" s="536">
        <f t="shared" si="83"/>
        <v>3750</v>
      </c>
      <c r="H495" s="536">
        <v>2646</v>
      </c>
      <c r="I495" s="536">
        <f t="shared" si="84"/>
        <v>5292</v>
      </c>
      <c r="J495" s="656">
        <f t="shared" ref="J495:J497" si="86">G495+I495</f>
        <v>9042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>
        <v>1.87</v>
      </c>
      <c r="F496" s="536">
        <v>1000</v>
      </c>
      <c r="G496" s="536">
        <f t="shared" si="83"/>
        <v>1870</v>
      </c>
      <c r="H496" s="536">
        <v>95</v>
      </c>
      <c r="I496" s="536">
        <f t="shared" si="84"/>
        <v>177.65</v>
      </c>
      <c r="J496" s="656">
        <f t="shared" si="86"/>
        <v>2047.65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>
        <v>0.80092388913330415</v>
      </c>
      <c r="F497" s="536">
        <v>0</v>
      </c>
      <c r="G497" s="536">
        <f t="shared" si="83"/>
        <v>0</v>
      </c>
      <c r="H497" s="536">
        <v>67567</v>
      </c>
      <c r="I497" s="536">
        <f t="shared" si="84"/>
        <v>54116.024417069959</v>
      </c>
      <c r="J497" s="656">
        <f t="shared" si="86"/>
        <v>54116.024417069959</v>
      </c>
    </row>
    <row r="498" spans="1:10" hidden="1" outlineLevel="1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hidden="1" outlineLevel="1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hidden="1" outlineLevel="1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hidden="1" outlineLevel="1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hidden="1" outlineLevel="1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hidden="1" outlineLevel="1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hidden="1" outlineLevel="1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hidden="1" outlineLevel="1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hidden="1" outlineLevel="1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hidden="1" outlineLevel="1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hidden="1" outlineLevel="1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collapsed="1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>
        <v>10</v>
      </c>
      <c r="F510" s="536">
        <v>315576</v>
      </c>
      <c r="G510" s="536">
        <f t="shared" si="83"/>
        <v>3155760</v>
      </c>
      <c r="H510" s="536">
        <v>0</v>
      </c>
      <c r="I510" s="536">
        <f t="shared" si="84"/>
        <v>0</v>
      </c>
      <c r="J510" s="656">
        <f t="shared" ref="J510:J516" si="90">G510+I510</f>
        <v>3155760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>
        <v>10</v>
      </c>
      <c r="F511" s="536">
        <v>129211</v>
      </c>
      <c r="G511" s="536">
        <f t="shared" si="83"/>
        <v>1292110</v>
      </c>
      <c r="H511" s="536">
        <v>0</v>
      </c>
      <c r="I511" s="536">
        <f t="shared" si="84"/>
        <v>0</v>
      </c>
      <c r="J511" s="656">
        <f t="shared" si="90"/>
        <v>1292110</v>
      </c>
    </row>
    <row r="512" spans="1:10" outlineLevel="1" x14ac:dyDescent="0.2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>
        <v>10</v>
      </c>
      <c r="F514" s="536">
        <v>1199</v>
      </c>
      <c r="G514" s="536">
        <f t="shared" si="83"/>
        <v>11990</v>
      </c>
      <c r="H514" s="536">
        <v>0</v>
      </c>
      <c r="I514" s="536">
        <f t="shared" si="84"/>
        <v>0</v>
      </c>
      <c r="J514" s="656">
        <f t="shared" si="90"/>
        <v>11990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>
        <v>10</v>
      </c>
      <c r="F515" s="536">
        <v>3283</v>
      </c>
      <c r="G515" s="536">
        <f t="shared" si="83"/>
        <v>32830</v>
      </c>
      <c r="H515" s="536">
        <v>0</v>
      </c>
      <c r="I515" s="536">
        <f t="shared" si="84"/>
        <v>0</v>
      </c>
      <c r="J515" s="656">
        <f t="shared" si="90"/>
        <v>32830</v>
      </c>
    </row>
    <row r="516" spans="1:10" hidden="1" outlineLevel="1" x14ac:dyDescent="0.2">
      <c r="A516" s="531">
        <v>489</v>
      </c>
      <c r="B516" s="535" t="s">
        <v>135</v>
      </c>
      <c r="C516" s="538"/>
      <c r="D516" s="533" t="s">
        <v>56</v>
      </c>
      <c r="E516" s="533"/>
      <c r="F516" s="536">
        <v>1875</v>
      </c>
      <c r="G516" s="536">
        <f t="shared" si="83"/>
        <v>0</v>
      </c>
      <c r="H516" s="536">
        <v>869</v>
      </c>
      <c r="I516" s="536">
        <f t="shared" si="84"/>
        <v>0</v>
      </c>
      <c r="J516" s="656">
        <f t="shared" si="90"/>
        <v>0</v>
      </c>
    </row>
    <row r="517" spans="1:10" hidden="1" outlineLevel="1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hidden="1" outlineLevel="1" x14ac:dyDescent="0.2">
      <c r="A518" s="531">
        <v>491</v>
      </c>
      <c r="B518" s="535" t="s">
        <v>139</v>
      </c>
      <c r="C518" s="538"/>
      <c r="D518" s="533" t="s">
        <v>56</v>
      </c>
      <c r="E518" s="566"/>
      <c r="F518" s="536">
        <v>1875</v>
      </c>
      <c r="G518" s="536">
        <f>E518*F518</f>
        <v>0</v>
      </c>
      <c r="H518" s="536">
        <v>1617</v>
      </c>
      <c r="I518" s="536">
        <f>E518*H518</f>
        <v>0</v>
      </c>
      <c r="J518" s="656">
        <f t="shared" ref="J518:J519" si="91">G518+I518</f>
        <v>0</v>
      </c>
    </row>
    <row r="519" spans="1:10" hidden="1" outlineLevel="1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hidden="1" outlineLevel="1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hidden="1" outlineLevel="1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/>
      <c r="F521" s="536">
        <v>40266</v>
      </c>
      <c r="G521" s="536">
        <f>E521*F521</f>
        <v>0</v>
      </c>
      <c r="H521" s="536">
        <v>149591</v>
      </c>
      <c r="I521" s="536">
        <f>E521*H521</f>
        <v>0</v>
      </c>
      <c r="J521" s="656">
        <f t="shared" ref="J521:J522" si="92">G521+I521</f>
        <v>0</v>
      </c>
    </row>
    <row r="522" spans="1:10" hidden="1" outlineLevel="1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hidden="1" outlineLevel="1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hidden="1" customHeight="1" outlineLevel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hidden="1" customHeight="1" outlineLevel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hidden="1" customHeight="1" outlineLevel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hidden="1" customHeight="1" outlineLevel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hidden="1" customHeight="1" outlineLevel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hidden="1" customHeight="1" outlineLevel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hidden="1" customHeight="1" outlineLevel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hidden="1" customHeight="1" outlineLevel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hidden="1" customHeight="1" outlineLevel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hidden="1" customHeight="1" outlineLevel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hidden="1" customHeight="1" outlineLevel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hidden="1" customHeight="1" outlineLevel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hidden="1" outlineLevel="1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hidden="1" customHeight="1" outlineLevel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hidden="1" customHeight="1" outlineLevel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hidden="1" customHeight="1" outlineLevel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hidden="1" customHeight="1" outlineLevel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hidden="1" customHeight="1" outlineLevel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hidden="1" customHeight="1" outlineLevel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hidden="1" customHeight="1" outlineLevel="1" x14ac:dyDescent="0.2">
      <c r="A543" s="531">
        <v>516</v>
      </c>
      <c r="B543" s="535" t="s">
        <v>205</v>
      </c>
      <c r="C543" s="568"/>
      <c r="D543" s="533" t="s">
        <v>32</v>
      </c>
      <c r="E543" s="533"/>
      <c r="F543" s="536">
        <v>954853.5</v>
      </c>
      <c r="G543" s="536">
        <f t="shared" si="93"/>
        <v>0</v>
      </c>
      <c r="H543" s="536">
        <v>928267</v>
      </c>
      <c r="I543" s="536">
        <f t="shared" si="94"/>
        <v>0</v>
      </c>
      <c r="J543" s="656">
        <f t="shared" si="97"/>
        <v>0</v>
      </c>
    </row>
    <row r="544" spans="1:10" ht="12" hidden="1" customHeight="1" outlineLevel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hidden="1" customHeight="1" outlineLevel="1" x14ac:dyDescent="0.2">
      <c r="A545" s="531">
        <v>518</v>
      </c>
      <c r="B545" s="535" t="s">
        <v>206</v>
      </c>
      <c r="C545" s="538"/>
      <c r="D545" s="533" t="s">
        <v>207</v>
      </c>
      <c r="E545" s="533"/>
      <c r="F545" s="536">
        <v>576000</v>
      </c>
      <c r="G545" s="536">
        <f t="shared" si="93"/>
        <v>0</v>
      </c>
      <c r="H545" s="536">
        <v>0</v>
      </c>
      <c r="I545" s="536">
        <f t="shared" si="94"/>
        <v>0</v>
      </c>
      <c r="J545" s="656">
        <f t="shared" ref="J545:J546" si="98">G545+I545</f>
        <v>0</v>
      </c>
    </row>
    <row r="546" spans="1:11" ht="12" hidden="1" customHeight="1" outlineLevel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collapsed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thickBot="1" x14ac:dyDescent="0.25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8767855.6400000006</v>
      </c>
      <c r="H548" s="536"/>
      <c r="I548" s="679">
        <f>SUM(I252:I547)</f>
        <v>5541502.0788543765</v>
      </c>
      <c r="J548" s="680">
        <f t="shared" ref="J548" si="99">SUM(J252:J547)</f>
        <v>14309357.718854373</v>
      </c>
      <c r="K548" s="564">
        <f>'[2]вдц+кс-6'!P788</f>
        <v>14309357.718854373</v>
      </c>
    </row>
    <row r="549" spans="1:11" ht="13.5" hidden="1" thickBot="1" x14ac:dyDescent="0.25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hidden="1" customHeight="1" outlineLevel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hidden="1" customHeight="1" outlineLevel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hidden="1" customHeight="1" outlineLevel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hidden="1" customHeight="1" outlineLevel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hidden="1" customHeight="1" outlineLevel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hidden="1" customHeight="1" outlineLevel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9" hidden="1" outlineLevel="1" thickBot="1" x14ac:dyDescent="0.25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hidden="1" customHeight="1" outlineLevel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hidden="1" customHeight="1" outlineLevel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hidden="1" customHeight="1" outlineLevel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hidden="1" customHeight="1" outlineLevel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hidden="1" customHeight="1" outlineLevel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6.25" hidden="1" outlineLevel="1" thickBot="1" x14ac:dyDescent="0.25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hidden="1" customHeight="1" outlineLevel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hidden="1" customHeight="1" outlineLevel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hidden="1" customHeight="1" outlineLevel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hidden="1" customHeight="1" outlineLevel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hidden="1" customHeight="1" outlineLevel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ht="13.5" hidden="1" outlineLevel="1" thickBot="1" x14ac:dyDescent="0.25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6.25" hidden="1" outlineLevel="1" thickBot="1" x14ac:dyDescent="0.25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ht="13.5" hidden="1" outlineLevel="1" thickBot="1" x14ac:dyDescent="0.25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6.25" hidden="1" outlineLevel="1" thickBot="1" x14ac:dyDescent="0.25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ht="13.5" hidden="1" outlineLevel="1" thickBot="1" x14ac:dyDescent="0.25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6.25" hidden="1" outlineLevel="1" thickBot="1" x14ac:dyDescent="0.25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6.25" hidden="1" outlineLevel="1" thickBot="1" x14ac:dyDescent="0.25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ht="13.5" hidden="1" outlineLevel="1" thickBot="1" x14ac:dyDescent="0.25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hidden="1" customHeight="1" outlineLevel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hidden="1" customHeight="1" outlineLevel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ht="13.5" hidden="1" outlineLevel="1" thickBot="1" x14ac:dyDescent="0.25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6.25" hidden="1" outlineLevel="1" thickBot="1" x14ac:dyDescent="0.25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hidden="1" customHeight="1" outlineLevel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ht="13.5" hidden="1" outlineLevel="1" thickBot="1" x14ac:dyDescent="0.25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6.25" hidden="1" outlineLevel="1" thickBot="1" x14ac:dyDescent="0.25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ht="13.5" hidden="1" outlineLevel="1" thickBot="1" x14ac:dyDescent="0.25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6.25" hidden="1" outlineLevel="1" thickBot="1" x14ac:dyDescent="0.25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6.25" hidden="1" outlineLevel="1" thickBot="1" x14ac:dyDescent="0.25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6.25" hidden="1" outlineLevel="1" thickBot="1" x14ac:dyDescent="0.25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6.25" hidden="1" outlineLevel="1" thickBot="1" x14ac:dyDescent="0.25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ht="13.5" hidden="1" outlineLevel="1" thickBot="1" x14ac:dyDescent="0.25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ht="13.5" hidden="1" outlineLevel="1" thickBot="1" x14ac:dyDescent="0.25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hidden="1" customHeight="1" outlineLevel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hidden="1" customHeight="1" outlineLevel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hidden="1" customHeight="1" outlineLevel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hidden="1" customHeight="1" outlineLevel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hidden="1" customHeight="1" outlineLevel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hidden="1" customHeight="1" outlineLevel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hidden="1" customHeight="1" outlineLevel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hidden="1" customHeight="1" outlineLevel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hidden="1" customHeight="1" outlineLevel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hidden="1" customHeight="1" outlineLevel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/>
      <c r="F647" s="536">
        <v>14000</v>
      </c>
      <c r="G647" s="536">
        <f t="shared" si="106"/>
        <v>0</v>
      </c>
      <c r="H647" s="536">
        <v>37474</v>
      </c>
      <c r="I647" s="536">
        <f t="shared" si="107"/>
        <v>0</v>
      </c>
      <c r="J647" s="656">
        <f t="shared" ref="J647:J649" si="110">G647+I647</f>
        <v>0</v>
      </c>
    </row>
    <row r="648" spans="1:10" ht="25.5" hidden="1" customHeight="1" outlineLevel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34605</v>
      </c>
      <c r="I648" s="536">
        <f t="shared" si="107"/>
        <v>0</v>
      </c>
      <c r="J648" s="656">
        <f t="shared" si="110"/>
        <v>0</v>
      </c>
    </row>
    <row r="649" spans="1:10" ht="25.5" hidden="1" customHeight="1" outlineLevel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/>
      <c r="F649" s="536">
        <v>44166</v>
      </c>
      <c r="G649" s="536">
        <f t="shared" si="106"/>
        <v>0</v>
      </c>
      <c r="H649" s="536">
        <v>268606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hidden="1" customHeight="1" outlineLevel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hidden="1" customHeight="1" outlineLevel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hidden="1" customHeight="1" outlineLevel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hidden="1" customHeight="1" outlineLevel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/>
      <c r="F660" s="536">
        <v>14000</v>
      </c>
      <c r="G660" s="536">
        <f t="shared" si="106"/>
        <v>0</v>
      </c>
      <c r="H660" s="536">
        <v>34605</v>
      </c>
      <c r="I660" s="536">
        <f t="shared" si="107"/>
        <v>0</v>
      </c>
      <c r="J660" s="656">
        <f t="shared" ref="J660:J663" si="112">G660+I660</f>
        <v>0</v>
      </c>
    </row>
    <row r="661" spans="1:10" ht="25.5" hidden="1" customHeight="1" outlineLevel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45868</v>
      </c>
      <c r="I661" s="536">
        <f t="shared" si="107"/>
        <v>0</v>
      </c>
      <c r="J661" s="656">
        <f t="shared" si="112"/>
        <v>0</v>
      </c>
    </row>
    <row r="662" spans="1:10" ht="25.5" hidden="1" customHeight="1" outlineLevel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37474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/>
      <c r="F663" s="536">
        <v>44166</v>
      </c>
      <c r="G663" s="536">
        <f t="shared" si="106"/>
        <v>0</v>
      </c>
      <c r="H663" s="536">
        <v>268606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hidden="1" customHeight="1" outlineLevel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hidden="1" customHeight="1" outlineLevel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hidden="1" customHeight="1" outlineLevel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hidden="1" customHeight="1" outlineLevel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/>
      <c r="F673" s="536">
        <v>14000</v>
      </c>
      <c r="G673" s="536">
        <f t="shared" si="106"/>
        <v>0</v>
      </c>
      <c r="H673" s="536">
        <v>37474</v>
      </c>
      <c r="I673" s="536">
        <f t="shared" si="107"/>
        <v>0</v>
      </c>
      <c r="J673" s="656">
        <f t="shared" ref="J673:J675" si="114">G673+I673</f>
        <v>0</v>
      </c>
    </row>
    <row r="674" spans="1:10" ht="25.5" hidden="1" customHeight="1" outlineLevel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45868</v>
      </c>
      <c r="I674" s="536">
        <f t="shared" si="107"/>
        <v>0</v>
      </c>
      <c r="J674" s="656">
        <f t="shared" si="114"/>
        <v>0</v>
      </c>
    </row>
    <row r="675" spans="1:10" ht="25.5" hidden="1" customHeight="1" outlineLevel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/>
      <c r="F675" s="536">
        <v>44166</v>
      </c>
      <c r="G675" s="536">
        <f t="shared" si="106"/>
        <v>0</v>
      </c>
      <c r="H675" s="536">
        <v>268606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hidden="1" customHeight="1" outlineLevel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hidden="1" customHeight="1" outlineLevel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hidden="1" customHeight="1" outlineLevel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hidden="1" customHeight="1" outlineLevel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hidden="1" customHeight="1" outlineLevel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657</v>
      </c>
      <c r="B684" s="535" t="s">
        <v>312</v>
      </c>
      <c r="C684" s="533"/>
      <c r="D684" s="533" t="s">
        <v>5</v>
      </c>
      <c r="E684" s="533"/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hidden="1" customHeight="1" outlineLevel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/>
      <c r="F685" s="536">
        <v>14000</v>
      </c>
      <c r="G685" s="536">
        <f t="shared" si="116"/>
        <v>0</v>
      </c>
      <c r="H685" s="536">
        <v>37474</v>
      </c>
      <c r="I685" s="536">
        <f t="shared" si="117"/>
        <v>0</v>
      </c>
      <c r="J685" s="656">
        <f t="shared" ref="J685:J686" si="118">G685+I685</f>
        <v>0</v>
      </c>
    </row>
    <row r="686" spans="1:10" ht="25.5" hidden="1" customHeight="1" outlineLevel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/>
      <c r="F686" s="536">
        <v>44166</v>
      </c>
      <c r="G686" s="536">
        <f t="shared" si="116"/>
        <v>0</v>
      </c>
      <c r="H686" s="536">
        <v>268606</v>
      </c>
      <c r="I686" s="536">
        <f t="shared" si="117"/>
        <v>0</v>
      </c>
      <c r="J686" s="656">
        <f t="shared" si="118"/>
        <v>0</v>
      </c>
    </row>
    <row r="687" spans="1:10" ht="25.5" hidden="1" customHeight="1" outlineLevel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hidden="1" customHeight="1" outlineLevel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hidden="1" customHeight="1" outlineLevel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hidden="1" customHeight="1" outlineLevel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ht="13.5" hidden="1" outlineLevel="1" thickBot="1" x14ac:dyDescent="0.25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ht="13.5" hidden="1" outlineLevel="1" thickBot="1" x14ac:dyDescent="0.25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ht="13.5" hidden="1" outlineLevel="1" thickBot="1" x14ac:dyDescent="0.25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ht="13.5" hidden="1" outlineLevel="1" thickBot="1" x14ac:dyDescent="0.25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ht="13.5" hidden="1" outlineLevel="1" thickBot="1" x14ac:dyDescent="0.25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ht="13.5" hidden="1" outlineLevel="1" thickBot="1" x14ac:dyDescent="0.25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ht="13.5" hidden="1" outlineLevel="1" thickBot="1" x14ac:dyDescent="0.25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hidden="1" outlineLevel="1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hidden="1" outlineLevel="1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0</v>
      </c>
      <c r="H707" s="575"/>
      <c r="I707" s="576">
        <f>SUM(I552:I705)</f>
        <v>0</v>
      </c>
      <c r="J707" s="663">
        <f>SUM(J552:J705)</f>
        <v>0</v>
      </c>
    </row>
    <row r="708" spans="1:10" ht="13.5" hidden="1" outlineLevel="1" thickBot="1" x14ac:dyDescent="0.25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4.25" hidden="1" outlineLevel="1" thickBot="1" x14ac:dyDescent="0.3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6.25" hidden="1" outlineLevel="1" thickBot="1" x14ac:dyDescent="0.25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ht="13.5" hidden="1" outlineLevel="1" thickBot="1" x14ac:dyDescent="0.25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ht="13.5" hidden="1" outlineLevel="1" thickBot="1" x14ac:dyDescent="0.25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ht="13.5" hidden="1" outlineLevel="1" thickBot="1" x14ac:dyDescent="0.25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6.25" hidden="1" outlineLevel="1" thickBot="1" x14ac:dyDescent="0.25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ht="13.5" hidden="1" outlineLevel="1" thickBot="1" x14ac:dyDescent="0.25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ht="13.5" hidden="1" outlineLevel="1" thickBot="1" x14ac:dyDescent="0.25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4.25" hidden="1" outlineLevel="1" thickBot="1" x14ac:dyDescent="0.3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ht="13.5" hidden="1" outlineLevel="1" thickBot="1" x14ac:dyDescent="0.25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6.25" hidden="1" outlineLevel="1" thickBot="1" x14ac:dyDescent="0.25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ht="13.5" hidden="1" outlineLevel="1" thickBot="1" x14ac:dyDescent="0.25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ht="13.5" hidden="1" outlineLevel="1" thickBot="1" x14ac:dyDescent="0.25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t="13.5" hidden="1" outlineLevel="1" thickBot="1" x14ac:dyDescent="0.25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.75" hidden="1" outlineLevel="1" thickBot="1" x14ac:dyDescent="0.25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6.25" hidden="1" outlineLevel="1" thickBot="1" x14ac:dyDescent="0.25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ht="13.5" hidden="1" outlineLevel="1" thickBot="1" x14ac:dyDescent="0.25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6.25" hidden="1" outlineLevel="1" thickBot="1" x14ac:dyDescent="0.25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13.5" hidden="1" outlineLevel="1" thickBot="1" x14ac:dyDescent="0.25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hidden="1" customHeight="1" outlineLevel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ht="13.5" hidden="1" outlineLevel="1" thickBot="1" x14ac:dyDescent="0.25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hidden="1" customHeight="1" outlineLevel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ht="13.5" hidden="1" outlineLevel="1" thickBot="1" x14ac:dyDescent="0.25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ht="13.5" hidden="1" outlineLevel="1" thickBot="1" x14ac:dyDescent="0.25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ht="13.5" hidden="1" outlineLevel="1" thickBot="1" x14ac:dyDescent="0.25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hidden="1" outlineLevel="1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ht="13.5" hidden="1" outlineLevel="1" thickBot="1" x14ac:dyDescent="0.25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4.25" hidden="1" outlineLevel="1" thickBot="1" x14ac:dyDescent="0.3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ht="13.5" hidden="1" outlineLevel="1" thickBot="1" x14ac:dyDescent="0.25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6.25" hidden="1" outlineLevel="1" thickBot="1" x14ac:dyDescent="0.25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ht="13.5" hidden="1" outlineLevel="1" thickBot="1" x14ac:dyDescent="0.25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ht="13.5" hidden="1" outlineLevel="1" thickBot="1" x14ac:dyDescent="0.25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ht="13.5" hidden="1" outlineLevel="1" thickBot="1" x14ac:dyDescent="0.25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6.25" hidden="1" outlineLevel="1" thickBot="1" x14ac:dyDescent="0.25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ht="13.5" hidden="1" outlineLevel="1" thickBot="1" x14ac:dyDescent="0.25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ht="13.5" hidden="1" outlineLevel="1" thickBot="1" x14ac:dyDescent="0.25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ht="13.5" hidden="1" outlineLevel="1" thickBot="1" x14ac:dyDescent="0.25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hidden="1" outlineLevel="1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hidden="1" outlineLevel="1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collapsed="1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8767855.6400000006</v>
      </c>
      <c r="H806" s="575"/>
      <c r="I806" s="576">
        <f>I804+I777+I727+I707+I548+I245</f>
        <v>5541502.0788543765</v>
      </c>
      <c r="J806" s="663">
        <f>J804+J777+J727+J707+J548+J245</f>
        <v>14309357.718854373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1461309.2733333334</v>
      </c>
      <c r="H807" s="672"/>
      <c r="I807" s="673">
        <f>I806/1.2*0.2</f>
        <v>923583.67980906274</v>
      </c>
      <c r="J807" s="674">
        <f>J806/1.2*0.2</f>
        <v>2384892.9531423957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740"/>
      <c r="D809" s="740"/>
      <c r="E809" s="740"/>
      <c r="F809" s="740"/>
      <c r="G809" s="740"/>
      <c r="H809" s="740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738" t="s">
        <v>561</v>
      </c>
      <c r="T809" s="738"/>
      <c r="U809" s="738"/>
      <c r="V809" s="738"/>
      <c r="W809" s="738"/>
      <c r="X809" s="738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739" t="s">
        <v>551</v>
      </c>
      <c r="C810" s="739"/>
      <c r="D810" s="739"/>
      <c r="E810" s="739"/>
      <c r="F810" s="739"/>
      <c r="G810" s="739"/>
      <c r="H810" s="739"/>
      <c r="I810" s="739"/>
      <c r="J810" s="739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740"/>
      <c r="D811" s="740"/>
      <c r="E811" s="740"/>
      <c r="F811" s="740"/>
      <c r="G811" s="740"/>
      <c r="H811" s="740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738" t="s">
        <v>564</v>
      </c>
      <c r="T811" s="738"/>
      <c r="U811" s="738"/>
      <c r="V811" s="738"/>
      <c r="W811" s="738"/>
      <c r="X811" s="738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739" t="s">
        <v>551</v>
      </c>
      <c r="C812" s="739"/>
      <c r="D812" s="739"/>
      <c r="E812" s="739"/>
      <c r="F812" s="739"/>
      <c r="G812" s="739"/>
      <c r="H812" s="739"/>
      <c r="I812" s="739"/>
      <c r="J812" s="739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737"/>
      <c r="C814" s="737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736"/>
      <c r="C818" s="736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737"/>
      <c r="C822" s="737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27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8:G18"/>
    <mergeCell ref="B19:G19"/>
    <mergeCell ref="H19:J19"/>
    <mergeCell ref="F20:G20"/>
    <mergeCell ref="H20:I20"/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</mergeCells>
  <conditionalFormatting sqref="P809:Q812">
    <cfRule type="cellIs" dxfId="11" priority="3" operator="lessThan">
      <formula>0</formula>
    </cfRule>
    <cfRule type="cellIs" dxfId="10" priority="4" operator="greaterThan">
      <formula>0</formula>
    </cfRule>
  </conditionalFormatting>
  <conditionalFormatting sqref="R809:R812">
    <cfRule type="cellIs" dxfId="9" priority="1" operator="greaterThan">
      <formula>0</formula>
    </cfRule>
    <cfRule type="cellIs" dxfId="8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D53"/>
  <sheetViews>
    <sheetView view="pageBreakPreview" topLeftCell="A16" zoomScaleNormal="100" zoomScaleSheetLayoutView="100" workbookViewId="0">
      <selection activeCell="N36" sqref="N36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791"/>
      <c r="B1" s="791"/>
      <c r="C1" s="791"/>
      <c r="D1" s="791"/>
      <c r="E1" s="594"/>
      <c r="F1" s="594"/>
      <c r="G1" s="594"/>
      <c r="H1" s="778" t="s">
        <v>525</v>
      </c>
      <c r="I1" s="778"/>
      <c r="J1" s="778"/>
      <c r="K1" s="778"/>
      <c r="L1" s="778"/>
    </row>
    <row r="2" spans="1:12" x14ac:dyDescent="0.25">
      <c r="A2" s="594"/>
      <c r="B2" s="594"/>
      <c r="C2" s="594"/>
      <c r="D2" s="594"/>
      <c r="E2" s="594"/>
      <c r="F2" s="594"/>
      <c r="G2" s="594"/>
      <c r="H2" s="778" t="s">
        <v>526</v>
      </c>
      <c r="I2" s="778"/>
      <c r="J2" s="778"/>
      <c r="K2" s="778"/>
      <c r="L2" s="778"/>
    </row>
    <row r="3" spans="1:12" x14ac:dyDescent="0.25">
      <c r="A3" s="594"/>
      <c r="B3" s="594"/>
      <c r="C3" s="594"/>
      <c r="D3" s="594"/>
      <c r="E3" s="594"/>
      <c r="F3" s="594"/>
      <c r="G3" s="594"/>
      <c r="H3" s="778" t="s">
        <v>527</v>
      </c>
      <c r="I3" s="778"/>
      <c r="J3" s="778"/>
      <c r="K3" s="778"/>
      <c r="L3" s="778"/>
    </row>
    <row r="4" spans="1:12" x14ac:dyDescent="0.25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789" t="s">
        <v>528</v>
      </c>
      <c r="L4" s="790"/>
    </row>
    <row r="5" spans="1:12" x14ac:dyDescent="0.25">
      <c r="A5" s="594"/>
      <c r="B5" s="594"/>
      <c r="C5" s="594"/>
      <c r="D5" s="594"/>
      <c r="E5" s="594"/>
      <c r="F5" s="594"/>
      <c r="G5" s="594"/>
      <c r="H5" s="594"/>
      <c r="I5" s="778" t="s">
        <v>501</v>
      </c>
      <c r="J5" s="778"/>
      <c r="K5" s="789">
        <v>322005</v>
      </c>
      <c r="L5" s="790"/>
    </row>
    <row r="6" spans="1:12" x14ac:dyDescent="0.25">
      <c r="A6" s="594"/>
      <c r="B6" s="594"/>
      <c r="C6" s="594"/>
      <c r="D6" s="594"/>
      <c r="E6" s="594"/>
      <c r="F6" s="594"/>
      <c r="G6" s="594"/>
      <c r="H6" s="594"/>
      <c r="I6" s="596"/>
      <c r="J6" s="596"/>
      <c r="K6" s="597"/>
      <c r="L6" s="598"/>
    </row>
    <row r="7" spans="1:12" ht="35.25" customHeight="1" x14ac:dyDescent="0.25">
      <c r="A7" s="599" t="s">
        <v>503</v>
      </c>
      <c r="B7" s="783" t="s">
        <v>504</v>
      </c>
      <c r="C7" s="783"/>
      <c r="D7" s="783"/>
      <c r="E7" s="783"/>
      <c r="F7" s="783"/>
      <c r="G7" s="783"/>
      <c r="H7" s="783"/>
      <c r="I7" s="783"/>
      <c r="J7" s="596" t="s">
        <v>505</v>
      </c>
      <c r="K7" s="760">
        <v>58306175</v>
      </c>
      <c r="L7" s="784"/>
    </row>
    <row r="8" spans="1:12" ht="15.75" customHeight="1" x14ac:dyDescent="0.25">
      <c r="A8" s="599"/>
      <c r="B8" s="785" t="s">
        <v>507</v>
      </c>
      <c r="C8" s="785"/>
      <c r="D8" s="785"/>
      <c r="E8" s="785"/>
      <c r="F8" s="785"/>
      <c r="G8" s="785"/>
      <c r="H8" s="785"/>
      <c r="I8" s="785"/>
      <c r="J8" s="594"/>
      <c r="K8" s="600"/>
      <c r="L8" s="601"/>
    </row>
    <row r="9" spans="1:12" ht="42.75" customHeight="1" x14ac:dyDescent="0.25">
      <c r="A9" s="599" t="s">
        <v>508</v>
      </c>
      <c r="B9" s="783" t="s">
        <v>529</v>
      </c>
      <c r="C9" s="783"/>
      <c r="D9" s="783"/>
      <c r="E9" s="783"/>
      <c r="F9" s="783"/>
      <c r="G9" s="783"/>
      <c r="H9" s="783"/>
      <c r="I9" s="783"/>
      <c r="J9" s="596" t="s">
        <v>505</v>
      </c>
      <c r="K9" s="786">
        <v>47569575</v>
      </c>
      <c r="L9" s="787"/>
    </row>
    <row r="10" spans="1:12" ht="12.75" customHeight="1" x14ac:dyDescent="0.25">
      <c r="A10" s="599"/>
      <c r="B10" s="785" t="s">
        <v>507</v>
      </c>
      <c r="C10" s="785"/>
      <c r="D10" s="785"/>
      <c r="E10" s="785"/>
      <c r="F10" s="785"/>
      <c r="G10" s="785"/>
      <c r="H10" s="785"/>
      <c r="I10" s="785"/>
      <c r="J10" s="594"/>
      <c r="K10" s="600"/>
      <c r="L10" s="601"/>
    </row>
    <row r="11" spans="1:12" ht="35.25" customHeight="1" x14ac:dyDescent="0.25">
      <c r="A11" s="599" t="s">
        <v>556</v>
      </c>
      <c r="B11" s="783" t="s">
        <v>558</v>
      </c>
      <c r="C11" s="783"/>
      <c r="D11" s="783"/>
      <c r="E11" s="783"/>
      <c r="F11" s="783"/>
      <c r="G11" s="783"/>
      <c r="H11" s="783"/>
      <c r="I11" s="783"/>
      <c r="J11" s="596"/>
      <c r="K11" s="786" t="str">
        <f>IF([3]Source!Y15&lt;&gt;"",[3]Source!Y15," ")</f>
        <v xml:space="preserve"> </v>
      </c>
      <c r="L11" s="787"/>
    </row>
    <row r="12" spans="1:12" x14ac:dyDescent="0.25">
      <c r="A12" s="602"/>
      <c r="B12" s="785" t="s">
        <v>530</v>
      </c>
      <c r="C12" s="785"/>
      <c r="D12" s="785"/>
      <c r="E12" s="785"/>
      <c r="F12" s="785"/>
      <c r="G12" s="785"/>
      <c r="H12" s="785"/>
      <c r="I12" s="785"/>
      <c r="J12" s="59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596"/>
      <c r="K13" s="597"/>
      <c r="L13" s="598"/>
    </row>
    <row r="14" spans="1:12" x14ac:dyDescent="0.25">
      <c r="A14" s="594"/>
      <c r="B14" s="594"/>
      <c r="C14" s="594"/>
      <c r="D14" s="594"/>
      <c r="E14" s="594"/>
      <c r="F14" s="594"/>
      <c r="G14" s="594"/>
      <c r="H14" s="778" t="s">
        <v>531</v>
      </c>
      <c r="I14" s="778"/>
      <c r="J14" s="788"/>
      <c r="K14" s="789" t="str">
        <f>IF([3]Source!AC15&lt;&gt;"",[3]Source!AC15," ")</f>
        <v xml:space="preserve"> </v>
      </c>
      <c r="L14" s="790"/>
    </row>
    <row r="15" spans="1:12" x14ac:dyDescent="0.25">
      <c r="A15" s="594"/>
      <c r="B15" s="594"/>
      <c r="C15" s="594"/>
      <c r="D15" s="594"/>
      <c r="E15" s="778" t="s">
        <v>532</v>
      </c>
      <c r="F15" s="778"/>
      <c r="G15" s="778"/>
      <c r="H15" s="778"/>
      <c r="I15" s="779" t="s">
        <v>514</v>
      </c>
      <c r="J15" s="780"/>
      <c r="K15" s="781" t="s">
        <v>515</v>
      </c>
      <c r="L15" s="782"/>
    </row>
    <row r="16" spans="1:12" x14ac:dyDescent="0.25">
      <c r="A16" s="594"/>
      <c r="B16" s="594"/>
      <c r="C16" s="594"/>
      <c r="D16" s="594"/>
      <c r="E16" s="594"/>
      <c r="F16" s="594"/>
      <c r="G16" s="594"/>
      <c r="H16" s="594"/>
      <c r="I16" s="767" t="s">
        <v>516</v>
      </c>
      <c r="J16" s="768"/>
      <c r="K16" s="762">
        <v>45198</v>
      </c>
      <c r="L16" s="763"/>
    </row>
    <row r="17" spans="1:30" x14ac:dyDescent="0.25">
      <c r="A17" s="594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</row>
    <row r="18" spans="1:30" s="606" customFormat="1" x14ac:dyDescent="0.2">
      <c r="A18" s="605"/>
      <c r="B18" s="605"/>
      <c r="C18" s="605"/>
      <c r="D18" s="605"/>
      <c r="E18" s="769" t="s">
        <v>533</v>
      </c>
      <c r="F18" s="770"/>
      <c r="G18" s="769" t="s">
        <v>534</v>
      </c>
      <c r="H18" s="773"/>
      <c r="I18" s="769" t="s">
        <v>520</v>
      </c>
      <c r="J18" s="770"/>
      <c r="K18" s="770"/>
      <c r="L18" s="773"/>
    </row>
    <row r="19" spans="1:30" s="606" customFormat="1" x14ac:dyDescent="0.2">
      <c r="A19" s="605"/>
      <c r="B19" s="605"/>
      <c r="C19" s="605"/>
      <c r="D19" s="605"/>
      <c r="E19" s="771"/>
      <c r="F19" s="772"/>
      <c r="G19" s="771"/>
      <c r="H19" s="774"/>
      <c r="I19" s="775" t="s">
        <v>521</v>
      </c>
      <c r="J19" s="776"/>
      <c r="K19" s="775" t="s">
        <v>522</v>
      </c>
      <c r="L19" s="777"/>
    </row>
    <row r="20" spans="1:30" x14ac:dyDescent="0.25">
      <c r="A20" s="594"/>
      <c r="B20" s="594"/>
      <c r="C20" s="594"/>
      <c r="D20" s="594"/>
      <c r="E20" s="760">
        <v>2</v>
      </c>
      <c r="F20" s="761"/>
      <c r="G20" s="762">
        <v>45414</v>
      </c>
      <c r="H20" s="763"/>
      <c r="I20" s="762">
        <v>45372</v>
      </c>
      <c r="J20" s="764"/>
      <c r="K20" s="762">
        <f>G20</f>
        <v>45414</v>
      </c>
      <c r="L20" s="763"/>
    </row>
    <row r="21" spans="1:30" x14ac:dyDescent="0.25">
      <c r="A21" s="594"/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</row>
    <row r="22" spans="1:30" x14ac:dyDescent="0.25">
      <c r="A22" s="594"/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</row>
    <row r="23" spans="1:30" s="607" customFormat="1" x14ac:dyDescent="0.25">
      <c r="A23" s="765" t="s">
        <v>535</v>
      </c>
      <c r="B23" s="765"/>
      <c r="C23" s="765"/>
      <c r="D23" s="765"/>
      <c r="E23" s="765"/>
      <c r="F23" s="765"/>
      <c r="G23" s="765"/>
      <c r="H23" s="765"/>
      <c r="I23" s="765"/>
      <c r="J23" s="765"/>
      <c r="K23" s="765"/>
      <c r="L23" s="765"/>
    </row>
    <row r="24" spans="1:30" x14ac:dyDescent="0.25">
      <c r="A24" s="594"/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</row>
    <row r="25" spans="1:30" x14ac:dyDescent="0.25">
      <c r="A25" s="594"/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</row>
    <row r="26" spans="1:30" ht="15" customHeight="1" x14ac:dyDescent="0.25">
      <c r="A26" s="766" t="s">
        <v>536</v>
      </c>
      <c r="B26" s="766" t="s">
        <v>537</v>
      </c>
      <c r="C26" s="766"/>
      <c r="D26" s="766"/>
      <c r="E26" s="766"/>
      <c r="F26" s="766" t="s">
        <v>538</v>
      </c>
      <c r="G26" s="766" t="s">
        <v>539</v>
      </c>
      <c r="H26" s="766"/>
      <c r="I26" s="766"/>
      <c r="J26" s="766"/>
      <c r="K26" s="766"/>
      <c r="L26" s="766"/>
    </row>
    <row r="27" spans="1:30" ht="15" customHeight="1" x14ac:dyDescent="0.25">
      <c r="A27" s="766"/>
      <c r="B27" s="766"/>
      <c r="C27" s="766"/>
      <c r="D27" s="766"/>
      <c r="E27" s="766"/>
      <c r="F27" s="766"/>
      <c r="G27" s="766" t="s">
        <v>540</v>
      </c>
      <c r="H27" s="766"/>
      <c r="I27" s="766" t="s">
        <v>541</v>
      </c>
      <c r="J27" s="766"/>
      <c r="K27" s="766" t="s">
        <v>542</v>
      </c>
      <c r="L27" s="766"/>
    </row>
    <row r="28" spans="1:30" ht="15" customHeight="1" x14ac:dyDescent="0.25">
      <c r="A28" s="766"/>
      <c r="B28" s="766"/>
      <c r="C28" s="766"/>
      <c r="D28" s="766"/>
      <c r="E28" s="766"/>
      <c r="F28" s="766"/>
      <c r="G28" s="766"/>
      <c r="H28" s="766"/>
      <c r="I28" s="766"/>
      <c r="J28" s="766"/>
      <c r="K28" s="766"/>
      <c r="L28" s="766"/>
    </row>
    <row r="29" spans="1:30" ht="15" customHeight="1" x14ac:dyDescent="0.25">
      <c r="A29" s="766"/>
      <c r="B29" s="766"/>
      <c r="C29" s="766"/>
      <c r="D29" s="766"/>
      <c r="E29" s="766"/>
      <c r="F29" s="766"/>
      <c r="G29" s="766"/>
      <c r="H29" s="766"/>
      <c r="I29" s="766"/>
      <c r="J29" s="766"/>
      <c r="K29" s="766"/>
      <c r="L29" s="766"/>
    </row>
    <row r="30" spans="1:30" ht="15.75" customHeight="1" x14ac:dyDescent="0.25">
      <c r="A30" s="608">
        <v>1</v>
      </c>
      <c r="B30" s="755">
        <v>2</v>
      </c>
      <c r="C30" s="755"/>
      <c r="D30" s="755"/>
      <c r="E30" s="755"/>
      <c r="F30" s="608">
        <v>3</v>
      </c>
      <c r="G30" s="755">
        <v>4</v>
      </c>
      <c r="H30" s="755"/>
      <c r="I30" s="755">
        <v>5</v>
      </c>
      <c r="J30" s="755"/>
      <c r="K30" s="755">
        <v>6</v>
      </c>
      <c r="L30" s="755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10"/>
      <c r="B31" s="756" t="s">
        <v>543</v>
      </c>
      <c r="C31" s="756"/>
      <c r="D31" s="756"/>
      <c r="E31" s="756"/>
      <c r="F31" s="611"/>
      <c r="G31" s="757">
        <f>11924464.765712+K31</f>
        <v>18437819.421712</v>
      </c>
      <c r="H31" s="758"/>
      <c r="I31" s="757">
        <f>11924464.765712+K31</f>
        <v>18437819.421712</v>
      </c>
      <c r="J31" s="758"/>
      <c r="K31" s="759">
        <f>'кс-2№2'!J807/1.2</f>
        <v>6513354.6559999995</v>
      </c>
      <c r="L31" s="759"/>
      <c r="M31" s="675">
        <f>'кс-2№2'!J549/1.2</f>
        <v>6513354.6559999995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10">
        <v>1</v>
      </c>
      <c r="B32" s="752" t="s">
        <v>569</v>
      </c>
      <c r="C32" s="752"/>
      <c r="D32" s="752"/>
      <c r="E32" s="752"/>
      <c r="F32" s="610"/>
      <c r="G32" s="750"/>
      <c r="H32" s="750"/>
      <c r="I32" s="750"/>
      <c r="J32" s="750"/>
      <c r="K32" s="751">
        <f>K31</f>
        <v>6513354.6559999995</v>
      </c>
      <c r="L32" s="751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747" t="s">
        <v>544</v>
      </c>
      <c r="B33" s="747"/>
      <c r="C33" s="747"/>
      <c r="D33" s="747"/>
      <c r="E33" s="747"/>
      <c r="F33" s="747"/>
      <c r="G33" s="753">
        <f>11924464.765712+K33</f>
        <v>18437819.421712</v>
      </c>
      <c r="H33" s="754"/>
      <c r="I33" s="753">
        <f>11924464.765712+K33</f>
        <v>18437819.421712</v>
      </c>
      <c r="J33" s="754"/>
      <c r="K33" s="753">
        <f>K31</f>
        <v>6513354.6559999995</v>
      </c>
      <c r="L33" s="754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741" t="s">
        <v>545</v>
      </c>
      <c r="B34" s="741"/>
      <c r="C34" s="741"/>
      <c r="D34" s="741"/>
      <c r="E34" s="741"/>
      <c r="F34" s="741"/>
      <c r="G34" s="750"/>
      <c r="H34" s="750"/>
      <c r="I34" s="750"/>
      <c r="J34" s="750"/>
      <c r="K34" s="751">
        <f>0.2*K33</f>
        <v>1302670.9312</v>
      </c>
      <c r="L34" s="751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747" t="s">
        <v>546</v>
      </c>
      <c r="B35" s="747"/>
      <c r="C35" s="747"/>
      <c r="D35" s="747"/>
      <c r="E35" s="747"/>
      <c r="F35" s="747"/>
      <c r="G35" s="748"/>
      <c r="H35" s="748"/>
      <c r="I35" s="748"/>
      <c r="J35" s="748"/>
      <c r="K35" s="749">
        <f>K33+K34</f>
        <v>7816025.587199999</v>
      </c>
      <c r="L35" s="749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741" t="s">
        <v>568</v>
      </c>
      <c r="B36" s="741"/>
      <c r="C36" s="741"/>
      <c r="D36" s="741"/>
      <c r="E36" s="741"/>
      <c r="F36" s="741"/>
      <c r="G36" s="743">
        <v>7867284.873826134</v>
      </c>
      <c r="H36" s="743"/>
      <c r="I36" s="743">
        <v>7867284.873826134</v>
      </c>
      <c r="J36" s="743"/>
      <c r="K36" s="743">
        <f>0.5498*K35</f>
        <v>4297250.8678425588</v>
      </c>
      <c r="L36" s="743"/>
    </row>
    <row r="37" spans="1:30" s="615" customFormat="1" ht="15.75" customHeight="1" x14ac:dyDescent="0.2">
      <c r="A37" s="747" t="s">
        <v>547</v>
      </c>
      <c r="B37" s="747"/>
      <c r="C37" s="747"/>
      <c r="D37" s="747"/>
      <c r="E37" s="747"/>
      <c r="F37" s="747"/>
      <c r="G37" s="748"/>
      <c r="H37" s="748"/>
      <c r="I37" s="748"/>
      <c r="J37" s="748"/>
      <c r="K37" s="749">
        <f>K35-K36</f>
        <v>3518774.7193574402</v>
      </c>
      <c r="L37" s="749"/>
    </row>
    <row r="38" spans="1:30" s="615" customFormat="1" ht="15.75" customHeight="1" x14ac:dyDescent="0.2">
      <c r="A38" s="741" t="s">
        <v>383</v>
      </c>
      <c r="B38" s="741"/>
      <c r="C38" s="741"/>
      <c r="D38" s="741"/>
      <c r="E38" s="741"/>
      <c r="F38" s="741"/>
      <c r="G38" s="742"/>
      <c r="H38" s="742"/>
      <c r="I38" s="742"/>
      <c r="J38" s="742"/>
      <c r="K38" s="743">
        <f>K37/6</f>
        <v>586462.45322624</v>
      </c>
      <c r="L38" s="743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</row>
    <row r="41" spans="1:30" x14ac:dyDescent="0.25">
      <c r="A41" s="619"/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</row>
    <row r="42" spans="1:30" x14ac:dyDescent="0.25">
      <c r="A42" s="594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594"/>
      <c r="N42" s="620"/>
    </row>
    <row r="43" spans="1:30" x14ac:dyDescent="0.25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745" t="s">
        <v>554</v>
      </c>
      <c r="C45" s="745"/>
      <c r="D45" s="745"/>
      <c r="E45" s="745"/>
      <c r="F45" s="745"/>
      <c r="G45" s="745"/>
      <c r="H45" s="745"/>
      <c r="I45" s="626"/>
      <c r="J45" s="746" t="s">
        <v>555</v>
      </c>
      <c r="K45" s="746"/>
      <c r="L45" s="746"/>
    </row>
    <row r="46" spans="1:30" x14ac:dyDescent="0.25">
      <c r="A46" s="594"/>
      <c r="B46" s="594"/>
      <c r="C46" s="627"/>
      <c r="D46" s="627"/>
      <c r="E46" s="744" t="s">
        <v>551</v>
      </c>
      <c r="F46" s="744"/>
      <c r="G46" s="744"/>
      <c r="H46" s="744"/>
      <c r="I46" s="744"/>
      <c r="J46" s="744" t="s">
        <v>552</v>
      </c>
      <c r="K46" s="744"/>
      <c r="L46" s="744"/>
    </row>
    <row r="47" spans="1:30" x14ac:dyDescent="0.25">
      <c r="A47" s="621"/>
      <c r="B47" s="594"/>
      <c r="C47" s="594"/>
      <c r="D47" s="594"/>
      <c r="E47" s="594"/>
      <c r="F47" s="594"/>
      <c r="G47" s="594"/>
      <c r="H47" s="594"/>
      <c r="I47" s="594"/>
      <c r="J47" s="594"/>
      <c r="K47" s="622"/>
      <c r="L47" s="594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745" t="s">
        <v>549</v>
      </c>
      <c r="C49" s="745"/>
      <c r="D49" s="745"/>
      <c r="E49" s="745"/>
      <c r="F49" s="745"/>
      <c r="G49" s="745"/>
      <c r="H49" s="745"/>
      <c r="I49" s="626"/>
      <c r="J49" s="746" t="s">
        <v>550</v>
      </c>
      <c r="K49" s="746"/>
      <c r="L49" s="746"/>
    </row>
    <row r="50" spans="1:12" x14ac:dyDescent="0.25">
      <c r="A50" s="594"/>
      <c r="B50" s="594"/>
      <c r="C50" s="627"/>
      <c r="D50" s="627"/>
      <c r="E50" s="744" t="s">
        <v>551</v>
      </c>
      <c r="F50" s="744"/>
      <c r="G50" s="744"/>
      <c r="H50" s="744"/>
      <c r="I50" s="744"/>
      <c r="J50" s="744" t="s">
        <v>552</v>
      </c>
      <c r="K50" s="744"/>
      <c r="L50" s="744"/>
    </row>
    <row r="51" spans="1:12" x14ac:dyDescent="0.25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6"/>
      <c r="L51" s="594"/>
    </row>
    <row r="52" spans="1:12" x14ac:dyDescent="0.25">
      <c r="K52" s="628"/>
    </row>
    <row r="53" spans="1:12" x14ac:dyDescent="0.25">
      <c r="B53" s="629"/>
    </row>
  </sheetData>
  <mergeCells count="84"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3" orientation="portrait" r:id="rId1"/>
  <headerFooter alignWithMargins="0">
    <oddHeader>&amp;L&amp;8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W825"/>
  <sheetViews>
    <sheetView view="pageBreakPreview" topLeftCell="A788" zoomScale="80" zoomScaleNormal="80" zoomScaleSheetLayoutView="80" workbookViewId="0">
      <selection activeCell="E390" sqref="E390"/>
    </sheetView>
  </sheetViews>
  <sheetFormatPr defaultColWidth="9.140625" defaultRowHeight="12.75" x14ac:dyDescent="0.2"/>
  <cols>
    <col min="1" max="1" width="20.5703125" style="591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808" t="s">
        <v>501</v>
      </c>
      <c r="I4" s="809"/>
      <c r="J4" s="642" t="s">
        <v>502</v>
      </c>
    </row>
    <row r="5" spans="1:10" ht="17.25" customHeight="1" x14ac:dyDescent="0.2">
      <c r="A5" s="513" t="s">
        <v>503</v>
      </c>
      <c r="B5" s="797" t="s">
        <v>504</v>
      </c>
      <c r="C5" s="797"/>
      <c r="D5" s="797"/>
      <c r="E5" s="797"/>
      <c r="F5" s="797"/>
      <c r="G5" s="797"/>
      <c r="H5" s="514"/>
      <c r="I5" s="515" t="s">
        <v>505</v>
      </c>
      <c r="J5" s="643" t="s">
        <v>506</v>
      </c>
    </row>
    <row r="6" spans="1:10" ht="17.25" customHeight="1" x14ac:dyDescent="0.2">
      <c r="A6" s="516"/>
      <c r="B6" s="810" t="s">
        <v>507</v>
      </c>
      <c r="C6" s="810"/>
      <c r="D6" s="810"/>
      <c r="E6" s="810"/>
      <c r="F6" s="810"/>
      <c r="G6" s="810"/>
      <c r="H6" s="517"/>
      <c r="I6" s="515"/>
      <c r="J6" s="644"/>
    </row>
    <row r="7" spans="1:10" ht="17.25" customHeight="1" x14ac:dyDescent="0.2">
      <c r="A7" s="513" t="s">
        <v>508</v>
      </c>
      <c r="B7" s="797" t="s">
        <v>509</v>
      </c>
      <c r="C7" s="797"/>
      <c r="D7" s="797"/>
      <c r="E7" s="797"/>
      <c r="F7" s="797"/>
      <c r="G7" s="797"/>
      <c r="H7" s="514"/>
      <c r="I7" s="515" t="s">
        <v>505</v>
      </c>
      <c r="J7" s="643" t="s">
        <v>510</v>
      </c>
    </row>
    <row r="8" spans="1:10" ht="15.75" customHeight="1" x14ac:dyDescent="0.2">
      <c r="A8" s="516"/>
      <c r="B8" s="798" t="s">
        <v>507</v>
      </c>
      <c r="C8" s="798"/>
      <c r="D8" s="798"/>
      <c r="E8" s="798"/>
      <c r="F8" s="798"/>
      <c r="G8" s="798"/>
      <c r="H8" s="509"/>
      <c r="I8" s="515"/>
      <c r="J8" s="645"/>
    </row>
    <row r="9" spans="1:10" ht="26.25" customHeight="1" x14ac:dyDescent="0.2">
      <c r="A9" s="513" t="s">
        <v>511</v>
      </c>
      <c r="B9" s="797" t="s">
        <v>558</v>
      </c>
      <c r="C9" s="797"/>
      <c r="D9" s="797"/>
      <c r="E9" s="797"/>
      <c r="F9" s="797"/>
      <c r="G9" s="797"/>
      <c r="H9" s="514"/>
      <c r="I9" s="512"/>
      <c r="J9" s="646"/>
    </row>
    <row r="10" spans="1:10" ht="24" customHeight="1" x14ac:dyDescent="0.2">
      <c r="A10" s="513" t="s">
        <v>557</v>
      </c>
      <c r="B10" s="797" t="s">
        <v>559</v>
      </c>
      <c r="C10" s="797"/>
      <c r="D10" s="797"/>
      <c r="E10" s="797"/>
      <c r="F10" s="797"/>
      <c r="G10" s="797"/>
      <c r="H10" s="514"/>
      <c r="I10" s="512"/>
      <c r="J10" s="646"/>
    </row>
    <row r="11" spans="1:10" x14ac:dyDescent="0.2">
      <c r="A11" s="504"/>
      <c r="B11" s="798" t="s">
        <v>507</v>
      </c>
      <c r="C11" s="798"/>
      <c r="D11" s="798"/>
      <c r="E11" s="798"/>
      <c r="F11" s="798"/>
      <c r="G11" s="798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799" t="s">
        <v>513</v>
      </c>
      <c r="G12" s="799"/>
      <c r="H12" s="799"/>
      <c r="I12" s="5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5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800" t="s">
        <v>517</v>
      </c>
      <c r="I14" s="801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802" t="s">
        <v>518</v>
      </c>
      <c r="H15" s="804" t="s">
        <v>519</v>
      </c>
      <c r="I15" s="806" t="s">
        <v>520</v>
      </c>
      <c r="J15" s="807"/>
    </row>
    <row r="16" spans="1:10" x14ac:dyDescent="0.2">
      <c r="A16" s="504"/>
      <c r="B16" s="505"/>
      <c r="C16" s="505"/>
      <c r="D16" s="506"/>
      <c r="E16" s="506"/>
      <c r="F16" s="506"/>
      <c r="G16" s="803"/>
      <c r="H16" s="805"/>
      <c r="I16" s="521" t="s">
        <v>521</v>
      </c>
      <c r="J16" s="642" t="s">
        <v>522</v>
      </c>
    </row>
    <row r="17" spans="1:10" x14ac:dyDescent="0.2">
      <c r="A17" s="504"/>
      <c r="B17" s="522"/>
      <c r="C17" s="522"/>
      <c r="D17" s="522"/>
      <c r="E17" s="522"/>
      <c r="F17" s="522"/>
      <c r="G17" s="521">
        <v>2</v>
      </c>
      <c r="H17" s="699" t="s">
        <v>570</v>
      </c>
      <c r="I17" s="520">
        <v>45372</v>
      </c>
      <c r="J17" s="649" t="s">
        <v>570</v>
      </c>
    </row>
    <row r="18" spans="1:10" ht="15" customHeight="1" x14ac:dyDescent="0.2">
      <c r="A18" s="523"/>
      <c r="B18" s="792" t="s">
        <v>523</v>
      </c>
      <c r="C18" s="792"/>
      <c r="D18" s="792"/>
      <c r="E18" s="792"/>
      <c r="F18" s="792"/>
      <c r="G18" s="792"/>
      <c r="H18" s="700"/>
      <c r="I18" s="701"/>
      <c r="J18" s="701"/>
    </row>
    <row r="19" spans="1:10" ht="15" customHeight="1" thickBot="1" x14ac:dyDescent="0.25">
      <c r="A19" s="79"/>
      <c r="B19" s="792" t="s">
        <v>524</v>
      </c>
      <c r="C19" s="793"/>
      <c r="D19" s="793"/>
      <c r="E19" s="793"/>
      <c r="F19" s="793"/>
      <c r="G19" s="793"/>
      <c r="H19" s="794"/>
      <c r="I19" s="794"/>
      <c r="J19" s="794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795" t="s">
        <v>444</v>
      </c>
      <c r="G20" s="796"/>
      <c r="H20" s="795" t="s">
        <v>445</v>
      </c>
      <c r="I20" s="796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702"/>
      <c r="B24" s="703"/>
      <c r="C24" s="703"/>
      <c r="D24" s="704"/>
      <c r="E24" s="704"/>
      <c r="F24" s="704"/>
      <c r="G24" s="704"/>
      <c r="H24" s="704"/>
      <c r="I24" s="704"/>
      <c r="J24" s="705"/>
    </row>
    <row r="25" spans="1:10" x14ac:dyDescent="0.2">
      <c r="A25" s="524"/>
      <c r="B25" s="525"/>
      <c r="C25" s="525"/>
      <c r="D25" s="526"/>
      <c r="E25" s="526"/>
      <c r="F25" s="527"/>
      <c r="G25" s="527"/>
      <c r="H25" s="527"/>
      <c r="I25" s="527"/>
      <c r="J25" s="65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customHeight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4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4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  <c r="K178" s="666"/>
      <c r="L178" s="666"/>
      <c r="M178" s="666"/>
      <c r="N178" s="666"/>
    </row>
    <row r="179" spans="1:14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4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4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4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4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4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4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4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4" ht="40.5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4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4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4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4" ht="40.5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4" ht="40.5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4.25" thickTop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/>
      <c r="F254" s="536">
        <v>77780.28</v>
      </c>
      <c r="G254" s="536">
        <f t="shared" si="26"/>
        <v>0</v>
      </c>
      <c r="H254" s="536">
        <v>200330.92799999999</v>
      </c>
      <c r="I254" s="536">
        <f t="shared" si="27"/>
        <v>0</v>
      </c>
      <c r="J254" s="656">
        <f t="shared" si="28"/>
        <v>0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/>
      <c r="F255" s="536">
        <v>32933</v>
      </c>
      <c r="G255" s="536">
        <f t="shared" si="26"/>
        <v>0</v>
      </c>
      <c r="H255" s="536">
        <v>103503.048</v>
      </c>
      <c r="I255" s="536">
        <f t="shared" si="27"/>
        <v>0</v>
      </c>
      <c r="J255" s="656">
        <f t="shared" si="28"/>
        <v>0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/>
      <c r="F258" s="536">
        <v>77780.28</v>
      </c>
      <c r="G258" s="536">
        <f t="shared" si="26"/>
        <v>0</v>
      </c>
      <c r="H258" s="536">
        <v>200330.92799999999</v>
      </c>
      <c r="I258" s="536">
        <f t="shared" si="27"/>
        <v>0</v>
      </c>
      <c r="J258" s="656">
        <f t="shared" si="28"/>
        <v>0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/>
      <c r="F259" s="536">
        <v>32933</v>
      </c>
      <c r="G259" s="536">
        <f t="shared" si="26"/>
        <v>0</v>
      </c>
      <c r="H259" s="536">
        <v>103503.048</v>
      </c>
      <c r="I259" s="536">
        <f t="shared" si="27"/>
        <v>0</v>
      </c>
      <c r="J259" s="656">
        <f t="shared" si="28"/>
        <v>0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/>
      <c r="F262" s="536">
        <v>77780.28</v>
      </c>
      <c r="G262" s="536">
        <f t="shared" si="26"/>
        <v>0</v>
      </c>
      <c r="H262" s="536">
        <v>160846.10400000002</v>
      </c>
      <c r="I262" s="536">
        <f t="shared" si="27"/>
        <v>0</v>
      </c>
      <c r="J262" s="656">
        <f t="shared" si="28"/>
        <v>0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/>
      <c r="F263" s="536">
        <v>22827</v>
      </c>
      <c r="G263" s="536">
        <f t="shared" si="26"/>
        <v>0</v>
      </c>
      <c r="H263" s="536">
        <v>62594.207999999991</v>
      </c>
      <c r="I263" s="536">
        <f t="shared" si="27"/>
        <v>0</v>
      </c>
      <c r="J263" s="656">
        <f t="shared" si="28"/>
        <v>0</v>
      </c>
    </row>
    <row r="264" spans="1:10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661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/>
      <c r="F267" s="536">
        <v>77780.28</v>
      </c>
      <c r="G267" s="536">
        <f t="shared" si="26"/>
        <v>0</v>
      </c>
      <c r="H267" s="536">
        <v>160846.10400000002</v>
      </c>
      <c r="I267" s="536">
        <f t="shared" si="27"/>
        <v>0</v>
      </c>
      <c r="J267" s="656">
        <f t="shared" si="29"/>
        <v>0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/>
      <c r="F268" s="536">
        <v>22827</v>
      </c>
      <c r="G268" s="536">
        <f t="shared" si="26"/>
        <v>0</v>
      </c>
      <c r="H268" s="536">
        <v>62594.207999999991</v>
      </c>
      <c r="I268" s="536">
        <f t="shared" si="27"/>
        <v>0</v>
      </c>
      <c r="J268" s="656">
        <f t="shared" si="29"/>
        <v>0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/>
      <c r="F271" s="536">
        <v>77780.28</v>
      </c>
      <c r="G271" s="536">
        <f t="shared" si="26"/>
        <v>0</v>
      </c>
      <c r="H271" s="536">
        <v>160846.10400000002</v>
      </c>
      <c r="I271" s="536">
        <f t="shared" si="27"/>
        <v>0</v>
      </c>
      <c r="J271" s="656">
        <f t="shared" si="30"/>
        <v>0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/>
      <c r="F272" s="536">
        <v>22827</v>
      </c>
      <c r="G272" s="536">
        <f t="shared" si="26"/>
        <v>0</v>
      </c>
      <c r="H272" s="536">
        <v>62594.207999999991</v>
      </c>
      <c r="I272" s="536">
        <f t="shared" si="27"/>
        <v>0</v>
      </c>
      <c r="J272" s="656">
        <f t="shared" si="30"/>
        <v>0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/>
      <c r="F275" s="536">
        <v>77780.28</v>
      </c>
      <c r="G275" s="536">
        <f t="shared" si="26"/>
        <v>0</v>
      </c>
      <c r="H275" s="536">
        <v>160846.10400000002</v>
      </c>
      <c r="I275" s="536">
        <f t="shared" si="27"/>
        <v>0</v>
      </c>
      <c r="J275" s="656">
        <f t="shared" si="30"/>
        <v>0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/>
      <c r="F276" s="536">
        <v>22827</v>
      </c>
      <c r="G276" s="536">
        <f t="shared" si="26"/>
        <v>0</v>
      </c>
      <c r="H276" s="536">
        <v>62594.207999999991</v>
      </c>
      <c r="I276" s="536">
        <f t="shared" si="27"/>
        <v>0</v>
      </c>
      <c r="J276" s="656">
        <f t="shared" si="30"/>
        <v>0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/>
      <c r="F278" s="536">
        <v>134605.79999999999</v>
      </c>
      <c r="G278" s="536">
        <f t="shared" si="26"/>
        <v>0</v>
      </c>
      <c r="H278" s="536">
        <v>281150.90399999998</v>
      </c>
      <c r="I278" s="536">
        <f t="shared" si="27"/>
        <v>0</v>
      </c>
      <c r="J278" s="656">
        <f t="shared" ref="J278:J281" si="31">G278+I278</f>
        <v>0</v>
      </c>
    </row>
    <row r="279" spans="1:10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687"/>
      <c r="F283" s="536">
        <v>69989.22</v>
      </c>
      <c r="G283" s="536">
        <f t="shared" si="26"/>
        <v>0</v>
      </c>
      <c r="H283" s="536">
        <v>236992</v>
      </c>
      <c r="I283" s="536">
        <f t="shared" si="27"/>
        <v>0</v>
      </c>
      <c r="J283" s="656">
        <f t="shared" ref="J283:J286" si="32">G283+I283</f>
        <v>0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687"/>
      <c r="F284" s="536">
        <v>18412.38</v>
      </c>
      <c r="G284" s="536">
        <f t="shared" si="26"/>
        <v>0</v>
      </c>
      <c r="H284" s="536">
        <v>47103</v>
      </c>
      <c r="I284" s="536">
        <f t="shared" si="27"/>
        <v>0</v>
      </c>
      <c r="J284" s="656">
        <f t="shared" si="32"/>
        <v>0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/>
      <c r="F285" s="536">
        <v>21322.87</v>
      </c>
      <c r="G285" s="536">
        <f t="shared" si="26"/>
        <v>0</v>
      </c>
      <c r="H285" s="536">
        <v>39580</v>
      </c>
      <c r="I285" s="536">
        <f t="shared" si="27"/>
        <v>0</v>
      </c>
      <c r="J285" s="656">
        <f t="shared" si="32"/>
        <v>0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/>
      <c r="F286" s="536">
        <v>19916</v>
      </c>
      <c r="G286" s="536">
        <f t="shared" si="26"/>
        <v>0</v>
      </c>
      <c r="H286" s="536">
        <v>168216</v>
      </c>
      <c r="I286" s="536">
        <f t="shared" si="27"/>
        <v>0</v>
      </c>
      <c r="J286" s="656">
        <f t="shared" si="32"/>
        <v>0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687">
        <v>2</v>
      </c>
      <c r="F288" s="536">
        <v>69989.22</v>
      </c>
      <c r="G288" s="536">
        <f t="shared" si="26"/>
        <v>139978.44</v>
      </c>
      <c r="H288" s="536">
        <v>159975.62399999998</v>
      </c>
      <c r="I288" s="536">
        <f t="shared" si="27"/>
        <v>319951.24799999996</v>
      </c>
      <c r="J288" s="656">
        <f t="shared" ref="J288:J291" si="33">G288+I288</f>
        <v>459929.68799999997</v>
      </c>
    </row>
    <row r="289" spans="1:10" ht="25.5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687">
        <v>2</v>
      </c>
      <c r="F289" s="536">
        <v>18412.38</v>
      </c>
      <c r="G289" s="536">
        <f t="shared" si="26"/>
        <v>36824.76</v>
      </c>
      <c r="H289" s="536">
        <v>38478.191999999995</v>
      </c>
      <c r="I289" s="536">
        <f t="shared" si="27"/>
        <v>76956.383999999991</v>
      </c>
      <c r="J289" s="656">
        <f t="shared" si="33"/>
        <v>113781.144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687"/>
      <c r="F290" s="536">
        <v>21322.87</v>
      </c>
      <c r="G290" s="536">
        <f t="shared" si="26"/>
        <v>0</v>
      </c>
      <c r="H290" s="536">
        <v>33285.072</v>
      </c>
      <c r="I290" s="536">
        <f t="shared" si="27"/>
        <v>0</v>
      </c>
      <c r="J290" s="656">
        <f t="shared" si="33"/>
        <v>0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687"/>
      <c r="F291" s="536">
        <v>19916</v>
      </c>
      <c r="G291" s="536">
        <f t="shared" si="26"/>
        <v>0</v>
      </c>
      <c r="H291" s="536">
        <v>62594.207999999991</v>
      </c>
      <c r="I291" s="536">
        <f t="shared" si="27"/>
        <v>0</v>
      </c>
      <c r="J291" s="656">
        <f t="shared" si="33"/>
        <v>0</v>
      </c>
    </row>
    <row r="292" spans="1:10" x14ac:dyDescent="0.2">
      <c r="A292" s="531">
        <v>264</v>
      </c>
      <c r="B292" s="562" t="s">
        <v>409</v>
      </c>
      <c r="C292" s="538"/>
      <c r="D292" s="533"/>
      <c r="E292" s="687"/>
      <c r="F292" s="533"/>
      <c r="G292" s="536"/>
      <c r="H292" s="147"/>
      <c r="I292" s="536"/>
      <c r="J292" s="655"/>
    </row>
    <row r="293" spans="1:10" ht="38.25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687">
        <v>2</v>
      </c>
      <c r="F293" s="565">
        <v>69989.22</v>
      </c>
      <c r="G293" s="536">
        <f t="shared" si="26"/>
        <v>139978.44</v>
      </c>
      <c r="H293" s="565">
        <v>159975.62399999998</v>
      </c>
      <c r="I293" s="536">
        <f t="shared" si="27"/>
        <v>319951.24799999996</v>
      </c>
      <c r="J293" s="662">
        <f t="shared" ref="J293:J296" si="34">G293+I293</f>
        <v>459929.68799999997</v>
      </c>
    </row>
    <row r="294" spans="1:10" ht="25.5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687">
        <v>2</v>
      </c>
      <c r="F294" s="565">
        <v>18412.38</v>
      </c>
      <c r="G294" s="536">
        <f t="shared" si="26"/>
        <v>36824.76</v>
      </c>
      <c r="H294" s="565">
        <v>38478.191999999995</v>
      </c>
      <c r="I294" s="536">
        <f t="shared" si="27"/>
        <v>76956.383999999991</v>
      </c>
      <c r="J294" s="662">
        <f t="shared" si="34"/>
        <v>113781.144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687"/>
      <c r="F295" s="565">
        <v>21322.87</v>
      </c>
      <c r="G295" s="536">
        <f t="shared" si="26"/>
        <v>0</v>
      </c>
      <c r="H295" s="565">
        <v>33285.072</v>
      </c>
      <c r="I295" s="536">
        <f t="shared" si="27"/>
        <v>0</v>
      </c>
      <c r="J295" s="662">
        <f t="shared" si="34"/>
        <v>0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/>
      <c r="F296" s="565">
        <v>19916</v>
      </c>
      <c r="G296" s="536">
        <f t="shared" si="26"/>
        <v>0</v>
      </c>
      <c r="H296" s="565">
        <v>62594.207999999991</v>
      </c>
      <c r="I296" s="536">
        <f t="shared" si="27"/>
        <v>0</v>
      </c>
      <c r="J296" s="662">
        <f t="shared" si="34"/>
        <v>0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/>
      <c r="F300" s="536">
        <v>13504.75</v>
      </c>
      <c r="G300" s="536">
        <f t="shared" ref="G300:G363" si="35">E300*F300</f>
        <v>0</v>
      </c>
      <c r="H300" s="536">
        <v>36380.111999999994</v>
      </c>
      <c r="I300" s="536">
        <f t="shared" ref="I300:I363" si="36">E300*H300</f>
        <v>0</v>
      </c>
      <c r="J300" s="656">
        <f t="shared" ref="J300:J305" si="37">G300+I300</f>
        <v>0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/>
      <c r="F301" s="536">
        <v>6467</v>
      </c>
      <c r="G301" s="536">
        <f t="shared" si="35"/>
        <v>0</v>
      </c>
      <c r="H301" s="536">
        <v>17422.248</v>
      </c>
      <c r="I301" s="536">
        <f t="shared" si="36"/>
        <v>0</v>
      </c>
      <c r="J301" s="656">
        <f t="shared" si="37"/>
        <v>0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/>
      <c r="F302" s="536">
        <v>3004.89</v>
      </c>
      <c r="G302" s="536">
        <f t="shared" si="35"/>
        <v>0</v>
      </c>
      <c r="H302" s="536">
        <v>7329</v>
      </c>
      <c r="I302" s="536">
        <f t="shared" si="36"/>
        <v>0</v>
      </c>
      <c r="J302" s="656">
        <f t="shared" si="37"/>
        <v>0</v>
      </c>
    </row>
    <row r="303" spans="1:10" x14ac:dyDescent="0.2">
      <c r="A303" s="531">
        <v>275</v>
      </c>
      <c r="B303" s="535" t="s">
        <v>132</v>
      </c>
      <c r="C303" s="538" t="s">
        <v>133</v>
      </c>
      <c r="D303" s="533" t="s">
        <v>14</v>
      </c>
      <c r="E303" s="533"/>
      <c r="F303" s="536">
        <v>4003.24</v>
      </c>
      <c r="G303" s="536">
        <f t="shared" si="35"/>
        <v>0</v>
      </c>
      <c r="H303" s="536">
        <v>9764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3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3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3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3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3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3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3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3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3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3" x14ac:dyDescent="0.2">
      <c r="A314" s="531">
        <v>286</v>
      </c>
      <c r="B314" s="535" t="s">
        <v>145</v>
      </c>
      <c r="C314" s="538"/>
      <c r="D314" s="533" t="s">
        <v>56</v>
      </c>
      <c r="E314" s="533">
        <v>15.2</v>
      </c>
      <c r="F314" s="536">
        <v>1875</v>
      </c>
      <c r="G314" s="536">
        <f t="shared" si="35"/>
        <v>28500</v>
      </c>
      <c r="H314" s="536">
        <v>1190</v>
      </c>
      <c r="I314" s="536">
        <f t="shared" si="36"/>
        <v>18088</v>
      </c>
      <c r="J314" s="656">
        <f t="shared" si="39"/>
        <v>46588</v>
      </c>
      <c r="K314" s="665">
        <f>E314+E317+E329+E333+E338+E341+E356+E363+E366+E382+E385+E395+E400+E403+E418+E423+E426+E447+E453+E485</f>
        <v>992.83899999999983</v>
      </c>
      <c r="L314" s="686">
        <f>E316+E319+E332+E337+E340+E343+E362+E365+E368+E387+E399+E402+E405+E422+E425+E428+E452+E455+E475+E489</f>
        <v>193.15700000000001</v>
      </c>
      <c r="M314" s="689">
        <f>K314+L314</f>
        <v>1185.9959999999999</v>
      </c>
    </row>
    <row r="315" spans="1:13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3" ht="25.5" x14ac:dyDescent="0.2">
      <c r="A316" s="531">
        <v>288</v>
      </c>
      <c r="B316" s="535" t="s">
        <v>147</v>
      </c>
      <c r="C316" s="538"/>
      <c r="D316" s="533" t="s">
        <v>56</v>
      </c>
      <c r="E316" s="566">
        <v>5.92</v>
      </c>
      <c r="F316" s="536">
        <v>1875</v>
      </c>
      <c r="G316" s="536">
        <f t="shared" si="35"/>
        <v>11100</v>
      </c>
      <c r="H316" s="536">
        <v>1764</v>
      </c>
      <c r="I316" s="536">
        <f t="shared" si="36"/>
        <v>10442.879999999999</v>
      </c>
      <c r="J316" s="656">
        <f t="shared" ref="J316:J317" si="40">G316+I316</f>
        <v>21542.879999999997</v>
      </c>
    </row>
    <row r="317" spans="1:13" x14ac:dyDescent="0.2">
      <c r="A317" s="531">
        <v>289</v>
      </c>
      <c r="B317" s="535" t="s">
        <v>148</v>
      </c>
      <c r="C317" s="538"/>
      <c r="D317" s="533" t="s">
        <v>56</v>
      </c>
      <c r="E317" s="533">
        <v>2.5</v>
      </c>
      <c r="F317" s="536">
        <v>1875</v>
      </c>
      <c r="G317" s="536">
        <f t="shared" si="35"/>
        <v>4687.5</v>
      </c>
      <c r="H317" s="536">
        <v>1428</v>
      </c>
      <c r="I317" s="536">
        <f t="shared" si="36"/>
        <v>3570</v>
      </c>
      <c r="J317" s="656">
        <f t="shared" si="40"/>
        <v>8257.5</v>
      </c>
    </row>
    <row r="318" spans="1:13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3" x14ac:dyDescent="0.2">
      <c r="A319" s="531">
        <v>291</v>
      </c>
      <c r="B319" s="535" t="s">
        <v>150</v>
      </c>
      <c r="C319" s="538"/>
      <c r="D319" s="533" t="s">
        <v>56</v>
      </c>
      <c r="E319" s="566">
        <v>6.5600000000000005</v>
      </c>
      <c r="F319" s="536">
        <v>1875</v>
      </c>
      <c r="G319" s="536">
        <f t="shared" si="35"/>
        <v>12300.000000000002</v>
      </c>
      <c r="H319" s="536">
        <v>2646</v>
      </c>
      <c r="I319" s="536">
        <f t="shared" si="36"/>
        <v>17357.760000000002</v>
      </c>
      <c r="J319" s="656">
        <f t="shared" ref="J319:J322" si="41">G319+I319</f>
        <v>29657.760000000002</v>
      </c>
    </row>
    <row r="320" spans="1:13" ht="25.5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293</v>
      </c>
      <c r="B321" s="535" t="s">
        <v>153</v>
      </c>
      <c r="C321" s="538"/>
      <c r="D321" s="533" t="s">
        <v>56</v>
      </c>
      <c r="E321" s="688">
        <v>1.26</v>
      </c>
      <c r="F321" s="536">
        <v>1000</v>
      </c>
      <c r="G321" s="536">
        <f t="shared" si="35"/>
        <v>1260</v>
      </c>
      <c r="H321" s="536">
        <v>123</v>
      </c>
      <c r="I321" s="536">
        <f t="shared" si="36"/>
        <v>154.97999999999999</v>
      </c>
      <c r="J321" s="656">
        <f t="shared" si="41"/>
        <v>1414.98</v>
      </c>
    </row>
    <row r="322" spans="1:10" x14ac:dyDescent="0.2">
      <c r="A322" s="531">
        <v>294</v>
      </c>
      <c r="B322" s="535" t="s">
        <v>60</v>
      </c>
      <c r="C322" s="538"/>
      <c r="D322" s="533" t="s">
        <v>5</v>
      </c>
      <c r="E322" s="533">
        <v>0.21199999999999999</v>
      </c>
      <c r="F322" s="536">
        <v>0</v>
      </c>
      <c r="G322" s="536">
        <f t="shared" si="35"/>
        <v>0</v>
      </c>
      <c r="H322" s="536">
        <v>137961</v>
      </c>
      <c r="I322" s="536">
        <f t="shared" si="36"/>
        <v>29247.732</v>
      </c>
      <c r="J322" s="656">
        <f t="shared" si="41"/>
        <v>29247.732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/>
      <c r="F324" s="536">
        <v>13504.75</v>
      </c>
      <c r="G324" s="536">
        <f t="shared" si="35"/>
        <v>0</v>
      </c>
      <c r="H324" s="536">
        <v>36380.111999999994</v>
      </c>
      <c r="I324" s="536">
        <f t="shared" si="36"/>
        <v>0</v>
      </c>
      <c r="J324" s="656">
        <f t="shared" ref="J324:J329" si="42">G324+I324</f>
        <v>0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/>
      <c r="F325" s="536">
        <v>6467</v>
      </c>
      <c r="G325" s="536">
        <f t="shared" si="35"/>
        <v>0</v>
      </c>
      <c r="H325" s="536">
        <v>17422.248</v>
      </c>
      <c r="I325" s="536">
        <f t="shared" si="36"/>
        <v>0</v>
      </c>
      <c r="J325" s="656">
        <f t="shared" si="42"/>
        <v>0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/>
      <c r="F326" s="536">
        <v>3004.89</v>
      </c>
      <c r="G326" s="536">
        <f t="shared" si="35"/>
        <v>0</v>
      </c>
      <c r="H326" s="536">
        <v>7329</v>
      </c>
      <c r="I326" s="536">
        <f t="shared" si="36"/>
        <v>0</v>
      </c>
      <c r="J326" s="656">
        <f t="shared" si="42"/>
        <v>0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/>
      <c r="F327" s="536">
        <v>4003.24</v>
      </c>
      <c r="G327" s="536">
        <f t="shared" si="35"/>
        <v>0</v>
      </c>
      <c r="H327" s="536">
        <v>9764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300</v>
      </c>
      <c r="B328" s="535" t="s">
        <v>134</v>
      </c>
      <c r="C328" s="538"/>
      <c r="D328" s="533" t="s">
        <v>14</v>
      </c>
      <c r="E328" s="533">
        <v>12</v>
      </c>
      <c r="F328" s="536">
        <v>800</v>
      </c>
      <c r="G328" s="536">
        <f t="shared" si="35"/>
        <v>9600</v>
      </c>
      <c r="H328" s="536">
        <v>2142</v>
      </c>
      <c r="I328" s="536">
        <f t="shared" si="36"/>
        <v>25704</v>
      </c>
      <c r="J328" s="656">
        <f t="shared" si="42"/>
        <v>35304</v>
      </c>
    </row>
    <row r="329" spans="1:10" x14ac:dyDescent="0.2">
      <c r="A329" s="531">
        <v>301</v>
      </c>
      <c r="B329" s="535" t="s">
        <v>135</v>
      </c>
      <c r="C329" s="538"/>
      <c r="D329" s="533" t="s">
        <v>56</v>
      </c>
      <c r="E329" s="533">
        <v>117</v>
      </c>
      <c r="F329" s="536">
        <v>1875</v>
      </c>
      <c r="G329" s="536">
        <f t="shared" si="35"/>
        <v>219375</v>
      </c>
      <c r="H329" s="536">
        <v>869</v>
      </c>
      <c r="I329" s="536">
        <f t="shared" si="36"/>
        <v>101673</v>
      </c>
      <c r="J329" s="656">
        <f t="shared" si="42"/>
        <v>321048</v>
      </c>
    </row>
    <row r="330" spans="1:10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x14ac:dyDescent="0.2">
      <c r="A332" s="531">
        <v>304</v>
      </c>
      <c r="B332" s="535" t="s">
        <v>139</v>
      </c>
      <c r="C332" s="538"/>
      <c r="D332" s="533" t="s">
        <v>56</v>
      </c>
      <c r="E332" s="566">
        <v>11.831000000000001</v>
      </c>
      <c r="F332" s="536">
        <v>1875</v>
      </c>
      <c r="G332" s="536">
        <f t="shared" si="35"/>
        <v>22183.125000000004</v>
      </c>
      <c r="H332" s="536">
        <v>1617</v>
      </c>
      <c r="I332" s="536">
        <f t="shared" si="36"/>
        <v>19130.727000000003</v>
      </c>
      <c r="J332" s="656">
        <f t="shared" ref="J332:J333" si="43">G332+I332</f>
        <v>41313.852000000006</v>
      </c>
    </row>
    <row r="333" spans="1:10" x14ac:dyDescent="0.2">
      <c r="A333" s="531">
        <v>305</v>
      </c>
      <c r="B333" s="535" t="s">
        <v>140</v>
      </c>
      <c r="C333" s="538"/>
      <c r="D333" s="533" t="s">
        <v>56</v>
      </c>
      <c r="E333" s="533">
        <v>139</v>
      </c>
      <c r="F333" s="536">
        <v>1875</v>
      </c>
      <c r="G333" s="536">
        <f t="shared" si="35"/>
        <v>260625</v>
      </c>
      <c r="H333" s="536">
        <v>1226</v>
      </c>
      <c r="I333" s="536">
        <f t="shared" si="36"/>
        <v>170414</v>
      </c>
      <c r="J333" s="656">
        <f t="shared" si="43"/>
        <v>431039</v>
      </c>
    </row>
    <row r="334" spans="1:10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x14ac:dyDescent="0.2">
      <c r="A337" s="531">
        <v>309</v>
      </c>
      <c r="B337" s="535" t="s">
        <v>144</v>
      </c>
      <c r="C337" s="538"/>
      <c r="D337" s="533" t="s">
        <v>56</v>
      </c>
      <c r="E337" s="566">
        <v>46.545999999999999</v>
      </c>
      <c r="F337" s="536">
        <v>1875</v>
      </c>
      <c r="G337" s="536">
        <f t="shared" si="35"/>
        <v>87273.75</v>
      </c>
      <c r="H337" s="536">
        <v>2132</v>
      </c>
      <c r="I337" s="536">
        <f t="shared" si="36"/>
        <v>99236.072</v>
      </c>
      <c r="J337" s="656">
        <f t="shared" ref="J337:J338" si="44">G337+I337</f>
        <v>186509.82199999999</v>
      </c>
    </row>
    <row r="338" spans="1:10" x14ac:dyDescent="0.2">
      <c r="A338" s="531">
        <v>310</v>
      </c>
      <c r="B338" s="535" t="s">
        <v>145</v>
      </c>
      <c r="C338" s="538"/>
      <c r="D338" s="533" t="s">
        <v>56</v>
      </c>
      <c r="E338" s="533">
        <v>9.76</v>
      </c>
      <c r="F338" s="536">
        <v>1875</v>
      </c>
      <c r="G338" s="536">
        <f t="shared" si="35"/>
        <v>18300</v>
      </c>
      <c r="H338" s="536">
        <v>1190</v>
      </c>
      <c r="I338" s="536">
        <f t="shared" si="36"/>
        <v>11614.4</v>
      </c>
      <c r="J338" s="656">
        <f t="shared" si="44"/>
        <v>29914.400000000001</v>
      </c>
    </row>
    <row r="339" spans="1:10" ht="30.75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x14ac:dyDescent="0.2">
      <c r="A340" s="531">
        <v>312</v>
      </c>
      <c r="B340" s="535" t="s">
        <v>147</v>
      </c>
      <c r="C340" s="538"/>
      <c r="D340" s="533" t="s">
        <v>56</v>
      </c>
      <c r="E340" s="566">
        <v>5.92</v>
      </c>
      <c r="F340" s="536">
        <v>1875</v>
      </c>
      <c r="G340" s="536">
        <f t="shared" si="35"/>
        <v>11100</v>
      </c>
      <c r="H340" s="536">
        <v>1764</v>
      </c>
      <c r="I340" s="536">
        <f t="shared" si="36"/>
        <v>10442.879999999999</v>
      </c>
      <c r="J340" s="656">
        <f t="shared" ref="J340:J341" si="45">G340+I340</f>
        <v>21542.879999999997</v>
      </c>
    </row>
    <row r="341" spans="1:10" x14ac:dyDescent="0.2">
      <c r="A341" s="531">
        <v>313</v>
      </c>
      <c r="B341" s="535" t="s">
        <v>148</v>
      </c>
      <c r="C341" s="538"/>
      <c r="D341" s="533" t="s">
        <v>56</v>
      </c>
      <c r="E341" s="533">
        <v>2.5</v>
      </c>
      <c r="F341" s="536">
        <v>1875</v>
      </c>
      <c r="G341" s="536">
        <f t="shared" si="35"/>
        <v>4687.5</v>
      </c>
      <c r="H341" s="536">
        <v>1428</v>
      </c>
      <c r="I341" s="536">
        <f t="shared" si="36"/>
        <v>3570</v>
      </c>
      <c r="J341" s="656">
        <f t="shared" si="45"/>
        <v>8257.5</v>
      </c>
    </row>
    <row r="342" spans="1:10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x14ac:dyDescent="0.2">
      <c r="A343" s="531">
        <v>315</v>
      </c>
      <c r="B343" s="535" t="s">
        <v>150</v>
      </c>
      <c r="C343" s="538"/>
      <c r="D343" s="533" t="s">
        <v>56</v>
      </c>
      <c r="E343" s="566">
        <v>7.1999999999999993</v>
      </c>
      <c r="F343" s="536">
        <v>1875</v>
      </c>
      <c r="G343" s="536">
        <f t="shared" si="35"/>
        <v>13499.999999999998</v>
      </c>
      <c r="H343" s="536">
        <v>2646</v>
      </c>
      <c r="I343" s="536">
        <f t="shared" si="36"/>
        <v>19051.199999999997</v>
      </c>
      <c r="J343" s="656">
        <f t="shared" ref="J343:J346" si="46">G343+I343</f>
        <v>32551.199999999997</v>
      </c>
    </row>
    <row r="344" spans="1:10" ht="12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x14ac:dyDescent="0.2">
      <c r="A345" s="531">
        <v>317</v>
      </c>
      <c r="B345" s="535" t="s">
        <v>153</v>
      </c>
      <c r="C345" s="538"/>
      <c r="D345" s="533" t="s">
        <v>56</v>
      </c>
      <c r="E345" s="688">
        <v>1.26</v>
      </c>
      <c r="F345" s="536">
        <v>1000</v>
      </c>
      <c r="G345" s="536">
        <f t="shared" si="35"/>
        <v>1260</v>
      </c>
      <c r="H345" s="536">
        <v>123</v>
      </c>
      <c r="I345" s="536">
        <f t="shared" si="36"/>
        <v>154.97999999999999</v>
      </c>
      <c r="J345" s="656">
        <f t="shared" si="46"/>
        <v>1414.98</v>
      </c>
    </row>
    <row r="346" spans="1:10" ht="12" customHeight="1" x14ac:dyDescent="0.2">
      <c r="A346" s="531">
        <v>318</v>
      </c>
      <c r="B346" s="535" t="s">
        <v>60</v>
      </c>
      <c r="C346" s="538"/>
      <c r="D346" s="533" t="s">
        <v>5</v>
      </c>
      <c r="E346" s="533">
        <v>1</v>
      </c>
      <c r="F346" s="536">
        <v>0</v>
      </c>
      <c r="G346" s="536">
        <f t="shared" si="35"/>
        <v>0</v>
      </c>
      <c r="H346" s="536">
        <v>137961</v>
      </c>
      <c r="I346" s="536">
        <f t="shared" si="36"/>
        <v>137961</v>
      </c>
      <c r="J346" s="656">
        <f t="shared" si="46"/>
        <v>137961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/>
      <c r="F348" s="536">
        <v>8293.6</v>
      </c>
      <c r="G348" s="536">
        <f t="shared" si="35"/>
        <v>0</v>
      </c>
      <c r="H348" s="536">
        <v>22342.319999999996</v>
      </c>
      <c r="I348" s="536">
        <f t="shared" si="36"/>
        <v>0</v>
      </c>
      <c r="J348" s="656">
        <f t="shared" ref="J348:J353" si="47">G348+I348</f>
        <v>0</v>
      </c>
    </row>
    <row r="349" spans="1:10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/>
      <c r="F350" s="536">
        <v>4003.24</v>
      </c>
      <c r="G350" s="536">
        <f t="shared" si="35"/>
        <v>0</v>
      </c>
      <c r="H350" s="536">
        <v>9764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324</v>
      </c>
      <c r="B352" s="535" t="s">
        <v>134</v>
      </c>
      <c r="C352" s="538"/>
      <c r="D352" s="533" t="s">
        <v>14</v>
      </c>
      <c r="E352" s="533">
        <v>5</v>
      </c>
      <c r="F352" s="536">
        <v>800</v>
      </c>
      <c r="G352" s="536">
        <f t="shared" si="35"/>
        <v>4000</v>
      </c>
      <c r="H352" s="536">
        <v>2142</v>
      </c>
      <c r="I352" s="536">
        <f t="shared" si="36"/>
        <v>10710</v>
      </c>
      <c r="J352" s="656">
        <f t="shared" si="47"/>
        <v>14710</v>
      </c>
    </row>
    <row r="353" spans="1:10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x14ac:dyDescent="0.2">
      <c r="A356" s="531">
        <v>328</v>
      </c>
      <c r="B356" s="535" t="s">
        <v>135</v>
      </c>
      <c r="C356" s="538"/>
      <c r="D356" s="533" t="s">
        <v>56</v>
      </c>
      <c r="E356" s="533">
        <v>66.969000000000008</v>
      </c>
      <c r="F356" s="536">
        <v>1875</v>
      </c>
      <c r="G356" s="536">
        <f t="shared" si="35"/>
        <v>125566.87500000001</v>
      </c>
      <c r="H356" s="536">
        <v>869</v>
      </c>
      <c r="I356" s="536">
        <f t="shared" si="36"/>
        <v>58196.061000000009</v>
      </c>
      <c r="J356" s="656">
        <f t="shared" si="48"/>
        <v>183762.93600000002</v>
      </c>
    </row>
    <row r="357" spans="1:10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x14ac:dyDescent="0.2">
      <c r="A362" s="531">
        <v>334</v>
      </c>
      <c r="B362" s="535" t="s">
        <v>139</v>
      </c>
      <c r="C362" s="538"/>
      <c r="D362" s="533" t="s">
        <v>56</v>
      </c>
      <c r="E362" s="566">
        <v>6.944</v>
      </c>
      <c r="F362" s="536">
        <v>1875</v>
      </c>
      <c r="G362" s="536">
        <f t="shared" si="35"/>
        <v>13020</v>
      </c>
      <c r="H362" s="536">
        <v>1617</v>
      </c>
      <c r="I362" s="536">
        <f t="shared" si="36"/>
        <v>11228.448</v>
      </c>
      <c r="J362" s="656">
        <f t="shared" ref="J362:J363" si="49">G362+I362</f>
        <v>24248.448</v>
      </c>
    </row>
    <row r="363" spans="1:10" x14ac:dyDescent="0.2">
      <c r="A363" s="531">
        <v>335</v>
      </c>
      <c r="B363" s="535" t="s">
        <v>140</v>
      </c>
      <c r="C363" s="538"/>
      <c r="D363" s="533" t="s">
        <v>56</v>
      </c>
      <c r="E363" s="533">
        <v>63.168999999999997</v>
      </c>
      <c r="F363" s="536">
        <v>1875</v>
      </c>
      <c r="G363" s="536">
        <f t="shared" si="35"/>
        <v>118441.875</v>
      </c>
      <c r="H363" s="536">
        <v>1226</v>
      </c>
      <c r="I363" s="536">
        <f t="shared" si="36"/>
        <v>77445.194000000003</v>
      </c>
      <c r="J363" s="656">
        <f t="shared" si="49"/>
        <v>195887.06900000002</v>
      </c>
    </row>
    <row r="364" spans="1:10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x14ac:dyDescent="0.2">
      <c r="A365" s="531">
        <v>337</v>
      </c>
      <c r="B365" s="535" t="s">
        <v>144</v>
      </c>
      <c r="C365" s="538"/>
      <c r="D365" s="533" t="s">
        <v>56</v>
      </c>
      <c r="E365" s="566">
        <v>3.1030000000000002</v>
      </c>
      <c r="F365" s="536">
        <v>1875</v>
      </c>
      <c r="G365" s="536">
        <f t="shared" si="50"/>
        <v>5818.125</v>
      </c>
      <c r="H365" s="536">
        <v>2132</v>
      </c>
      <c r="I365" s="536">
        <f t="shared" si="51"/>
        <v>6615.5960000000005</v>
      </c>
      <c r="J365" s="656">
        <f t="shared" ref="J365:J366" si="52">G365+I365</f>
        <v>12433.721000000001</v>
      </c>
    </row>
    <row r="366" spans="1:10" x14ac:dyDescent="0.2">
      <c r="A366" s="531">
        <v>338</v>
      </c>
      <c r="B366" s="535" t="s">
        <v>148</v>
      </c>
      <c r="C366" s="538"/>
      <c r="D366" s="533" t="s">
        <v>56</v>
      </c>
      <c r="E366" s="533">
        <v>2.52</v>
      </c>
      <c r="F366" s="536">
        <v>1875</v>
      </c>
      <c r="G366" s="536">
        <f t="shared" si="50"/>
        <v>4725</v>
      </c>
      <c r="H366" s="536">
        <v>1428</v>
      </c>
      <c r="I366" s="536">
        <f t="shared" si="51"/>
        <v>3598.56</v>
      </c>
      <c r="J366" s="656">
        <f t="shared" si="52"/>
        <v>8323.56</v>
      </c>
    </row>
    <row r="367" spans="1:10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x14ac:dyDescent="0.2">
      <c r="A368" s="531">
        <v>340</v>
      </c>
      <c r="B368" s="535" t="s">
        <v>150</v>
      </c>
      <c r="C368" s="538"/>
      <c r="D368" s="533" t="s">
        <v>56</v>
      </c>
      <c r="E368" s="566">
        <v>1.1000000000000001</v>
      </c>
      <c r="F368" s="536">
        <v>1875</v>
      </c>
      <c r="G368" s="536">
        <f t="shared" si="50"/>
        <v>2062.5</v>
      </c>
      <c r="H368" s="536">
        <v>2646</v>
      </c>
      <c r="I368" s="536">
        <f t="shared" si="51"/>
        <v>2910.6000000000004</v>
      </c>
      <c r="J368" s="656">
        <f t="shared" ref="J368:J371" si="53">G368+I368</f>
        <v>4973.1000000000004</v>
      </c>
    </row>
    <row r="369" spans="1:14" ht="25.5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4" x14ac:dyDescent="0.2">
      <c r="A370" s="531">
        <v>342</v>
      </c>
      <c r="B370" s="535" t="s">
        <v>153</v>
      </c>
      <c r="C370" s="538"/>
      <c r="D370" s="533" t="s">
        <v>56</v>
      </c>
      <c r="E370" s="688">
        <v>1.04</v>
      </c>
      <c r="F370" s="536">
        <v>1000</v>
      </c>
      <c r="G370" s="536">
        <f t="shared" si="50"/>
        <v>1040</v>
      </c>
      <c r="H370" s="536">
        <v>123</v>
      </c>
      <c r="I370" s="536">
        <f t="shared" si="51"/>
        <v>127.92</v>
      </c>
      <c r="J370" s="656">
        <f t="shared" si="53"/>
        <v>1167.92</v>
      </c>
    </row>
    <row r="371" spans="1:14" x14ac:dyDescent="0.2">
      <c r="A371" s="531">
        <v>343</v>
      </c>
      <c r="B371" s="535" t="s">
        <v>60</v>
      </c>
      <c r="C371" s="538"/>
      <c r="D371" s="533" t="s">
        <v>5</v>
      </c>
      <c r="E371" s="533">
        <v>0.44400000000000001</v>
      </c>
      <c r="F371" s="536">
        <v>0</v>
      </c>
      <c r="G371" s="536">
        <f t="shared" si="50"/>
        <v>0</v>
      </c>
      <c r="H371" s="536">
        <v>101443</v>
      </c>
      <c r="I371" s="536">
        <f t="shared" si="51"/>
        <v>45040.692000000003</v>
      </c>
      <c r="J371" s="656">
        <f t="shared" si="53"/>
        <v>45040.692000000003</v>
      </c>
    </row>
    <row r="372" spans="1:14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4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/>
      <c r="F373" s="536">
        <v>8293.6</v>
      </c>
      <c r="G373" s="536">
        <f t="shared" si="50"/>
        <v>0</v>
      </c>
      <c r="H373" s="536">
        <v>22342.319999999996</v>
      </c>
      <c r="I373" s="536">
        <f t="shared" si="51"/>
        <v>0</v>
      </c>
      <c r="J373" s="656">
        <f t="shared" ref="J373:J376" si="54">G373+I373</f>
        <v>0</v>
      </c>
    </row>
    <row r="374" spans="1:14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/>
      <c r="F374" s="536">
        <v>4003.24</v>
      </c>
      <c r="G374" s="536">
        <f t="shared" si="50"/>
        <v>0</v>
      </c>
      <c r="H374" s="536">
        <v>9764</v>
      </c>
      <c r="I374" s="536">
        <f t="shared" si="51"/>
        <v>0</v>
      </c>
      <c r="J374" s="656">
        <f t="shared" si="54"/>
        <v>0</v>
      </c>
    </row>
    <row r="375" spans="1:14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4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4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4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4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4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4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4" s="735" customFormat="1" x14ac:dyDescent="0.2">
      <c r="A382" s="728">
        <v>354</v>
      </c>
      <c r="B382" s="729" t="s">
        <v>140</v>
      </c>
      <c r="C382" s="730"/>
      <c r="D382" s="731" t="s">
        <v>56</v>
      </c>
      <c r="E382" s="731">
        <v>23.7</v>
      </c>
      <c r="F382" s="732">
        <v>1875</v>
      </c>
      <c r="G382" s="732">
        <f t="shared" si="50"/>
        <v>44437.5</v>
      </c>
      <c r="H382" s="732">
        <v>1226</v>
      </c>
      <c r="I382" s="732">
        <f t="shared" si="51"/>
        <v>29056.2</v>
      </c>
      <c r="J382" s="733">
        <f t="shared" si="55"/>
        <v>73493.7</v>
      </c>
      <c r="K382" s="734"/>
      <c r="L382" s="734"/>
      <c r="M382" s="734"/>
      <c r="N382" s="734"/>
    </row>
    <row r="383" spans="1:14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4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x14ac:dyDescent="0.2">
      <c r="A385" s="531">
        <v>357</v>
      </c>
      <c r="B385" s="535" t="s">
        <v>148</v>
      </c>
      <c r="C385" s="538"/>
      <c r="D385" s="533" t="s">
        <v>56</v>
      </c>
      <c r="E385" s="533">
        <v>2.52</v>
      </c>
      <c r="F385" s="536">
        <v>1875</v>
      </c>
      <c r="G385" s="536">
        <f t="shared" si="50"/>
        <v>4725</v>
      </c>
      <c r="H385" s="536">
        <v>1428</v>
      </c>
      <c r="I385" s="536">
        <f t="shared" si="51"/>
        <v>3598.56</v>
      </c>
      <c r="J385" s="656">
        <f t="shared" si="56"/>
        <v>8323.56</v>
      </c>
    </row>
    <row r="386" spans="1:10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x14ac:dyDescent="0.2">
      <c r="A387" s="531">
        <v>359</v>
      </c>
      <c r="B387" s="535" t="s">
        <v>150</v>
      </c>
      <c r="C387" s="538"/>
      <c r="D387" s="533" t="s">
        <v>56</v>
      </c>
      <c r="E387" s="566">
        <v>1.3</v>
      </c>
      <c r="F387" s="536">
        <v>1875</v>
      </c>
      <c r="G387" s="536">
        <f t="shared" si="50"/>
        <v>2437.5</v>
      </c>
      <c r="H387" s="536">
        <v>2646</v>
      </c>
      <c r="I387" s="536">
        <f t="shared" si="51"/>
        <v>3439.8</v>
      </c>
      <c r="J387" s="656">
        <f t="shared" ref="J387:J390" si="57">G387+I387</f>
        <v>5877.3</v>
      </c>
    </row>
    <row r="388" spans="1:10" ht="25.5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361</v>
      </c>
      <c r="B389" s="535" t="s">
        <v>153</v>
      </c>
      <c r="C389" s="538"/>
      <c r="D389" s="533" t="s">
        <v>56</v>
      </c>
      <c r="E389" s="533">
        <v>1.2</v>
      </c>
      <c r="F389" s="536">
        <v>1000</v>
      </c>
      <c r="G389" s="536">
        <f t="shared" si="50"/>
        <v>1200</v>
      </c>
      <c r="H389" s="536">
        <v>123</v>
      </c>
      <c r="I389" s="536">
        <f t="shared" si="51"/>
        <v>147.6</v>
      </c>
      <c r="J389" s="656">
        <f t="shared" si="57"/>
        <v>1347.6</v>
      </c>
    </row>
    <row r="390" spans="1:10" x14ac:dyDescent="0.2">
      <c r="A390" s="728">
        <v>362</v>
      </c>
      <c r="B390" s="722" t="s">
        <v>60</v>
      </c>
      <c r="C390" s="723"/>
      <c r="D390" s="724" t="s">
        <v>5</v>
      </c>
      <c r="E390" s="727">
        <v>0.25059999999999999</v>
      </c>
      <c r="F390" s="725">
        <v>0</v>
      </c>
      <c r="G390" s="725">
        <f t="shared" si="50"/>
        <v>0</v>
      </c>
      <c r="H390" s="725">
        <v>96507</v>
      </c>
      <c r="I390" s="725">
        <f t="shared" si="51"/>
        <v>24184.654199999997</v>
      </c>
      <c r="J390" s="726">
        <f t="shared" si="57"/>
        <v>24184.654199999997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/>
      <c r="F392" s="536">
        <v>8293.6</v>
      </c>
      <c r="G392" s="536">
        <f t="shared" si="50"/>
        <v>0</v>
      </c>
      <c r="H392" s="536">
        <v>22342.319999999996</v>
      </c>
      <c r="I392" s="536">
        <f t="shared" si="51"/>
        <v>0</v>
      </c>
      <c r="J392" s="656">
        <f t="shared" ref="J392:J395" si="58">G392+I392</f>
        <v>0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/>
      <c r="F393" s="536">
        <v>4003.24</v>
      </c>
      <c r="G393" s="536">
        <f t="shared" si="50"/>
        <v>0</v>
      </c>
      <c r="H393" s="536">
        <v>9764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366</v>
      </c>
      <c r="B394" s="535" t="s">
        <v>134</v>
      </c>
      <c r="C394" s="538"/>
      <c r="D394" s="533" t="s">
        <v>14</v>
      </c>
      <c r="E394" s="533">
        <v>7</v>
      </c>
      <c r="F394" s="536">
        <v>800</v>
      </c>
      <c r="G394" s="536">
        <f t="shared" si="50"/>
        <v>5600</v>
      </c>
      <c r="H394" s="536">
        <v>2142</v>
      </c>
      <c r="I394" s="536">
        <f t="shared" si="51"/>
        <v>14994</v>
      </c>
      <c r="J394" s="656">
        <f t="shared" si="58"/>
        <v>20594</v>
      </c>
    </row>
    <row r="395" spans="1:10" x14ac:dyDescent="0.2">
      <c r="A395" s="531">
        <v>367</v>
      </c>
      <c r="B395" s="535" t="s">
        <v>135</v>
      </c>
      <c r="C395" s="538"/>
      <c r="D395" s="533" t="s">
        <v>56</v>
      </c>
      <c r="E395" s="533">
        <v>102.43199999999999</v>
      </c>
      <c r="F395" s="536">
        <v>1875</v>
      </c>
      <c r="G395" s="536">
        <f t="shared" si="50"/>
        <v>192059.99999999997</v>
      </c>
      <c r="H395" s="536">
        <v>869</v>
      </c>
      <c r="I395" s="536">
        <f t="shared" si="51"/>
        <v>89013.407999999996</v>
      </c>
      <c r="J395" s="656">
        <f t="shared" si="58"/>
        <v>281073.40799999994</v>
      </c>
    </row>
    <row r="396" spans="1:10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x14ac:dyDescent="0.2">
      <c r="A399" s="531">
        <v>371</v>
      </c>
      <c r="B399" s="535" t="s">
        <v>139</v>
      </c>
      <c r="C399" s="538"/>
      <c r="D399" s="533" t="s">
        <v>56</v>
      </c>
      <c r="E399" s="566">
        <v>18.250000000000004</v>
      </c>
      <c r="F399" s="536">
        <v>1875</v>
      </c>
      <c r="G399" s="536">
        <f t="shared" si="50"/>
        <v>34218.750000000007</v>
      </c>
      <c r="H399" s="536">
        <v>1617</v>
      </c>
      <c r="I399" s="536">
        <f t="shared" si="51"/>
        <v>29510.250000000007</v>
      </c>
      <c r="J399" s="656">
        <f t="shared" ref="J399:J400" si="59">G399+I399</f>
        <v>63729.000000000015</v>
      </c>
    </row>
    <row r="400" spans="1:10" x14ac:dyDescent="0.2">
      <c r="A400" s="531">
        <v>372</v>
      </c>
      <c r="B400" s="535" t="s">
        <v>140</v>
      </c>
      <c r="C400" s="538"/>
      <c r="D400" s="533" t="s">
        <v>56</v>
      </c>
      <c r="E400" s="533">
        <v>94</v>
      </c>
      <c r="F400" s="536">
        <v>1875</v>
      </c>
      <c r="G400" s="536">
        <f t="shared" si="50"/>
        <v>176250</v>
      </c>
      <c r="H400" s="536">
        <v>1226</v>
      </c>
      <c r="I400" s="536">
        <f t="shared" si="51"/>
        <v>115244</v>
      </c>
      <c r="J400" s="656">
        <f t="shared" si="59"/>
        <v>291494</v>
      </c>
    </row>
    <row r="401" spans="1:10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x14ac:dyDescent="0.2">
      <c r="A402" s="531">
        <v>374</v>
      </c>
      <c r="B402" s="535" t="s">
        <v>144</v>
      </c>
      <c r="C402" s="538"/>
      <c r="D402" s="533" t="s">
        <v>56</v>
      </c>
      <c r="E402" s="566">
        <v>17.8</v>
      </c>
      <c r="F402" s="536">
        <v>1875</v>
      </c>
      <c r="G402" s="536">
        <f t="shared" si="50"/>
        <v>33375</v>
      </c>
      <c r="H402" s="536">
        <v>2132</v>
      </c>
      <c r="I402" s="536">
        <f t="shared" si="51"/>
        <v>37949.599999999999</v>
      </c>
      <c r="J402" s="656">
        <f t="shared" ref="J402:J403" si="60">G402+I402</f>
        <v>71324.600000000006</v>
      </c>
    </row>
    <row r="403" spans="1:10" x14ac:dyDescent="0.2">
      <c r="A403" s="531">
        <v>375</v>
      </c>
      <c r="B403" s="535" t="s">
        <v>148</v>
      </c>
      <c r="C403" s="538"/>
      <c r="D403" s="533" t="s">
        <v>56</v>
      </c>
      <c r="E403" s="533">
        <v>2.52</v>
      </c>
      <c r="F403" s="536">
        <v>1875</v>
      </c>
      <c r="G403" s="536">
        <f t="shared" si="50"/>
        <v>4725</v>
      </c>
      <c r="H403" s="536">
        <v>1428</v>
      </c>
      <c r="I403" s="536">
        <f t="shared" si="51"/>
        <v>3598.56</v>
      </c>
      <c r="J403" s="656">
        <f t="shared" si="60"/>
        <v>8323.56</v>
      </c>
    </row>
    <row r="404" spans="1:10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x14ac:dyDescent="0.2">
      <c r="A405" s="531">
        <v>377</v>
      </c>
      <c r="B405" s="535" t="s">
        <v>150</v>
      </c>
      <c r="C405" s="538"/>
      <c r="D405" s="533" t="s">
        <v>56</v>
      </c>
      <c r="E405" s="566">
        <v>1.4</v>
      </c>
      <c r="F405" s="536">
        <v>1875</v>
      </c>
      <c r="G405" s="536">
        <f t="shared" si="50"/>
        <v>2625</v>
      </c>
      <c r="H405" s="536">
        <v>2646</v>
      </c>
      <c r="I405" s="536">
        <f t="shared" si="51"/>
        <v>3704.3999999999996</v>
      </c>
      <c r="J405" s="656">
        <f t="shared" ref="J405:J408" si="61">G405+I405</f>
        <v>6329.4</v>
      </c>
    </row>
    <row r="406" spans="1:10" ht="25.5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379</v>
      </c>
      <c r="B407" s="535" t="s">
        <v>153</v>
      </c>
      <c r="C407" s="538"/>
      <c r="D407" s="533" t="s">
        <v>56</v>
      </c>
      <c r="E407" s="688">
        <v>1.04</v>
      </c>
      <c r="F407" s="536">
        <v>1000</v>
      </c>
      <c r="G407" s="536">
        <f t="shared" si="50"/>
        <v>1040</v>
      </c>
      <c r="H407" s="536">
        <v>123</v>
      </c>
      <c r="I407" s="536">
        <f t="shared" si="51"/>
        <v>127.92</v>
      </c>
      <c r="J407" s="656">
        <f t="shared" si="61"/>
        <v>1167.92</v>
      </c>
    </row>
    <row r="408" spans="1:10" x14ac:dyDescent="0.2">
      <c r="A408" s="531">
        <v>380</v>
      </c>
      <c r="B408" s="535" t="s">
        <v>60</v>
      </c>
      <c r="C408" s="538"/>
      <c r="D408" s="533" t="s">
        <v>5</v>
      </c>
      <c r="E408" s="533">
        <v>0.84199999999999997</v>
      </c>
      <c r="F408" s="536">
        <v>0</v>
      </c>
      <c r="G408" s="536">
        <f t="shared" si="50"/>
        <v>0</v>
      </c>
      <c r="H408" s="536">
        <v>84698</v>
      </c>
      <c r="I408" s="536">
        <f t="shared" si="51"/>
        <v>71315.716</v>
      </c>
      <c r="J408" s="656">
        <f t="shared" si="61"/>
        <v>71315.716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/>
      <c r="F410" s="536">
        <v>8293.6</v>
      </c>
      <c r="G410" s="536">
        <f t="shared" si="50"/>
        <v>0</v>
      </c>
      <c r="H410" s="536">
        <v>22342.319999999996</v>
      </c>
      <c r="I410" s="536">
        <f t="shared" si="51"/>
        <v>0</v>
      </c>
      <c r="J410" s="656">
        <f t="shared" ref="J410:J415" si="62">G410+I410</f>
        <v>0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/>
      <c r="F412" s="536">
        <v>4003.24</v>
      </c>
      <c r="G412" s="536">
        <f t="shared" si="50"/>
        <v>0</v>
      </c>
      <c r="H412" s="536">
        <v>9764</v>
      </c>
      <c r="I412" s="536">
        <f t="shared" si="51"/>
        <v>0</v>
      </c>
      <c r="J412" s="656">
        <f t="shared" si="62"/>
        <v>0</v>
      </c>
    </row>
    <row r="413" spans="1:10" ht="12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5" customHeight="1" x14ac:dyDescent="0.2">
      <c r="A414" s="531">
        <v>386</v>
      </c>
      <c r="B414" s="535" t="s">
        <v>134</v>
      </c>
      <c r="C414" s="538"/>
      <c r="D414" s="533" t="s">
        <v>14</v>
      </c>
      <c r="E414" s="533">
        <v>6</v>
      </c>
      <c r="F414" s="536">
        <v>800</v>
      </c>
      <c r="G414" s="536">
        <f t="shared" si="50"/>
        <v>4800</v>
      </c>
      <c r="H414" s="536">
        <v>2142</v>
      </c>
      <c r="I414" s="536">
        <f t="shared" si="51"/>
        <v>12852</v>
      </c>
      <c r="J414" s="656">
        <f t="shared" si="62"/>
        <v>17652</v>
      </c>
    </row>
    <row r="415" spans="1:10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x14ac:dyDescent="0.2">
      <c r="A418" s="531">
        <v>390</v>
      </c>
      <c r="B418" s="535" t="s">
        <v>135</v>
      </c>
      <c r="C418" s="538"/>
      <c r="D418" s="533" t="s">
        <v>56</v>
      </c>
      <c r="E418" s="533">
        <v>45.058999999999997</v>
      </c>
      <c r="F418" s="536">
        <v>1875</v>
      </c>
      <c r="G418" s="536">
        <f t="shared" si="50"/>
        <v>84485.625</v>
      </c>
      <c r="H418" s="536">
        <v>869</v>
      </c>
      <c r="I418" s="536">
        <f t="shared" si="51"/>
        <v>39156.271000000001</v>
      </c>
      <c r="J418" s="656">
        <f t="shared" si="63"/>
        <v>123641.89600000001</v>
      </c>
    </row>
    <row r="419" spans="1:10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x14ac:dyDescent="0.2">
      <c r="A422" s="531">
        <v>394</v>
      </c>
      <c r="B422" s="535" t="s">
        <v>139</v>
      </c>
      <c r="C422" s="538"/>
      <c r="D422" s="533" t="s">
        <v>56</v>
      </c>
      <c r="E422" s="566">
        <v>8.6720000000000006</v>
      </c>
      <c r="F422" s="536">
        <v>1875</v>
      </c>
      <c r="G422" s="536">
        <f t="shared" si="50"/>
        <v>16260.000000000002</v>
      </c>
      <c r="H422" s="536">
        <v>1617</v>
      </c>
      <c r="I422" s="536">
        <f t="shared" si="51"/>
        <v>14022.624000000002</v>
      </c>
      <c r="J422" s="656">
        <f t="shared" ref="J422:J423" si="64">G422+I422</f>
        <v>30282.624000000003</v>
      </c>
    </row>
    <row r="423" spans="1:10" x14ac:dyDescent="0.2">
      <c r="A423" s="531">
        <v>395</v>
      </c>
      <c r="B423" s="535" t="s">
        <v>140</v>
      </c>
      <c r="C423" s="538"/>
      <c r="D423" s="533" t="s">
        <v>56</v>
      </c>
      <c r="E423" s="533">
        <v>136</v>
      </c>
      <c r="F423" s="536">
        <v>1875</v>
      </c>
      <c r="G423" s="536">
        <f t="shared" si="50"/>
        <v>255000</v>
      </c>
      <c r="H423" s="536">
        <v>1226</v>
      </c>
      <c r="I423" s="536">
        <f t="shared" si="51"/>
        <v>166736</v>
      </c>
      <c r="J423" s="656">
        <f t="shared" si="64"/>
        <v>421736</v>
      </c>
    </row>
    <row r="424" spans="1:10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x14ac:dyDescent="0.2">
      <c r="A425" s="531">
        <v>397</v>
      </c>
      <c r="B425" s="535" t="s">
        <v>144</v>
      </c>
      <c r="C425" s="538"/>
      <c r="D425" s="533" t="s">
        <v>56</v>
      </c>
      <c r="E425" s="566">
        <v>22.599999999999998</v>
      </c>
      <c r="F425" s="536">
        <v>1875</v>
      </c>
      <c r="G425" s="536">
        <f t="shared" si="50"/>
        <v>42374.999999999993</v>
      </c>
      <c r="H425" s="536">
        <v>2132</v>
      </c>
      <c r="I425" s="536">
        <f t="shared" si="51"/>
        <v>48183.199999999997</v>
      </c>
      <c r="J425" s="656">
        <f t="shared" ref="J425:J426" si="65">G425+I425</f>
        <v>90558.199999999983</v>
      </c>
    </row>
    <row r="426" spans="1:10" x14ac:dyDescent="0.2">
      <c r="A426" s="531">
        <v>398</v>
      </c>
      <c r="B426" s="535" t="s">
        <v>148</v>
      </c>
      <c r="C426" s="538"/>
      <c r="D426" s="533" t="s">
        <v>56</v>
      </c>
      <c r="E426" s="688">
        <v>0</v>
      </c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x14ac:dyDescent="0.2">
      <c r="A428" s="531">
        <v>400</v>
      </c>
      <c r="B428" s="535" t="s">
        <v>150</v>
      </c>
      <c r="C428" s="538"/>
      <c r="D428" s="533" t="s">
        <v>56</v>
      </c>
      <c r="E428" s="566">
        <v>1.3</v>
      </c>
      <c r="F428" s="536">
        <v>1875</v>
      </c>
      <c r="G428" s="536">
        <f t="shared" ref="G428:G491" si="66">E428*F428</f>
        <v>2437.5</v>
      </c>
      <c r="H428" s="536">
        <v>2646</v>
      </c>
      <c r="I428" s="536">
        <f t="shared" ref="I428:I491" si="67">E428*H428</f>
        <v>3439.8</v>
      </c>
      <c r="J428" s="656">
        <f t="shared" ref="J428:J431" si="68">G428+I428</f>
        <v>5877.3</v>
      </c>
    </row>
    <row r="429" spans="1:10" ht="25.5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402</v>
      </c>
      <c r="B430" s="535" t="s">
        <v>153</v>
      </c>
      <c r="C430" s="538"/>
      <c r="D430" s="533" t="s">
        <v>56</v>
      </c>
      <c r="E430" s="688">
        <v>1.04</v>
      </c>
      <c r="F430" s="536">
        <v>1000</v>
      </c>
      <c r="G430" s="536">
        <f t="shared" si="66"/>
        <v>1040</v>
      </c>
      <c r="H430" s="536">
        <v>123</v>
      </c>
      <c r="I430" s="536">
        <f t="shared" si="67"/>
        <v>127.92</v>
      </c>
      <c r="J430" s="656">
        <f t="shared" si="68"/>
        <v>1167.92</v>
      </c>
    </row>
    <row r="431" spans="1:10" x14ac:dyDescent="0.2">
      <c r="A431" s="531">
        <v>403</v>
      </c>
      <c r="B431" s="535" t="s">
        <v>60</v>
      </c>
      <c r="C431" s="538"/>
      <c r="D431" s="533" t="s">
        <v>5</v>
      </c>
      <c r="E431" s="533">
        <v>0.69299999999999995</v>
      </c>
      <c r="F431" s="536">
        <v>0</v>
      </c>
      <c r="G431" s="536">
        <f t="shared" si="66"/>
        <v>0</v>
      </c>
      <c r="H431" s="536">
        <v>103023</v>
      </c>
      <c r="I431" s="536">
        <f t="shared" si="67"/>
        <v>71394.938999999998</v>
      </c>
      <c r="J431" s="656">
        <f t="shared" si="68"/>
        <v>71394.938999999998</v>
      </c>
    </row>
    <row r="432" spans="1:10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customHeight="1" x14ac:dyDescent="0.2">
      <c r="A446" s="531">
        <v>418</v>
      </c>
      <c r="B446" s="535" t="s">
        <v>134</v>
      </c>
      <c r="C446" s="538"/>
      <c r="D446" s="533" t="s">
        <v>14</v>
      </c>
      <c r="E446" s="533">
        <v>8</v>
      </c>
      <c r="F446" s="536">
        <v>800</v>
      </c>
      <c r="G446" s="536">
        <f t="shared" si="66"/>
        <v>6400</v>
      </c>
      <c r="H446" s="536">
        <v>2142</v>
      </c>
      <c r="I446" s="536">
        <f t="shared" si="67"/>
        <v>17136</v>
      </c>
      <c r="J446" s="656">
        <f t="shared" ref="J446:J447" si="72">G446+I446</f>
        <v>23536</v>
      </c>
    </row>
    <row r="447" spans="1:10" ht="25.5" customHeight="1" x14ac:dyDescent="0.2">
      <c r="A447" s="531">
        <v>419</v>
      </c>
      <c r="B447" s="535" t="s">
        <v>135</v>
      </c>
      <c r="C447" s="538"/>
      <c r="D447" s="533" t="s">
        <v>56</v>
      </c>
      <c r="E447" s="533">
        <v>152</v>
      </c>
      <c r="F447" s="536">
        <v>1875</v>
      </c>
      <c r="G447" s="536">
        <f t="shared" si="66"/>
        <v>285000</v>
      </c>
      <c r="H447" s="536">
        <v>869</v>
      </c>
      <c r="I447" s="536">
        <f t="shared" si="67"/>
        <v>132088</v>
      </c>
      <c r="J447" s="656">
        <f t="shared" si="72"/>
        <v>417088</v>
      </c>
    </row>
    <row r="448" spans="1:10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x14ac:dyDescent="0.2">
      <c r="A452" s="531">
        <v>424</v>
      </c>
      <c r="B452" s="535" t="s">
        <v>139</v>
      </c>
      <c r="C452" s="538"/>
      <c r="D452" s="533" t="s">
        <v>56</v>
      </c>
      <c r="E452" s="566">
        <v>17.16</v>
      </c>
      <c r="F452" s="536">
        <v>1875</v>
      </c>
      <c r="G452" s="536">
        <f t="shared" si="66"/>
        <v>32175</v>
      </c>
      <c r="H452" s="536">
        <v>1617</v>
      </c>
      <c r="I452" s="536">
        <f t="shared" si="67"/>
        <v>27747.72</v>
      </c>
      <c r="J452" s="656">
        <f t="shared" ref="J452:J453" si="73">G452+I452</f>
        <v>59922.720000000001</v>
      </c>
    </row>
    <row r="453" spans="1:10" x14ac:dyDescent="0.2">
      <c r="A453" s="531">
        <v>425</v>
      </c>
      <c r="B453" s="535" t="s">
        <v>148</v>
      </c>
      <c r="C453" s="538"/>
      <c r="D453" s="533" t="s">
        <v>56</v>
      </c>
      <c r="E453" s="533">
        <v>6</v>
      </c>
      <c r="F453" s="536">
        <v>1875</v>
      </c>
      <c r="G453" s="536">
        <f t="shared" si="66"/>
        <v>11250</v>
      </c>
      <c r="H453" s="536">
        <v>1428</v>
      </c>
      <c r="I453" s="536">
        <f t="shared" si="67"/>
        <v>8568</v>
      </c>
      <c r="J453" s="656">
        <f t="shared" si="73"/>
        <v>19818</v>
      </c>
    </row>
    <row r="454" spans="1:10" ht="29.25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customHeight="1" x14ac:dyDescent="0.2">
      <c r="A455" s="531">
        <v>427</v>
      </c>
      <c r="B455" s="535" t="s">
        <v>150</v>
      </c>
      <c r="C455" s="538"/>
      <c r="D455" s="533" t="s">
        <v>56</v>
      </c>
      <c r="E455" s="566">
        <v>1.4</v>
      </c>
      <c r="F455" s="536">
        <v>1875</v>
      </c>
      <c r="G455" s="536">
        <f t="shared" si="66"/>
        <v>2625</v>
      </c>
      <c r="H455" s="536">
        <v>2646</v>
      </c>
      <c r="I455" s="536">
        <f t="shared" si="67"/>
        <v>3704.3999999999996</v>
      </c>
      <c r="J455" s="656">
        <f t="shared" ref="J455:J457" si="74">G455+I455</f>
        <v>6329.4</v>
      </c>
    </row>
    <row r="456" spans="1:10" x14ac:dyDescent="0.2">
      <c r="A456" s="531">
        <v>428</v>
      </c>
      <c r="B456" s="535" t="s">
        <v>171</v>
      </c>
      <c r="C456" s="538"/>
      <c r="D456" s="533" t="s">
        <v>172</v>
      </c>
      <c r="E456" s="533">
        <v>1.57</v>
      </c>
      <c r="F456" s="536">
        <v>1000</v>
      </c>
      <c r="G456" s="536">
        <f t="shared" si="66"/>
        <v>1570</v>
      </c>
      <c r="H456" s="536">
        <v>95</v>
      </c>
      <c r="I456" s="536">
        <f t="shared" si="67"/>
        <v>149.15</v>
      </c>
      <c r="J456" s="656">
        <f t="shared" si="74"/>
        <v>1719.15</v>
      </c>
    </row>
    <row r="457" spans="1:10" x14ac:dyDescent="0.2">
      <c r="A457" s="531">
        <v>429</v>
      </c>
      <c r="B457" s="535" t="s">
        <v>60</v>
      </c>
      <c r="C457" s="538"/>
      <c r="D457" s="533" t="s">
        <v>5</v>
      </c>
      <c r="E457" s="533">
        <v>1</v>
      </c>
      <c r="F457" s="536">
        <v>0</v>
      </c>
      <c r="G457" s="536">
        <f t="shared" si="66"/>
        <v>0</v>
      </c>
      <c r="H457" s="536">
        <v>49673</v>
      </c>
      <c r="I457" s="536">
        <f t="shared" si="67"/>
        <v>49673</v>
      </c>
      <c r="J457" s="656">
        <f t="shared" si="74"/>
        <v>49673</v>
      </c>
    </row>
    <row r="458" spans="1:10" ht="15.75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customHeight="1" x14ac:dyDescent="0.2">
      <c r="A461" s="531">
        <v>433</v>
      </c>
      <c r="B461" s="535" t="s">
        <v>177</v>
      </c>
      <c r="C461" s="538"/>
      <c r="D461" s="533" t="s">
        <v>14</v>
      </c>
      <c r="E461" s="533">
        <v>1</v>
      </c>
      <c r="F461" s="536">
        <v>800</v>
      </c>
      <c r="G461" s="536">
        <f t="shared" si="66"/>
        <v>800</v>
      </c>
      <c r="H461" s="536">
        <v>2975</v>
      </c>
      <c r="I461" s="536">
        <f t="shared" si="67"/>
        <v>2975</v>
      </c>
      <c r="J461" s="656">
        <f t="shared" si="75"/>
        <v>3775</v>
      </c>
    </row>
    <row r="462" spans="1:10" ht="15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customHeight="1" x14ac:dyDescent="0.2">
      <c r="A475" s="531">
        <v>447</v>
      </c>
      <c r="B475" s="535" t="s">
        <v>150</v>
      </c>
      <c r="C475" s="538"/>
      <c r="D475" s="533" t="s">
        <v>56</v>
      </c>
      <c r="E475" s="566">
        <v>1.78</v>
      </c>
      <c r="F475" s="536">
        <v>1875</v>
      </c>
      <c r="G475" s="536">
        <f t="shared" si="66"/>
        <v>3337.5</v>
      </c>
      <c r="H475" s="536">
        <v>2646</v>
      </c>
      <c r="I475" s="536">
        <f t="shared" si="67"/>
        <v>4709.88</v>
      </c>
      <c r="J475" s="656">
        <f t="shared" ref="J475:J477" si="79">G475+I475</f>
        <v>8047.38</v>
      </c>
    </row>
    <row r="476" spans="1:10" x14ac:dyDescent="0.2">
      <c r="A476" s="531">
        <v>448</v>
      </c>
      <c r="B476" s="535" t="s">
        <v>171</v>
      </c>
      <c r="C476" s="538"/>
      <c r="D476" s="533" t="s">
        <v>172</v>
      </c>
      <c r="E476" s="533">
        <v>0.311</v>
      </c>
      <c r="F476" s="536">
        <v>1000</v>
      </c>
      <c r="G476" s="536">
        <f t="shared" si="66"/>
        <v>311</v>
      </c>
      <c r="H476" s="536">
        <v>95</v>
      </c>
      <c r="I476" s="536">
        <f t="shared" si="67"/>
        <v>29.544999999999998</v>
      </c>
      <c r="J476" s="656">
        <f t="shared" si="79"/>
        <v>340.54500000000002</v>
      </c>
    </row>
    <row r="477" spans="1:10" ht="12.75" customHeight="1" x14ac:dyDescent="0.2">
      <c r="A477" s="531">
        <v>449</v>
      </c>
      <c r="B477" s="535" t="s">
        <v>60</v>
      </c>
      <c r="C477" s="538"/>
      <c r="D477" s="533" t="s">
        <v>5</v>
      </c>
      <c r="E477" s="533">
        <v>6.2E-2</v>
      </c>
      <c r="F477" s="536">
        <v>0</v>
      </c>
      <c r="G477" s="536">
        <f t="shared" si="66"/>
        <v>0</v>
      </c>
      <c r="H477" s="536">
        <v>68052</v>
      </c>
      <c r="I477" s="536">
        <f t="shared" si="67"/>
        <v>4219.2240000000002</v>
      </c>
      <c r="J477" s="656">
        <f t="shared" si="79"/>
        <v>4219.2240000000002</v>
      </c>
    </row>
    <row r="478" spans="1:10" ht="15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453</v>
      </c>
      <c r="B481" s="535" t="s">
        <v>177</v>
      </c>
      <c r="C481" s="538"/>
      <c r="D481" s="533" t="s">
        <v>14</v>
      </c>
      <c r="E481" s="533">
        <v>3</v>
      </c>
      <c r="F481" s="536">
        <v>800</v>
      </c>
      <c r="G481" s="536">
        <f t="shared" si="66"/>
        <v>2400</v>
      </c>
      <c r="H481" s="536">
        <v>2975</v>
      </c>
      <c r="I481" s="536">
        <f t="shared" si="67"/>
        <v>8925</v>
      </c>
      <c r="J481" s="656">
        <f t="shared" si="80"/>
        <v>11325</v>
      </c>
    </row>
    <row r="482" spans="1:10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x14ac:dyDescent="0.2">
      <c r="A485" s="531">
        <v>457</v>
      </c>
      <c r="B485" s="535" t="s">
        <v>135</v>
      </c>
      <c r="C485" s="538"/>
      <c r="D485" s="533" t="s">
        <v>56</v>
      </c>
      <c r="E485" s="533">
        <v>9.99</v>
      </c>
      <c r="F485" s="536">
        <v>1875</v>
      </c>
      <c r="G485" s="536">
        <f t="shared" si="66"/>
        <v>18731.25</v>
      </c>
      <c r="H485" s="536">
        <v>869</v>
      </c>
      <c r="I485" s="536">
        <f t="shared" si="67"/>
        <v>8681.31</v>
      </c>
      <c r="J485" s="656">
        <f t="shared" si="81"/>
        <v>27412.559999999998</v>
      </c>
    </row>
    <row r="486" spans="1:10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x14ac:dyDescent="0.2">
      <c r="A489" s="531">
        <v>461</v>
      </c>
      <c r="B489" s="535" t="s">
        <v>139</v>
      </c>
      <c r="C489" s="538"/>
      <c r="D489" s="533" t="s">
        <v>56</v>
      </c>
      <c r="E489" s="566">
        <v>6.3710000000000004</v>
      </c>
      <c r="F489" s="536">
        <v>1875</v>
      </c>
      <c r="G489" s="536">
        <f t="shared" si="66"/>
        <v>11945.625</v>
      </c>
      <c r="H489" s="536">
        <v>1617</v>
      </c>
      <c r="I489" s="536">
        <f t="shared" si="67"/>
        <v>10301.907000000001</v>
      </c>
      <c r="J489" s="656">
        <f t="shared" ref="J489:J490" si="82">G489+I489</f>
        <v>22247.531999999999</v>
      </c>
    </row>
    <row r="490" spans="1:10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customHeight="1" x14ac:dyDescent="0.2">
      <c r="A497" s="531">
        <v>469</v>
      </c>
      <c r="B497" s="535" t="s">
        <v>171</v>
      </c>
      <c r="C497" s="538"/>
      <c r="D497" s="533" t="s">
        <v>172</v>
      </c>
      <c r="E497" s="533">
        <v>0.93</v>
      </c>
      <c r="F497" s="536">
        <v>1000</v>
      </c>
      <c r="G497" s="536">
        <f t="shared" si="83"/>
        <v>930</v>
      </c>
      <c r="H497" s="536">
        <v>95</v>
      </c>
      <c r="I497" s="536">
        <f t="shared" si="84"/>
        <v>88.350000000000009</v>
      </c>
      <c r="J497" s="656">
        <f t="shared" si="86"/>
        <v>1018.35</v>
      </c>
    </row>
    <row r="498" spans="1:10" ht="26.25" customHeight="1" x14ac:dyDescent="0.2">
      <c r="A498" s="531">
        <v>470</v>
      </c>
      <c r="B498" s="535" t="s">
        <v>60</v>
      </c>
      <c r="C498" s="538"/>
      <c r="D498" s="533" t="s">
        <v>5</v>
      </c>
      <c r="E498" s="533">
        <v>0.19900000000000001</v>
      </c>
      <c r="F498" s="536">
        <v>0</v>
      </c>
      <c r="G498" s="536">
        <f t="shared" si="83"/>
        <v>0</v>
      </c>
      <c r="H498" s="536">
        <v>67567</v>
      </c>
      <c r="I498" s="536">
        <f t="shared" si="84"/>
        <v>13445.833000000001</v>
      </c>
      <c r="J498" s="656">
        <f t="shared" si="86"/>
        <v>13445.833000000001</v>
      </c>
    </row>
    <row r="499" spans="1:10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>
        <v>2</v>
      </c>
      <c r="F511" s="536">
        <v>315576</v>
      </c>
      <c r="G511" s="536">
        <f t="shared" si="83"/>
        <v>631152</v>
      </c>
      <c r="H511" s="536">
        <v>0</v>
      </c>
      <c r="I511" s="536">
        <f t="shared" si="84"/>
        <v>0</v>
      </c>
      <c r="J511" s="656">
        <f t="shared" ref="J511:J517" si="90">G511+I511</f>
        <v>631152</v>
      </c>
    </row>
    <row r="512" spans="1:10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>
        <v>2</v>
      </c>
      <c r="F512" s="536">
        <v>129211</v>
      </c>
      <c r="G512" s="536">
        <f t="shared" si="83"/>
        <v>258422</v>
      </c>
      <c r="H512" s="536">
        <v>0</v>
      </c>
      <c r="I512" s="536">
        <f t="shared" si="84"/>
        <v>0</v>
      </c>
      <c r="J512" s="656">
        <f t="shared" si="90"/>
        <v>258422</v>
      </c>
    </row>
    <row r="513" spans="1:14" s="3" customFormat="1" x14ac:dyDescent="0.2">
      <c r="A513" s="1">
        <v>485</v>
      </c>
      <c r="B513" s="9" t="s">
        <v>190</v>
      </c>
      <c r="C513" s="2" t="s">
        <v>191</v>
      </c>
      <c r="D513" s="2" t="s">
        <v>14</v>
      </c>
      <c r="E513" s="2">
        <v>20</v>
      </c>
      <c r="F513" s="36">
        <v>800</v>
      </c>
      <c r="G513" s="36">
        <f t="shared" si="83"/>
        <v>16000</v>
      </c>
      <c r="H513" s="36">
        <v>0</v>
      </c>
      <c r="I513" s="36">
        <f t="shared" si="84"/>
        <v>0</v>
      </c>
      <c r="J513" s="53">
        <f t="shared" si="90"/>
        <v>16000</v>
      </c>
      <c r="K513" s="685"/>
      <c r="L513" s="685"/>
      <c r="M513" s="685"/>
      <c r="N513" s="685"/>
    </row>
    <row r="514" spans="1:14" s="3" customFormat="1" x14ac:dyDescent="0.2">
      <c r="A514" s="1">
        <v>486</v>
      </c>
      <c r="B514" s="9" t="s">
        <v>192</v>
      </c>
      <c r="C514" s="2" t="s">
        <v>193</v>
      </c>
      <c r="D514" s="2" t="s">
        <v>14</v>
      </c>
      <c r="E514" s="2">
        <v>20</v>
      </c>
      <c r="F514" s="36">
        <v>800</v>
      </c>
      <c r="G514" s="36">
        <f t="shared" si="83"/>
        <v>16000</v>
      </c>
      <c r="H514" s="36">
        <v>0</v>
      </c>
      <c r="I514" s="36">
        <f t="shared" si="84"/>
        <v>0</v>
      </c>
      <c r="J514" s="53">
        <f t="shared" si="90"/>
        <v>16000</v>
      </c>
      <c r="K514" s="685"/>
      <c r="L514" s="685"/>
      <c r="M514" s="685"/>
      <c r="N514" s="685"/>
    </row>
    <row r="515" spans="1:14" ht="25.5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>
        <v>2</v>
      </c>
      <c r="F515" s="536">
        <v>1199</v>
      </c>
      <c r="G515" s="536">
        <f t="shared" si="83"/>
        <v>2398</v>
      </c>
      <c r="H515" s="536">
        <v>0</v>
      </c>
      <c r="I515" s="536">
        <f t="shared" si="84"/>
        <v>0</v>
      </c>
      <c r="J515" s="656">
        <f t="shared" si="90"/>
        <v>2398</v>
      </c>
    </row>
    <row r="516" spans="1:14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>
        <v>2</v>
      </c>
      <c r="F516" s="536">
        <v>3283</v>
      </c>
      <c r="G516" s="536">
        <f t="shared" si="83"/>
        <v>6566</v>
      </c>
      <c r="H516" s="536">
        <v>0</v>
      </c>
      <c r="I516" s="536">
        <f t="shared" si="84"/>
        <v>0</v>
      </c>
      <c r="J516" s="656">
        <f t="shared" si="90"/>
        <v>6566</v>
      </c>
    </row>
    <row r="517" spans="1:14" x14ac:dyDescent="0.2">
      <c r="A517" s="531">
        <v>489</v>
      </c>
      <c r="B517" s="535" t="s">
        <v>135</v>
      </c>
      <c r="C517" s="538"/>
      <c r="D517" s="533" t="s">
        <v>56</v>
      </c>
      <c r="E517" s="533">
        <v>500</v>
      </c>
      <c r="F517" s="536">
        <v>1875</v>
      </c>
      <c r="G517" s="536">
        <f t="shared" si="83"/>
        <v>937500</v>
      </c>
      <c r="H517" s="536">
        <v>869</v>
      </c>
      <c r="I517" s="536">
        <f t="shared" si="84"/>
        <v>434500</v>
      </c>
      <c r="J517" s="656">
        <f t="shared" si="90"/>
        <v>1372000</v>
      </c>
    </row>
    <row r="518" spans="1:14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4" x14ac:dyDescent="0.2">
      <c r="A519" s="531">
        <v>491</v>
      </c>
      <c r="B519" s="535" t="s">
        <v>139</v>
      </c>
      <c r="C519" s="538"/>
      <c r="D519" s="533" t="s">
        <v>56</v>
      </c>
      <c r="E519" s="566"/>
      <c r="F519" s="536">
        <v>1875</v>
      </c>
      <c r="G519" s="536">
        <f>E519*F519</f>
        <v>0</v>
      </c>
      <c r="H519" s="536">
        <v>1617</v>
      </c>
      <c r="I519" s="536">
        <f>E519*H519</f>
        <v>0</v>
      </c>
      <c r="J519" s="656">
        <f t="shared" ref="J519:J520" si="91">G519+I519</f>
        <v>0</v>
      </c>
    </row>
    <row r="520" spans="1:14" x14ac:dyDescent="0.2">
      <c r="A520" s="531">
        <v>492</v>
      </c>
      <c r="B520" s="535" t="s">
        <v>60</v>
      </c>
      <c r="C520" s="538"/>
      <c r="D520" s="533" t="s">
        <v>5</v>
      </c>
      <c r="E520" s="533">
        <v>1</v>
      </c>
      <c r="F520" s="536">
        <v>0</v>
      </c>
      <c r="G520" s="536">
        <f>E520*F520</f>
        <v>0</v>
      </c>
      <c r="H520" s="536">
        <v>131146</v>
      </c>
      <c r="I520" s="536">
        <f>E520*H520</f>
        <v>131146</v>
      </c>
      <c r="J520" s="656">
        <f t="shared" si="91"/>
        <v>131146</v>
      </c>
    </row>
    <row r="521" spans="1:14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4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/>
      <c r="F522" s="536">
        <v>40266</v>
      </c>
      <c r="G522" s="536">
        <f>E522*F522</f>
        <v>0</v>
      </c>
      <c r="H522" s="536">
        <v>149591</v>
      </c>
      <c r="I522" s="536">
        <f>E522*H522</f>
        <v>0</v>
      </c>
      <c r="J522" s="656">
        <f t="shared" ref="J522:J523" si="92">G522+I522</f>
        <v>0</v>
      </c>
    </row>
    <row r="523" spans="1:14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4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4" ht="24.75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4" ht="31.9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4" ht="31.9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4" ht="39.75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533"/>
      <c r="F544" s="536">
        <v>954853.5</v>
      </c>
      <c r="G544" s="536">
        <f t="shared" si="93"/>
        <v>0</v>
      </c>
      <c r="H544" s="536">
        <v>928267</v>
      </c>
      <c r="I544" s="536">
        <f t="shared" si="94"/>
        <v>0</v>
      </c>
      <c r="J544" s="656">
        <f t="shared" si="97"/>
        <v>0</v>
      </c>
    </row>
    <row r="545" spans="1:11" ht="12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/>
      <c r="F546" s="536">
        <v>576000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ref="J546:J547" si="98">G546+I546</f>
        <v>0</v>
      </c>
    </row>
    <row r="547" spans="1:11" ht="12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4488637.9000000004</v>
      </c>
      <c r="H549" s="536"/>
      <c r="I549" s="679">
        <f>SUM(I253:I548)</f>
        <v>3327387.6871999996</v>
      </c>
      <c r="J549" s="680">
        <f t="shared" ref="J549" si="99">SUM(J253:J548)</f>
        <v>7816025.587199999</v>
      </c>
      <c r="K549" s="661">
        <f>'вдц+кс-6'!P788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customHeight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3.5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5.5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49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49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49" ht="13.5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49" ht="13.5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49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49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4488637.9000000004</v>
      </c>
      <c r="H807" s="575"/>
      <c r="I807" s="576">
        <f>I805+I778+I728+I708+I549+I246</f>
        <v>3327387.6871999996</v>
      </c>
      <c r="J807" s="663">
        <f>J805+J778+J728+J708+J549+J246</f>
        <v>7816025.587199999</v>
      </c>
    </row>
    <row r="808" spans="1:49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748106.31666666688</v>
      </c>
      <c r="H808" s="672"/>
      <c r="I808" s="673">
        <f>I807/1.2*0.2</f>
        <v>554564.61453333334</v>
      </c>
      <c r="J808" s="674">
        <f>J807/1.2*0.2</f>
        <v>1302670.9312</v>
      </c>
    </row>
    <row r="809" spans="1:49" ht="44.25" customHeight="1" x14ac:dyDescent="0.25">
      <c r="A809" s="587"/>
      <c r="B809" s="588"/>
      <c r="C809" s="589"/>
      <c r="D809" s="587"/>
      <c r="E809" s="587"/>
      <c r="F809" s="587"/>
      <c r="G809" s="587"/>
      <c r="H809" s="587"/>
      <c r="I809" s="587"/>
      <c r="J809" s="590"/>
    </row>
    <row r="810" spans="1:49" s="631" customFormat="1" ht="20.25" customHeight="1" x14ac:dyDescent="0.2">
      <c r="A810" s="682" t="s">
        <v>548</v>
      </c>
      <c r="B810" s="683" t="s">
        <v>567</v>
      </c>
      <c r="C810" s="740"/>
      <c r="D810" s="740"/>
      <c r="E810" s="740"/>
      <c r="F810" s="740"/>
      <c r="G810" s="740"/>
      <c r="H810" s="740"/>
      <c r="I810" s="684"/>
      <c r="J810" s="684" t="s">
        <v>565</v>
      </c>
      <c r="K810" s="665"/>
      <c r="L810" s="665"/>
      <c r="M810" s="665"/>
      <c r="N810" s="665"/>
      <c r="O810" s="632"/>
      <c r="P810" s="633"/>
      <c r="Q810" s="633"/>
      <c r="R810" s="634"/>
      <c r="S810" s="738" t="s">
        <v>561</v>
      </c>
      <c r="T810" s="738"/>
      <c r="U810" s="738"/>
      <c r="V810" s="738"/>
      <c r="W810" s="738"/>
      <c r="X810" s="738"/>
      <c r="Y810" s="635"/>
      <c r="Z810" s="635"/>
      <c r="AA810" s="635"/>
      <c r="AB810" s="635"/>
      <c r="AC810" s="635"/>
      <c r="AD810" s="635"/>
      <c r="AE810" s="635"/>
      <c r="AF810" s="635"/>
      <c r="AG810" s="635"/>
      <c r="AH810" s="635"/>
      <c r="AI810" s="635"/>
      <c r="AJ810" s="635"/>
      <c r="AK810" s="635"/>
      <c r="AL810" s="635"/>
      <c r="AM810" s="635"/>
      <c r="AN810" s="635"/>
      <c r="AO810" s="635"/>
      <c r="AP810" s="635"/>
      <c r="AQ810" s="635"/>
      <c r="AR810" s="635"/>
      <c r="AS810" s="635"/>
      <c r="AT810" s="635" t="s">
        <v>562</v>
      </c>
      <c r="AU810" s="635" t="s">
        <v>563</v>
      </c>
      <c r="AV810" s="635"/>
      <c r="AW810" s="635"/>
    </row>
    <row r="811" spans="1:49" s="636" customFormat="1" ht="54" customHeight="1" x14ac:dyDescent="0.2">
      <c r="A811" s="681" t="s">
        <v>284</v>
      </c>
      <c r="B811" s="739" t="s">
        <v>551</v>
      </c>
      <c r="C811" s="739"/>
      <c r="D811" s="739"/>
      <c r="E811" s="739"/>
      <c r="F811" s="739"/>
      <c r="G811" s="739"/>
      <c r="H811" s="739"/>
      <c r="I811" s="739"/>
      <c r="J811" s="739"/>
      <c r="K811" s="665"/>
      <c r="L811" s="665"/>
      <c r="M811" s="665"/>
      <c r="N811" s="665"/>
      <c r="P811" s="637"/>
      <c r="Q811" s="637"/>
      <c r="R811" s="638"/>
      <c r="S811" s="639"/>
      <c r="T811" s="639"/>
      <c r="U811" s="639"/>
      <c r="V811" s="639"/>
      <c r="W811" s="639"/>
      <c r="X811" s="639"/>
      <c r="Y811" s="640"/>
      <c r="Z811" s="640"/>
      <c r="AA811" s="640"/>
      <c r="AB811" s="640"/>
      <c r="AC811" s="640"/>
      <c r="AD811" s="640"/>
      <c r="AE811" s="640"/>
      <c r="AF811" s="640"/>
      <c r="AG811" s="640"/>
      <c r="AH811" s="640"/>
      <c r="AI811" s="640"/>
      <c r="AJ811" s="640"/>
      <c r="AK811" s="640"/>
      <c r="AL811" s="640"/>
      <c r="AM811" s="640"/>
      <c r="AN811" s="640"/>
      <c r="AO811" s="640"/>
      <c r="AP811" s="640"/>
      <c r="AQ811" s="640"/>
      <c r="AR811" s="640"/>
      <c r="AS811" s="640"/>
      <c r="AT811" s="640"/>
      <c r="AU811" s="640"/>
      <c r="AV811" s="640"/>
      <c r="AW811" s="640"/>
    </row>
    <row r="812" spans="1:49" s="631" customFormat="1" ht="18" customHeight="1" x14ac:dyDescent="0.2">
      <c r="A812" s="682" t="s">
        <v>553</v>
      </c>
      <c r="B812" s="683" t="s">
        <v>560</v>
      </c>
      <c r="C812" s="740"/>
      <c r="D812" s="740"/>
      <c r="E812" s="740"/>
      <c r="F812" s="740"/>
      <c r="G812" s="740"/>
      <c r="H812" s="740"/>
      <c r="I812" s="684"/>
      <c r="J812" s="684" t="s">
        <v>566</v>
      </c>
      <c r="K812" s="665"/>
      <c r="L812" s="665"/>
      <c r="M812" s="665"/>
      <c r="N812" s="665"/>
      <c r="O812" s="632"/>
      <c r="P812" s="633"/>
      <c r="Q812" s="633"/>
      <c r="R812" s="634"/>
      <c r="S812" s="738" t="s">
        <v>564</v>
      </c>
      <c r="T812" s="738"/>
      <c r="U812" s="738"/>
      <c r="V812" s="738"/>
      <c r="W812" s="738"/>
      <c r="X812" s="738"/>
      <c r="Y812" s="635"/>
      <c r="Z812" s="635"/>
      <c r="AA812" s="635"/>
      <c r="AB812" s="635"/>
      <c r="AC812" s="635"/>
      <c r="AD812" s="635"/>
      <c r="AE812" s="635"/>
      <c r="AF812" s="635"/>
      <c r="AG812" s="635"/>
      <c r="AH812" s="635"/>
      <c r="AI812" s="635"/>
      <c r="AJ812" s="635"/>
      <c r="AK812" s="635"/>
      <c r="AL812" s="635"/>
      <c r="AM812" s="635"/>
      <c r="AN812" s="635"/>
      <c r="AO812" s="635"/>
      <c r="AP812" s="635"/>
      <c r="AQ812" s="635"/>
      <c r="AR812" s="635"/>
      <c r="AS812" s="635"/>
      <c r="AT812" s="635"/>
      <c r="AU812" s="635"/>
      <c r="AV812" s="635" t="s">
        <v>562</v>
      </c>
      <c r="AW812" s="635" t="s">
        <v>563</v>
      </c>
    </row>
    <row r="813" spans="1:49" s="636" customFormat="1" ht="28.5" customHeight="1" x14ac:dyDescent="0.2">
      <c r="A813" s="681" t="s">
        <v>284</v>
      </c>
      <c r="B813" s="739" t="s">
        <v>551</v>
      </c>
      <c r="C813" s="739"/>
      <c r="D813" s="739"/>
      <c r="E813" s="739"/>
      <c r="F813" s="739"/>
      <c r="G813" s="739"/>
      <c r="H813" s="739"/>
      <c r="I813" s="739"/>
      <c r="J813" s="739"/>
      <c r="K813" s="665"/>
      <c r="L813" s="665"/>
      <c r="M813" s="665"/>
      <c r="N813" s="665"/>
      <c r="O813" s="641"/>
      <c r="P813" s="637"/>
      <c r="Q813" s="637"/>
      <c r="R813" s="638"/>
      <c r="S813" s="639"/>
      <c r="T813" s="639"/>
      <c r="U813" s="639"/>
      <c r="V813" s="639"/>
      <c r="W813" s="639"/>
      <c r="X813" s="639"/>
      <c r="Y813" s="640"/>
      <c r="Z813" s="640"/>
      <c r="AA813" s="640"/>
      <c r="AB813" s="640"/>
      <c r="AC813" s="640"/>
      <c r="AD813" s="640"/>
      <c r="AE813" s="640"/>
      <c r="AF813" s="640"/>
      <c r="AG813" s="640"/>
      <c r="AH813" s="640"/>
      <c r="AI813" s="640"/>
      <c r="AJ813" s="640"/>
      <c r="AK813" s="640"/>
      <c r="AL813" s="640"/>
      <c r="AM813" s="640"/>
      <c r="AN813" s="640"/>
      <c r="AO813" s="640"/>
      <c r="AP813" s="640"/>
      <c r="AQ813" s="640"/>
      <c r="AR813" s="640"/>
      <c r="AS813" s="640"/>
      <c r="AT813" s="640"/>
      <c r="AU813" s="640"/>
      <c r="AV813" s="640"/>
      <c r="AW813" s="640"/>
    </row>
    <row r="814" spans="1:49" ht="15" x14ac:dyDescent="0.2">
      <c r="B814" s="593"/>
      <c r="C814" s="593"/>
    </row>
    <row r="815" spans="1:49" ht="15" x14ac:dyDescent="0.2">
      <c r="B815" s="737"/>
      <c r="C815" s="737"/>
    </row>
    <row r="816" spans="1:49" ht="15" x14ac:dyDescent="0.2">
      <c r="B816" s="592"/>
      <c r="C816" s="592"/>
    </row>
    <row r="817" spans="1:10" ht="15" x14ac:dyDescent="0.2">
      <c r="C817" s="592"/>
    </row>
    <row r="818" spans="1:10" ht="13.5" x14ac:dyDescent="0.25">
      <c r="A818" s="587"/>
      <c r="B818" s="630"/>
      <c r="C818" s="589"/>
      <c r="D818" s="587"/>
      <c r="E818" s="587"/>
      <c r="J818" s="590"/>
    </row>
    <row r="819" spans="1:10" ht="15" x14ac:dyDescent="0.2">
      <c r="B819" s="736"/>
      <c r="C819" s="736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737"/>
      <c r="C823" s="737"/>
    </row>
    <row r="824" spans="1:10" ht="15" x14ac:dyDescent="0.2">
      <c r="B824" s="592"/>
      <c r="C824" s="592"/>
    </row>
    <row r="825" spans="1:10" ht="15" x14ac:dyDescent="0.2">
      <c r="B825" s="592"/>
      <c r="C825" s="592"/>
      <c r="F825" s="592"/>
      <c r="G825" s="592"/>
    </row>
  </sheetData>
  <mergeCells count="27">
    <mergeCell ref="S810:X810"/>
    <mergeCell ref="C812:H812"/>
    <mergeCell ref="S812:X812"/>
    <mergeCell ref="B811:J811"/>
    <mergeCell ref="B813:J813"/>
    <mergeCell ref="B819:C819"/>
    <mergeCell ref="B823:C823"/>
    <mergeCell ref="B815:C815"/>
    <mergeCell ref="B9:G9"/>
    <mergeCell ref="B10:G10"/>
    <mergeCell ref="C810:H810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I15:J15"/>
    <mergeCell ref="H4:I4"/>
    <mergeCell ref="B5:G5"/>
    <mergeCell ref="B6:G6"/>
    <mergeCell ref="B7:G7"/>
    <mergeCell ref="B8:G8"/>
  </mergeCells>
  <conditionalFormatting sqref="P810:Q813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R810:R813">
    <cfRule type="cellIs" dxfId="5" priority="1" operator="greaterThan">
      <formula>0</formula>
    </cfRule>
    <cfRule type="cellIs" dxfId="4" priority="2" operator="lessThan">
      <formula>0</formula>
    </cfRule>
  </conditionalFormatting>
  <pageMargins left="0.7" right="0.7" top="0.75" bottom="0.75" header="0.3" footer="0.3"/>
  <pageSetup paperSize="9" scale="4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5B2DA-07FD-441D-8900-B06641FA1157}">
  <sheetPr>
    <tabColor rgb="FFFFC000"/>
    <pageSetUpPr fitToPage="1"/>
  </sheetPr>
  <dimension ref="A1:AD53"/>
  <sheetViews>
    <sheetView view="pageBreakPreview" topLeftCell="A17" zoomScaleNormal="100" zoomScaleSheetLayoutView="100" workbookViewId="0">
      <selection activeCell="P35" sqref="P35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791"/>
      <c r="B1" s="791"/>
      <c r="C1" s="791"/>
      <c r="D1" s="791"/>
      <c r="E1" s="693"/>
      <c r="F1" s="693"/>
      <c r="G1" s="693"/>
      <c r="H1" s="778" t="s">
        <v>525</v>
      </c>
      <c r="I1" s="778"/>
      <c r="J1" s="778"/>
      <c r="K1" s="778"/>
      <c r="L1" s="778"/>
    </row>
    <row r="2" spans="1:12" x14ac:dyDescent="0.25">
      <c r="A2" s="693"/>
      <c r="B2" s="693"/>
      <c r="C2" s="693"/>
      <c r="D2" s="693"/>
      <c r="E2" s="693"/>
      <c r="F2" s="693"/>
      <c r="G2" s="693"/>
      <c r="H2" s="778" t="s">
        <v>526</v>
      </c>
      <c r="I2" s="778"/>
      <c r="J2" s="778"/>
      <c r="K2" s="778"/>
      <c r="L2" s="778"/>
    </row>
    <row r="3" spans="1:12" x14ac:dyDescent="0.25">
      <c r="A3" s="693"/>
      <c r="B3" s="693"/>
      <c r="C3" s="693"/>
      <c r="D3" s="693"/>
      <c r="E3" s="693"/>
      <c r="F3" s="693"/>
      <c r="G3" s="693"/>
      <c r="H3" s="778" t="s">
        <v>527</v>
      </c>
      <c r="I3" s="778"/>
      <c r="J3" s="778"/>
      <c r="K3" s="778"/>
      <c r="L3" s="778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789" t="s">
        <v>528</v>
      </c>
      <c r="L4" s="790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778" t="s">
        <v>501</v>
      </c>
      <c r="J5" s="778"/>
      <c r="K5" s="789">
        <v>322005</v>
      </c>
      <c r="L5" s="790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783" t="s">
        <v>504</v>
      </c>
      <c r="C7" s="783"/>
      <c r="D7" s="783"/>
      <c r="E7" s="783"/>
      <c r="F7" s="783"/>
      <c r="G7" s="783"/>
      <c r="H7" s="783"/>
      <c r="I7" s="783"/>
      <c r="J7" s="690" t="s">
        <v>505</v>
      </c>
      <c r="K7" s="760">
        <v>58306175</v>
      </c>
      <c r="L7" s="784"/>
    </row>
    <row r="8" spans="1:12" ht="15.75" customHeight="1" x14ac:dyDescent="0.25">
      <c r="A8" s="599"/>
      <c r="B8" s="785" t="s">
        <v>507</v>
      </c>
      <c r="C8" s="785"/>
      <c r="D8" s="785"/>
      <c r="E8" s="785"/>
      <c r="F8" s="785"/>
      <c r="G8" s="785"/>
      <c r="H8" s="785"/>
      <c r="I8" s="785"/>
      <c r="J8" s="693"/>
      <c r="K8" s="691"/>
      <c r="L8" s="692"/>
    </row>
    <row r="9" spans="1:12" ht="42.75" customHeight="1" x14ac:dyDescent="0.25">
      <c r="A9" s="599" t="s">
        <v>508</v>
      </c>
      <c r="B9" s="783" t="s">
        <v>529</v>
      </c>
      <c r="C9" s="783"/>
      <c r="D9" s="783"/>
      <c r="E9" s="783"/>
      <c r="F9" s="783"/>
      <c r="G9" s="783"/>
      <c r="H9" s="783"/>
      <c r="I9" s="783"/>
      <c r="J9" s="690" t="s">
        <v>505</v>
      </c>
      <c r="K9" s="786">
        <v>47569575</v>
      </c>
      <c r="L9" s="787"/>
    </row>
    <row r="10" spans="1:12" ht="12.75" customHeight="1" x14ac:dyDescent="0.25">
      <c r="A10" s="599"/>
      <c r="B10" s="785" t="s">
        <v>507</v>
      </c>
      <c r="C10" s="785"/>
      <c r="D10" s="785"/>
      <c r="E10" s="785"/>
      <c r="F10" s="785"/>
      <c r="G10" s="785"/>
      <c r="H10" s="785"/>
      <c r="I10" s="785"/>
      <c r="J10" s="693"/>
      <c r="K10" s="691"/>
      <c r="L10" s="692"/>
    </row>
    <row r="11" spans="1:12" ht="35.25" customHeight="1" x14ac:dyDescent="0.25">
      <c r="A11" s="599" t="s">
        <v>556</v>
      </c>
      <c r="B11" s="783" t="s">
        <v>558</v>
      </c>
      <c r="C11" s="783"/>
      <c r="D11" s="783"/>
      <c r="E11" s="783"/>
      <c r="F11" s="783"/>
      <c r="G11" s="783"/>
      <c r="H11" s="783"/>
      <c r="I11" s="783"/>
      <c r="J11" s="690"/>
      <c r="K11" s="786" t="str">
        <f>IF([3]Source!Y15&lt;&gt;"",[3]Source!Y15," ")</f>
        <v xml:space="preserve"> </v>
      </c>
      <c r="L11" s="787"/>
    </row>
    <row r="12" spans="1:12" x14ac:dyDescent="0.25">
      <c r="A12" s="602"/>
      <c r="B12" s="785" t="s">
        <v>530</v>
      </c>
      <c r="C12" s="785"/>
      <c r="D12" s="785"/>
      <c r="E12" s="785"/>
      <c r="F12" s="785"/>
      <c r="G12" s="785"/>
      <c r="H12" s="785"/>
      <c r="I12" s="785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778" t="s">
        <v>531</v>
      </c>
      <c r="I14" s="778"/>
      <c r="J14" s="788"/>
      <c r="K14" s="789" t="str">
        <f>IF([3]Source!AC15&lt;&gt;"",[3]Source!AC15," ")</f>
        <v xml:space="preserve"> </v>
      </c>
      <c r="L14" s="790"/>
    </row>
    <row r="15" spans="1:12" x14ac:dyDescent="0.25">
      <c r="A15" s="693"/>
      <c r="B15" s="693"/>
      <c r="C15" s="693"/>
      <c r="D15" s="693"/>
      <c r="E15" s="778" t="s">
        <v>532</v>
      </c>
      <c r="F15" s="778"/>
      <c r="G15" s="778"/>
      <c r="H15" s="778"/>
      <c r="I15" s="779" t="s">
        <v>514</v>
      </c>
      <c r="J15" s="780"/>
      <c r="K15" s="781" t="s">
        <v>515</v>
      </c>
      <c r="L15" s="782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767" t="s">
        <v>516</v>
      </c>
      <c r="J16" s="768"/>
      <c r="K16" s="762">
        <v>45198</v>
      </c>
      <c r="L16" s="763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769" t="s">
        <v>533</v>
      </c>
      <c r="F18" s="770"/>
      <c r="G18" s="769" t="s">
        <v>534</v>
      </c>
      <c r="H18" s="773"/>
      <c r="I18" s="769" t="s">
        <v>520</v>
      </c>
      <c r="J18" s="770"/>
      <c r="K18" s="770"/>
      <c r="L18" s="773"/>
    </row>
    <row r="19" spans="1:30" s="606" customFormat="1" x14ac:dyDescent="0.2">
      <c r="A19" s="605"/>
      <c r="B19" s="605"/>
      <c r="C19" s="605"/>
      <c r="D19" s="605"/>
      <c r="E19" s="771"/>
      <c r="F19" s="772"/>
      <c r="G19" s="771"/>
      <c r="H19" s="774"/>
      <c r="I19" s="775" t="s">
        <v>521</v>
      </c>
      <c r="J19" s="776"/>
      <c r="K19" s="775" t="s">
        <v>522</v>
      </c>
      <c r="L19" s="777"/>
    </row>
    <row r="20" spans="1:30" x14ac:dyDescent="0.25">
      <c r="A20" s="693"/>
      <c r="B20" s="693"/>
      <c r="C20" s="693"/>
      <c r="D20" s="693"/>
      <c r="E20" s="760">
        <v>3</v>
      </c>
      <c r="F20" s="761"/>
      <c r="G20" s="762">
        <v>45435</v>
      </c>
      <c r="H20" s="763"/>
      <c r="I20" s="762">
        <v>45415</v>
      </c>
      <c r="J20" s="764"/>
      <c r="K20" s="762">
        <f>G20</f>
        <v>45435</v>
      </c>
      <c r="L20" s="763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765" t="s">
        <v>535</v>
      </c>
      <c r="B23" s="765"/>
      <c r="C23" s="765"/>
      <c r="D23" s="765"/>
      <c r="E23" s="765"/>
      <c r="F23" s="765"/>
      <c r="G23" s="765"/>
      <c r="H23" s="765"/>
      <c r="I23" s="765"/>
      <c r="J23" s="765"/>
      <c r="K23" s="765"/>
      <c r="L23" s="765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766" t="s">
        <v>536</v>
      </c>
      <c r="B26" s="766" t="s">
        <v>537</v>
      </c>
      <c r="C26" s="766"/>
      <c r="D26" s="766"/>
      <c r="E26" s="766"/>
      <c r="F26" s="766" t="s">
        <v>538</v>
      </c>
      <c r="G26" s="766" t="s">
        <v>539</v>
      </c>
      <c r="H26" s="766"/>
      <c r="I26" s="766"/>
      <c r="J26" s="766"/>
      <c r="K26" s="766"/>
      <c r="L26" s="766"/>
    </row>
    <row r="27" spans="1:30" ht="15" customHeight="1" x14ac:dyDescent="0.25">
      <c r="A27" s="766"/>
      <c r="B27" s="766"/>
      <c r="C27" s="766"/>
      <c r="D27" s="766"/>
      <c r="E27" s="766"/>
      <c r="F27" s="766"/>
      <c r="G27" s="766" t="s">
        <v>540</v>
      </c>
      <c r="H27" s="766"/>
      <c r="I27" s="766" t="s">
        <v>541</v>
      </c>
      <c r="J27" s="766"/>
      <c r="K27" s="766" t="s">
        <v>542</v>
      </c>
      <c r="L27" s="766"/>
    </row>
    <row r="28" spans="1:30" ht="15" customHeight="1" x14ac:dyDescent="0.25">
      <c r="A28" s="766"/>
      <c r="B28" s="766"/>
      <c r="C28" s="766"/>
      <c r="D28" s="766"/>
      <c r="E28" s="766"/>
      <c r="F28" s="766"/>
      <c r="G28" s="766"/>
      <c r="H28" s="766"/>
      <c r="I28" s="766"/>
      <c r="J28" s="766"/>
      <c r="K28" s="766"/>
      <c r="L28" s="766"/>
    </row>
    <row r="29" spans="1:30" ht="15" customHeight="1" x14ac:dyDescent="0.25">
      <c r="A29" s="766"/>
      <c r="B29" s="766"/>
      <c r="C29" s="766"/>
      <c r="D29" s="766"/>
      <c r="E29" s="766"/>
      <c r="F29" s="766"/>
      <c r="G29" s="766"/>
      <c r="H29" s="766"/>
      <c r="I29" s="766"/>
      <c r="J29" s="766"/>
      <c r="K29" s="766"/>
      <c r="L29" s="766"/>
    </row>
    <row r="30" spans="1:30" ht="15.75" customHeight="1" x14ac:dyDescent="0.25">
      <c r="A30" s="695">
        <v>1</v>
      </c>
      <c r="B30" s="755">
        <v>2</v>
      </c>
      <c r="C30" s="755"/>
      <c r="D30" s="755"/>
      <c r="E30" s="755"/>
      <c r="F30" s="695">
        <v>3</v>
      </c>
      <c r="G30" s="755">
        <v>4</v>
      </c>
      <c r="H30" s="755"/>
      <c r="I30" s="755">
        <v>5</v>
      </c>
      <c r="J30" s="755"/>
      <c r="K30" s="755">
        <v>6</v>
      </c>
      <c r="L30" s="755"/>
      <c r="N30" s="609" t="s">
        <v>574</v>
      </c>
      <c r="O30" s="609" t="s">
        <v>575</v>
      </c>
      <c r="P30" s="609" t="s">
        <v>579</v>
      </c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756" t="s">
        <v>543</v>
      </c>
      <c r="C31" s="756"/>
      <c r="D31" s="756"/>
      <c r="E31" s="756"/>
      <c r="F31" s="611"/>
      <c r="G31" s="757">
        <f>18438001.47+K31</f>
        <v>31301134.599358972</v>
      </c>
      <c r="H31" s="758"/>
      <c r="I31" s="757">
        <f>18438001.47+K31</f>
        <v>31301134.599358972</v>
      </c>
      <c r="J31" s="758"/>
      <c r="K31" s="759">
        <f>'[4]кс-2№3'!J806/1.2</f>
        <v>12863133.129358973</v>
      </c>
      <c r="L31" s="759"/>
      <c r="M31" s="675">
        <f>'[4]кс-2№3'!J548/1.2</f>
        <v>8092014.9533333322</v>
      </c>
      <c r="N31" s="613">
        <f>'кс-3 №1'!K31</f>
        <v>11924464.765711978</v>
      </c>
      <c r="O31" s="614">
        <f>'кс-3 №2'!K31</f>
        <v>6513354.6559999995</v>
      </c>
      <c r="P31" s="614">
        <f>'кс-2№3'!J806/1.2</f>
        <v>12863133.129358973</v>
      </c>
      <c r="Q31" s="614"/>
      <c r="R31" s="614">
        <f>SUM(N31:P31)</f>
        <v>31300952.551070951</v>
      </c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752" t="s">
        <v>571</v>
      </c>
      <c r="C32" s="752"/>
      <c r="D32" s="752"/>
      <c r="E32" s="752"/>
      <c r="F32" s="694"/>
      <c r="G32" s="750"/>
      <c r="H32" s="750"/>
      <c r="I32" s="750"/>
      <c r="J32" s="750"/>
      <c r="K32" s="751">
        <f>K31</f>
        <v>12863133.129358973</v>
      </c>
      <c r="L32" s="751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747" t="s">
        <v>544</v>
      </c>
      <c r="B33" s="747"/>
      <c r="C33" s="747"/>
      <c r="D33" s="747"/>
      <c r="E33" s="747"/>
      <c r="F33" s="747"/>
      <c r="G33" s="753">
        <f>G31</f>
        <v>31301134.599358972</v>
      </c>
      <c r="H33" s="754"/>
      <c r="I33" s="753">
        <f>I31</f>
        <v>31301134.599358972</v>
      </c>
      <c r="J33" s="754"/>
      <c r="K33" s="753">
        <f>K31</f>
        <v>12863133.129358973</v>
      </c>
      <c r="L33" s="754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741" t="s">
        <v>545</v>
      </c>
      <c r="B34" s="741"/>
      <c r="C34" s="741"/>
      <c r="D34" s="741"/>
      <c r="E34" s="741"/>
      <c r="F34" s="741"/>
      <c r="G34" s="750"/>
      <c r="H34" s="750"/>
      <c r="I34" s="750"/>
      <c r="J34" s="750"/>
      <c r="K34" s="751">
        <f>0.2*K33</f>
        <v>2572626.6258717948</v>
      </c>
      <c r="L34" s="751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747" t="s">
        <v>546</v>
      </c>
      <c r="B35" s="747"/>
      <c r="C35" s="747"/>
      <c r="D35" s="747"/>
      <c r="E35" s="747"/>
      <c r="F35" s="747"/>
      <c r="G35" s="748"/>
      <c r="H35" s="748"/>
      <c r="I35" s="748"/>
      <c r="J35" s="748"/>
      <c r="K35" s="749">
        <f>K33+K34</f>
        <v>15435759.755230768</v>
      </c>
      <c r="L35" s="749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741" t="s">
        <v>568</v>
      </c>
      <c r="B36" s="741"/>
      <c r="C36" s="741"/>
      <c r="D36" s="741"/>
      <c r="E36" s="741"/>
      <c r="F36" s="741"/>
      <c r="G36" s="743">
        <f>7867284.87+K36</f>
        <v>16353865.583425876</v>
      </c>
      <c r="H36" s="743"/>
      <c r="I36" s="743">
        <f>7867284.87+K36</f>
        <v>16353865.583425876</v>
      </c>
      <c r="J36" s="743"/>
      <c r="K36" s="743">
        <f>0.5498*K35</f>
        <v>8486580.7134258747</v>
      </c>
      <c r="L36" s="743"/>
    </row>
    <row r="37" spans="1:30" s="615" customFormat="1" ht="15.75" customHeight="1" x14ac:dyDescent="0.2">
      <c r="A37" s="747" t="s">
        <v>547</v>
      </c>
      <c r="B37" s="747"/>
      <c r="C37" s="747"/>
      <c r="D37" s="747"/>
      <c r="E37" s="747"/>
      <c r="F37" s="747"/>
      <c r="G37" s="748"/>
      <c r="H37" s="748"/>
      <c r="I37" s="748"/>
      <c r="J37" s="748"/>
      <c r="K37" s="749">
        <f>K35-K36</f>
        <v>6949179.0418048929</v>
      </c>
      <c r="L37" s="749"/>
    </row>
    <row r="38" spans="1:30" s="615" customFormat="1" ht="15.75" customHeight="1" x14ac:dyDescent="0.2">
      <c r="A38" s="741" t="s">
        <v>383</v>
      </c>
      <c r="B38" s="741"/>
      <c r="C38" s="741"/>
      <c r="D38" s="741"/>
      <c r="E38" s="741"/>
      <c r="F38" s="741"/>
      <c r="G38" s="742"/>
      <c r="H38" s="742"/>
      <c r="I38" s="742"/>
      <c r="J38" s="742"/>
      <c r="K38" s="743">
        <f>K37/6</f>
        <v>1158196.5069674822</v>
      </c>
      <c r="L38" s="743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745" t="s">
        <v>554</v>
      </c>
      <c r="C45" s="745"/>
      <c r="D45" s="745"/>
      <c r="E45" s="745"/>
      <c r="F45" s="745"/>
      <c r="G45" s="745"/>
      <c r="H45" s="745"/>
      <c r="I45" s="626"/>
      <c r="J45" s="746" t="s">
        <v>555</v>
      </c>
      <c r="K45" s="746"/>
      <c r="L45" s="746"/>
    </row>
    <row r="46" spans="1:30" x14ac:dyDescent="0.25">
      <c r="A46" s="693"/>
      <c r="B46" s="693"/>
      <c r="C46" s="627"/>
      <c r="D46" s="627"/>
      <c r="E46" s="744" t="s">
        <v>551</v>
      </c>
      <c r="F46" s="744"/>
      <c r="G46" s="744"/>
      <c r="H46" s="744"/>
      <c r="I46" s="744"/>
      <c r="J46" s="744" t="s">
        <v>552</v>
      </c>
      <c r="K46" s="744"/>
      <c r="L46" s="744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745" t="s">
        <v>549</v>
      </c>
      <c r="C49" s="745"/>
      <c r="D49" s="745"/>
      <c r="E49" s="745"/>
      <c r="F49" s="745"/>
      <c r="G49" s="745"/>
      <c r="H49" s="745"/>
      <c r="I49" s="626"/>
      <c r="J49" s="746" t="s">
        <v>550</v>
      </c>
      <c r="K49" s="746"/>
      <c r="L49" s="746"/>
    </row>
    <row r="50" spans="1:12" x14ac:dyDescent="0.25">
      <c r="A50" s="693"/>
      <c r="B50" s="693"/>
      <c r="C50" s="627"/>
      <c r="D50" s="627"/>
      <c r="E50" s="744" t="s">
        <v>551</v>
      </c>
      <c r="F50" s="744"/>
      <c r="G50" s="744"/>
      <c r="H50" s="744"/>
      <c r="I50" s="744"/>
      <c r="J50" s="744" t="s">
        <v>552</v>
      </c>
      <c r="K50" s="744"/>
      <c r="L50" s="744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</mergeCells>
  <pageMargins left="1.1417322834645669" right="0.39370078740157483" top="0.39370078740157483" bottom="0.39370078740157483" header="0.11811023622047245" footer="0.11811023622047245"/>
  <pageSetup paperSize="9" scale="53" orientation="portrait" r:id="rId1"/>
  <headerFooter alignWithMargins="0">
    <oddHeader>&amp;L&amp;8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2E7D0-E5FB-4325-88DA-E3F36986E3E9}">
  <sheetPr>
    <tabColor rgb="FFFFC000"/>
    <pageSetUpPr fitToPage="1"/>
  </sheetPr>
  <dimension ref="A1:AW824"/>
  <sheetViews>
    <sheetView view="pageBreakPreview" zoomScale="80" zoomScaleNormal="80" zoomScaleSheetLayoutView="80" workbookViewId="0">
      <selection activeCell="A686" sqref="A686"/>
    </sheetView>
  </sheetViews>
  <sheetFormatPr defaultColWidth="9.140625" defaultRowHeight="12.75" x14ac:dyDescent="0.2"/>
  <cols>
    <col min="1" max="1" width="14.285156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5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5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5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5" x14ac:dyDescent="0.2">
      <c r="A4" s="504"/>
      <c r="B4" s="511"/>
      <c r="C4" s="511"/>
      <c r="D4" s="512"/>
      <c r="E4" s="512"/>
      <c r="F4" s="512"/>
      <c r="G4" s="507"/>
      <c r="H4" s="808" t="s">
        <v>501</v>
      </c>
      <c r="I4" s="809"/>
      <c r="J4" s="642" t="s">
        <v>502</v>
      </c>
    </row>
    <row r="5" spans="1:15" ht="17.25" customHeight="1" x14ac:dyDescent="0.2">
      <c r="A5" s="513" t="s">
        <v>503</v>
      </c>
      <c r="B5" s="797" t="s">
        <v>504</v>
      </c>
      <c r="C5" s="797"/>
      <c r="D5" s="797"/>
      <c r="E5" s="797"/>
      <c r="F5" s="797"/>
      <c r="G5" s="797"/>
      <c r="H5" s="514"/>
      <c r="I5" s="696" t="s">
        <v>505</v>
      </c>
      <c r="J5" s="643" t="s">
        <v>506</v>
      </c>
    </row>
    <row r="6" spans="1:15" ht="17.25" customHeight="1" x14ac:dyDescent="0.2">
      <c r="A6" s="516"/>
      <c r="B6" s="810" t="s">
        <v>507</v>
      </c>
      <c r="C6" s="810"/>
      <c r="D6" s="810"/>
      <c r="E6" s="810"/>
      <c r="F6" s="810"/>
      <c r="G6" s="810"/>
      <c r="H6" s="517"/>
      <c r="I6" s="696"/>
      <c r="J6" s="644"/>
    </row>
    <row r="7" spans="1:15" ht="17.25" customHeight="1" x14ac:dyDescent="0.2">
      <c r="A7" s="513" t="s">
        <v>508</v>
      </c>
      <c r="B7" s="797" t="s">
        <v>509</v>
      </c>
      <c r="C7" s="797"/>
      <c r="D7" s="797"/>
      <c r="E7" s="797"/>
      <c r="F7" s="797"/>
      <c r="G7" s="797"/>
      <c r="H7" s="514"/>
      <c r="I7" s="696" t="s">
        <v>505</v>
      </c>
      <c r="J7" s="643" t="s">
        <v>510</v>
      </c>
    </row>
    <row r="8" spans="1:15" ht="15.75" customHeight="1" x14ac:dyDescent="0.2">
      <c r="A8" s="516"/>
      <c r="B8" s="798" t="s">
        <v>507</v>
      </c>
      <c r="C8" s="798"/>
      <c r="D8" s="798"/>
      <c r="E8" s="798"/>
      <c r="F8" s="798"/>
      <c r="G8" s="798"/>
      <c r="H8" s="509"/>
      <c r="I8" s="696"/>
      <c r="J8" s="645"/>
    </row>
    <row r="9" spans="1:15" ht="26.25" customHeight="1" x14ac:dyDescent="0.2">
      <c r="A9" s="513" t="s">
        <v>511</v>
      </c>
      <c r="B9" s="797" t="s">
        <v>558</v>
      </c>
      <c r="C9" s="797"/>
      <c r="D9" s="797"/>
      <c r="E9" s="797"/>
      <c r="F9" s="797"/>
      <c r="G9" s="797"/>
      <c r="H9" s="514"/>
      <c r="I9" s="512"/>
      <c r="J9" s="646"/>
    </row>
    <row r="10" spans="1:15" ht="24" customHeight="1" x14ac:dyDescent="0.2">
      <c r="A10" s="513" t="s">
        <v>557</v>
      </c>
      <c r="B10" s="797" t="s">
        <v>559</v>
      </c>
      <c r="C10" s="797"/>
      <c r="D10" s="797"/>
      <c r="E10" s="797"/>
      <c r="F10" s="797"/>
      <c r="G10" s="797"/>
      <c r="H10" s="514"/>
      <c r="I10" s="512"/>
      <c r="J10" s="646"/>
    </row>
    <row r="11" spans="1:15" x14ac:dyDescent="0.2">
      <c r="A11" s="504"/>
      <c r="B11" s="798" t="s">
        <v>507</v>
      </c>
      <c r="C11" s="798"/>
      <c r="D11" s="798"/>
      <c r="E11" s="798"/>
      <c r="F11" s="798"/>
      <c r="G11" s="798"/>
      <c r="H11" s="511" t="s">
        <v>512</v>
      </c>
      <c r="I11" s="518"/>
      <c r="J11" s="647"/>
    </row>
    <row r="12" spans="1:15" ht="16.5" customHeight="1" x14ac:dyDescent="0.2">
      <c r="A12" s="504"/>
      <c r="B12" s="511"/>
      <c r="C12" s="511"/>
      <c r="D12" s="512"/>
      <c r="E12" s="512"/>
      <c r="F12" s="799" t="s">
        <v>513</v>
      </c>
      <c r="G12" s="799"/>
      <c r="H12" s="799"/>
      <c r="I12" s="696" t="s">
        <v>514</v>
      </c>
      <c r="J12" s="648" t="s">
        <v>515</v>
      </c>
    </row>
    <row r="13" spans="1:15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5" x14ac:dyDescent="0.2">
      <c r="A14" s="504"/>
      <c r="B14" s="511"/>
      <c r="C14" s="511"/>
      <c r="D14" s="512"/>
      <c r="E14" s="512"/>
      <c r="F14" s="512"/>
      <c r="G14" s="519"/>
      <c r="H14" s="800" t="s">
        <v>517</v>
      </c>
      <c r="I14" s="801"/>
      <c r="J14" s="647"/>
    </row>
    <row r="15" spans="1:15" ht="18.75" customHeight="1" x14ac:dyDescent="0.2">
      <c r="A15" s="504"/>
      <c r="B15" s="505"/>
      <c r="C15" s="505"/>
      <c r="D15" s="506"/>
      <c r="E15" s="506"/>
      <c r="F15" s="506"/>
      <c r="G15" s="802" t="s">
        <v>518</v>
      </c>
      <c r="H15" s="804" t="s">
        <v>519</v>
      </c>
      <c r="I15" s="806" t="s">
        <v>520</v>
      </c>
      <c r="J15" s="807"/>
    </row>
    <row r="16" spans="1:15" x14ac:dyDescent="0.2">
      <c r="A16" s="504"/>
      <c r="B16" s="505"/>
      <c r="C16" s="505"/>
      <c r="D16" s="506"/>
      <c r="E16" s="506"/>
      <c r="F16" s="506"/>
      <c r="G16" s="803"/>
      <c r="H16" s="805"/>
      <c r="I16" s="521" t="s">
        <v>521</v>
      </c>
      <c r="J16" s="642" t="s">
        <v>522</v>
      </c>
      <c r="L16" s="802" t="s">
        <v>518</v>
      </c>
      <c r="M16" s="804" t="s">
        <v>519</v>
      </c>
      <c r="N16" s="811" t="s">
        <v>520</v>
      </c>
      <c r="O16" s="811"/>
    </row>
    <row r="17" spans="1:15" x14ac:dyDescent="0.2">
      <c r="A17" s="504"/>
      <c r="B17" s="697"/>
      <c r="C17" s="697"/>
      <c r="D17" s="697"/>
      <c r="E17" s="697"/>
      <c r="F17" s="697"/>
      <c r="G17" s="521">
        <v>3</v>
      </c>
      <c r="H17" s="520">
        <v>45435</v>
      </c>
      <c r="I17" s="520">
        <v>45415</v>
      </c>
      <c r="J17" s="649">
        <v>45435</v>
      </c>
      <c r="L17" s="803"/>
      <c r="M17" s="805"/>
      <c r="N17" s="521" t="s">
        <v>521</v>
      </c>
      <c r="O17" s="709" t="s">
        <v>522</v>
      </c>
    </row>
    <row r="18" spans="1:15" ht="15" customHeight="1" x14ac:dyDescent="0.2">
      <c r="A18" s="523"/>
      <c r="B18" s="792" t="s">
        <v>523</v>
      </c>
      <c r="C18" s="792"/>
      <c r="D18" s="792"/>
      <c r="E18" s="792"/>
      <c r="F18" s="792"/>
      <c r="G18" s="792"/>
      <c r="H18" s="710"/>
      <c r="I18" s="710"/>
      <c r="J18" s="710"/>
      <c r="L18" s="521">
        <v>3</v>
      </c>
      <c r="M18" s="520">
        <v>45414</v>
      </c>
      <c r="N18" s="520">
        <v>45372</v>
      </c>
      <c r="O18" s="520">
        <v>45414</v>
      </c>
    </row>
    <row r="19" spans="1:15" ht="15" customHeight="1" thickBot="1" x14ac:dyDescent="0.25">
      <c r="A19" s="79"/>
      <c r="B19" s="792" t="s">
        <v>524</v>
      </c>
      <c r="C19" s="793"/>
      <c r="D19" s="793"/>
      <c r="E19" s="793"/>
      <c r="F19" s="793"/>
      <c r="G19" s="793"/>
      <c r="H19" s="794"/>
      <c r="I19" s="794"/>
      <c r="J19" s="794"/>
    </row>
    <row r="20" spans="1:15" ht="28.15" customHeight="1" x14ac:dyDescent="0.25">
      <c r="A20" s="148" t="s">
        <v>443</v>
      </c>
      <c r="B20" s="149" t="s">
        <v>443</v>
      </c>
      <c r="C20" s="149"/>
      <c r="D20" s="150"/>
      <c r="E20" s="150"/>
      <c r="F20" s="795" t="s">
        <v>444</v>
      </c>
      <c r="G20" s="796"/>
      <c r="H20" s="795" t="s">
        <v>445</v>
      </c>
      <c r="I20" s="796"/>
      <c r="J20" s="650" t="s">
        <v>446</v>
      </c>
    </row>
    <row r="21" spans="1:15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5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  <c r="L22" s="802" t="s">
        <v>518</v>
      </c>
      <c r="M22" s="804" t="s">
        <v>519</v>
      </c>
      <c r="N22" s="811" t="s">
        <v>520</v>
      </c>
      <c r="O22" s="811"/>
    </row>
    <row r="23" spans="1:15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  <c r="L23" s="803"/>
      <c r="M23" s="805"/>
      <c r="N23" s="521" t="s">
        <v>521</v>
      </c>
      <c r="O23" s="709" t="s">
        <v>522</v>
      </c>
    </row>
    <row r="24" spans="1:15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  <c r="L24" s="521">
        <v>3</v>
      </c>
      <c r="M24" s="520">
        <v>45435</v>
      </c>
      <c r="N24" s="520">
        <v>45415</v>
      </c>
      <c r="O24" s="520">
        <v>45435</v>
      </c>
    </row>
    <row r="25" spans="1:15" ht="13.5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5" ht="13.5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5" ht="13.5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5" ht="25.5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5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5" ht="26.25" customHeight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5" ht="12.75" customHeight="1" x14ac:dyDescent="0.2">
      <c r="A31" s="531">
        <v>4</v>
      </c>
      <c r="B31" s="537" t="s">
        <v>6</v>
      </c>
      <c r="C31" s="533"/>
      <c r="D31" s="533" t="s">
        <v>7</v>
      </c>
      <c r="E31" s="533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56">
        <f>G31+I31</f>
        <v>112238</v>
      </c>
    </row>
    <row r="32" spans="1:15" ht="12.75" customHeight="1" x14ac:dyDescent="0.2">
      <c r="A32" s="531">
        <v>5</v>
      </c>
      <c r="B32" s="537" t="s">
        <v>8</v>
      </c>
      <c r="C32" s="533"/>
      <c r="D32" s="533" t="s">
        <v>7</v>
      </c>
      <c r="E32" s="533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56">
        <f t="shared" ref="J32:J62" si="2">G32+I32</f>
        <v>113952</v>
      </c>
    </row>
    <row r="33" spans="1:10" ht="12.75" customHeight="1" x14ac:dyDescent="0.2">
      <c r="A33" s="531">
        <v>6</v>
      </c>
      <c r="B33" s="537" t="s">
        <v>9</v>
      </c>
      <c r="C33" s="533"/>
      <c r="D33" s="533" t="s">
        <v>7</v>
      </c>
      <c r="E33" s="533">
        <v>17</v>
      </c>
      <c r="F33" s="536">
        <v>3500</v>
      </c>
      <c r="G33" s="536">
        <f t="shared" si="0"/>
        <v>59500</v>
      </c>
      <c r="H33" s="536">
        <v>8953</v>
      </c>
      <c r="I33" s="536">
        <f t="shared" si="1"/>
        <v>152201</v>
      </c>
      <c r="J33" s="656">
        <f t="shared" si="2"/>
        <v>211701</v>
      </c>
    </row>
    <row r="34" spans="1:10" ht="12.75" customHeight="1" x14ac:dyDescent="0.2">
      <c r="A34" s="531">
        <v>7</v>
      </c>
      <c r="B34" s="537" t="s">
        <v>10</v>
      </c>
      <c r="C34" s="533"/>
      <c r="D34" s="533" t="s">
        <v>7</v>
      </c>
      <c r="E34" s="533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56">
        <f t="shared" si="2"/>
        <v>159930</v>
      </c>
    </row>
    <row r="35" spans="1:10" x14ac:dyDescent="0.2">
      <c r="A35" s="531">
        <v>8</v>
      </c>
      <c r="B35" s="535" t="s">
        <v>11</v>
      </c>
      <c r="C35" s="533"/>
      <c r="D35" s="533" t="s">
        <v>5</v>
      </c>
      <c r="E35" s="533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56">
        <f t="shared" si="2"/>
        <v>14852</v>
      </c>
    </row>
    <row r="36" spans="1:10" ht="39" customHeight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56">
        <f t="shared" si="2"/>
        <v>272271</v>
      </c>
    </row>
    <row r="37" spans="1:10" ht="14.25" customHeight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customHeight="1" x14ac:dyDescent="0.2">
      <c r="A41" s="531">
        <v>14</v>
      </c>
      <c r="B41" s="535" t="s">
        <v>15</v>
      </c>
      <c r="C41" s="533"/>
      <c r="D41" s="533" t="s">
        <v>7</v>
      </c>
      <c r="E41" s="533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56">
        <f t="shared" si="2"/>
        <v>54230</v>
      </c>
    </row>
    <row r="42" spans="1:10" ht="15" customHeight="1" x14ac:dyDescent="0.2">
      <c r="A42" s="531">
        <v>15</v>
      </c>
      <c r="B42" s="535" t="s">
        <v>16</v>
      </c>
      <c r="C42" s="533"/>
      <c r="D42" s="533" t="s">
        <v>7</v>
      </c>
      <c r="E42" s="533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56">
        <f t="shared" si="2"/>
        <v>13608</v>
      </c>
    </row>
    <row r="43" spans="1:10" ht="15" customHeight="1" x14ac:dyDescent="0.2">
      <c r="A43" s="531">
        <v>16</v>
      </c>
      <c r="B43" s="535" t="s">
        <v>17</v>
      </c>
      <c r="C43" s="533"/>
      <c r="D43" s="533" t="s">
        <v>7</v>
      </c>
      <c r="E43" s="533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56">
        <f t="shared" si="2"/>
        <v>13008</v>
      </c>
    </row>
    <row r="44" spans="1:10" ht="15" customHeight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56">
        <f t="shared" si="2"/>
        <v>6112</v>
      </c>
    </row>
    <row r="48" spans="1:10" ht="15" customHeight="1" x14ac:dyDescent="0.2">
      <c r="A48" s="531">
        <v>21</v>
      </c>
      <c r="B48" s="535" t="s">
        <v>20</v>
      </c>
      <c r="C48" s="533"/>
      <c r="D48" s="533" t="s">
        <v>21</v>
      </c>
      <c r="E48" s="533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56">
        <f t="shared" si="2"/>
        <v>571500</v>
      </c>
    </row>
    <row r="49" spans="1:10" ht="15.75" customHeight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23</v>
      </c>
      <c r="B50" s="535" t="s">
        <v>23</v>
      </c>
      <c r="C50" s="533"/>
      <c r="D50" s="533" t="s">
        <v>21</v>
      </c>
      <c r="E50" s="533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56">
        <f t="shared" si="2"/>
        <v>67260</v>
      </c>
    </row>
    <row r="51" spans="1:10" ht="15.75" customHeight="1" x14ac:dyDescent="0.2">
      <c r="A51" s="531">
        <v>24</v>
      </c>
      <c r="B51" s="535" t="s">
        <v>24</v>
      </c>
      <c r="C51" s="533"/>
      <c r="D51" s="533" t="s">
        <v>21</v>
      </c>
      <c r="E51" s="533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56">
        <f t="shared" si="2"/>
        <v>43344</v>
      </c>
    </row>
    <row r="52" spans="1:10" ht="12.6" customHeight="1" x14ac:dyDescent="0.2">
      <c r="A52" s="531">
        <v>25</v>
      </c>
      <c r="B52" s="535" t="s">
        <v>25</v>
      </c>
      <c r="C52" s="533"/>
      <c r="D52" s="533" t="s">
        <v>21</v>
      </c>
      <c r="E52" s="533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56">
        <f t="shared" si="2"/>
        <v>13305</v>
      </c>
    </row>
    <row r="53" spans="1:10" ht="12.6" customHeight="1" x14ac:dyDescent="0.2">
      <c r="A53" s="531">
        <v>26</v>
      </c>
      <c r="B53" s="535" t="s">
        <v>26</v>
      </c>
      <c r="C53" s="533"/>
      <c r="D53" s="533" t="s">
        <v>21</v>
      </c>
      <c r="E53" s="533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56">
        <f t="shared" si="2"/>
        <v>33960</v>
      </c>
    </row>
    <row r="54" spans="1:10" ht="12.6" customHeight="1" x14ac:dyDescent="0.2">
      <c r="A54" s="531">
        <v>27</v>
      </c>
      <c r="B54" s="535" t="s">
        <v>27</v>
      </c>
      <c r="C54" s="533"/>
      <c r="D54" s="533" t="s">
        <v>21</v>
      </c>
      <c r="E54" s="533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56">
        <f t="shared" si="2"/>
        <v>20075</v>
      </c>
    </row>
    <row r="55" spans="1:10" ht="12.6" customHeight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56">
        <f t="shared" si="2"/>
        <v>12980</v>
      </c>
    </row>
    <row r="56" spans="1:10" ht="12.6" customHeight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56">
        <f t="shared" si="2"/>
        <v>35280</v>
      </c>
    </row>
    <row r="57" spans="1:10" ht="12.6" customHeight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56">
        <f t="shared" si="2"/>
        <v>77280</v>
      </c>
    </row>
    <row r="58" spans="1:10" ht="12.6" customHeight="1" x14ac:dyDescent="0.2">
      <c r="A58" s="531">
        <v>31</v>
      </c>
      <c r="B58" s="535" t="s">
        <v>31</v>
      </c>
      <c r="C58" s="538"/>
      <c r="D58" s="533" t="s">
        <v>32</v>
      </c>
      <c r="E58" s="533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56">
        <f t="shared" si="2"/>
        <v>209456</v>
      </c>
    </row>
    <row r="59" spans="1:10" ht="12.6" customHeight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customHeight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customHeight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customHeight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customHeight="1" x14ac:dyDescent="0.2">
      <c r="A71" s="531">
        <v>44</v>
      </c>
      <c r="B71" s="535" t="s">
        <v>40</v>
      </c>
      <c r="C71" s="538"/>
      <c r="D71" s="533" t="s">
        <v>41</v>
      </c>
      <c r="E71" s="533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56">
        <f t="shared" si="3"/>
        <v>66809</v>
      </c>
    </row>
    <row r="72" spans="1:10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customHeight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56">
        <f t="shared" ref="J74:J80" si="6">G74+I74</f>
        <v>3056</v>
      </c>
    </row>
    <row r="75" spans="1:10" ht="16.5" customHeight="1" x14ac:dyDescent="0.2">
      <c r="A75" s="531">
        <v>48</v>
      </c>
      <c r="B75" s="535" t="s">
        <v>17</v>
      </c>
      <c r="C75" s="533"/>
      <c r="D75" s="533" t="s">
        <v>14</v>
      </c>
      <c r="E75" s="533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56">
        <f t="shared" si="6"/>
        <v>3252</v>
      </c>
    </row>
    <row r="76" spans="1:10" ht="36.75" customHeight="1" x14ac:dyDescent="0.2">
      <c r="A76" s="531">
        <v>49</v>
      </c>
      <c r="B76" s="535" t="s">
        <v>43</v>
      </c>
      <c r="C76" s="533"/>
      <c r="D76" s="533" t="s">
        <v>21</v>
      </c>
      <c r="E76" s="533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56">
        <f t="shared" si="6"/>
        <v>177400</v>
      </c>
    </row>
    <row r="77" spans="1:10" ht="39" customHeight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customHeight="1" x14ac:dyDescent="0.2">
      <c r="A78" s="531">
        <v>51</v>
      </c>
      <c r="B78" s="535" t="s">
        <v>31</v>
      </c>
      <c r="C78" s="538"/>
      <c r="D78" s="533" t="s">
        <v>32</v>
      </c>
      <c r="E78" s="533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56">
        <f t="shared" si="6"/>
        <v>18486</v>
      </c>
    </row>
    <row r="79" spans="1:10" ht="26.25" customHeight="1" x14ac:dyDescent="0.2">
      <c r="A79" s="531">
        <v>52</v>
      </c>
      <c r="B79" s="535" t="s">
        <v>40</v>
      </c>
      <c r="C79" s="538"/>
      <c r="D79" s="533" t="s">
        <v>41</v>
      </c>
      <c r="E79" s="533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56">
        <f t="shared" si="6"/>
        <v>19270</v>
      </c>
    </row>
    <row r="80" spans="1:10" ht="16.5" customHeight="1" x14ac:dyDescent="0.2">
      <c r="A80" s="531">
        <v>53</v>
      </c>
      <c r="B80" s="535" t="s">
        <v>15</v>
      </c>
      <c r="C80" s="533"/>
      <c r="D80" s="533" t="s">
        <v>14</v>
      </c>
      <c r="E80" s="533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56">
        <f t="shared" si="6"/>
        <v>3252</v>
      </c>
    </row>
    <row r="81" spans="1:10" ht="26.25" customHeight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customHeight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56">
        <f t="shared" ref="J85:J109" si="9">G85+I85</f>
        <v>5019.6319999999996</v>
      </c>
    </row>
    <row r="86" spans="1:10" ht="12" customHeight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56">
        <f t="shared" si="9"/>
        <v>42108.432000000001</v>
      </c>
    </row>
    <row r="87" spans="1:10" ht="12" customHeight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56">
        <f t="shared" si="9"/>
        <v>16784.896000000001</v>
      </c>
    </row>
    <row r="88" spans="1:10" ht="30" customHeight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56">
        <f t="shared" si="9"/>
        <v>35547.119999999995</v>
      </c>
    </row>
    <row r="89" spans="1:10" ht="12" customHeight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56">
        <f t="shared" si="9"/>
        <v>126772.59999999999</v>
      </c>
    </row>
    <row r="90" spans="1:10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56">
        <f t="shared" si="9"/>
        <v>5019.6319999999996</v>
      </c>
    </row>
    <row r="91" spans="1:10" ht="12" customHeight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customHeight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customHeight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>
        <v>8</v>
      </c>
      <c r="F99" s="543">
        <v>850</v>
      </c>
      <c r="G99" s="536">
        <f t="shared" si="7"/>
        <v>6800</v>
      </c>
      <c r="H99" s="543">
        <v>347.2</v>
      </c>
      <c r="I99" s="536">
        <f t="shared" si="8"/>
        <v>2777.6</v>
      </c>
      <c r="J99" s="657">
        <f t="shared" si="9"/>
        <v>9577.6</v>
      </c>
    </row>
    <row r="100" spans="1:10" ht="12" customHeight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>
        <v>12</v>
      </c>
      <c r="F100" s="543">
        <v>850</v>
      </c>
      <c r="G100" s="536">
        <f t="shared" si="7"/>
        <v>10200</v>
      </c>
      <c r="H100" s="543">
        <v>311.87692307692305</v>
      </c>
      <c r="I100" s="536">
        <f t="shared" si="8"/>
        <v>3742.5230769230766</v>
      </c>
      <c r="J100" s="657">
        <f t="shared" si="9"/>
        <v>13942.523076923077</v>
      </c>
    </row>
    <row r="101" spans="1:10" ht="13.5" customHeight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customHeight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56">
        <f t="shared" si="9"/>
        <v>12456</v>
      </c>
    </row>
    <row r="103" spans="1:10" ht="12" customHeight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56">
        <f t="shared" si="9"/>
        <v>13260</v>
      </c>
    </row>
    <row r="104" spans="1:10" ht="12" customHeight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79</v>
      </c>
      <c r="B106" s="535" t="s">
        <v>57</v>
      </c>
      <c r="C106" s="538"/>
      <c r="D106" s="533" t="s">
        <v>56</v>
      </c>
      <c r="E106" s="533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56">
        <f t="shared" si="9"/>
        <v>198495.35999999999</v>
      </c>
    </row>
    <row r="107" spans="1:10" ht="12" customHeight="1" x14ac:dyDescent="0.2">
      <c r="A107" s="531">
        <v>80</v>
      </c>
      <c r="B107" s="535" t="s">
        <v>58</v>
      </c>
      <c r="C107" s="538"/>
      <c r="D107" s="533" t="s">
        <v>56</v>
      </c>
      <c r="E107" s="533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56">
        <f t="shared" si="9"/>
        <v>25851.910000000003</v>
      </c>
    </row>
    <row r="108" spans="1:10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customHeight="1" x14ac:dyDescent="0.2">
      <c r="A109" s="531">
        <v>82</v>
      </c>
      <c r="B109" s="535" t="s">
        <v>60</v>
      </c>
      <c r="C109" s="538"/>
      <c r="D109" s="533" t="s">
        <v>5</v>
      </c>
      <c r="E109" s="533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56">
        <f t="shared" si="9"/>
        <v>32642</v>
      </c>
    </row>
    <row r="110" spans="1:10" ht="13.5" customHeight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customHeight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56">
        <f t="shared" ref="J111:J125" si="10">G111+I111</f>
        <v>11106.8</v>
      </c>
    </row>
    <row r="112" spans="1:10" ht="12" customHeight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56">
        <f t="shared" si="10"/>
        <v>6915.4</v>
      </c>
    </row>
    <row r="113" spans="1:10" ht="12" customHeight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customHeight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>
        <v>1</v>
      </c>
      <c r="F117" s="543">
        <v>850</v>
      </c>
      <c r="G117" s="536">
        <f t="shared" si="7"/>
        <v>850</v>
      </c>
      <c r="H117" s="543">
        <v>316.39999999999998</v>
      </c>
      <c r="I117" s="536">
        <f t="shared" si="8"/>
        <v>316.39999999999998</v>
      </c>
      <c r="J117" s="657">
        <f t="shared" si="10"/>
        <v>1166.4000000000001</v>
      </c>
    </row>
    <row r="118" spans="1:10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311.87692307692305</v>
      </c>
      <c r="I118" s="536">
        <f t="shared" si="8"/>
        <v>311.87692307692305</v>
      </c>
      <c r="J118" s="657">
        <f t="shared" si="10"/>
        <v>1161.876923076923</v>
      </c>
    </row>
    <row r="119" spans="1:10" ht="12" customHeight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56">
        <f t="shared" si="10"/>
        <v>2460</v>
      </c>
    </row>
    <row r="120" spans="1:10" ht="13.5" customHeight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56">
        <f t="shared" si="10"/>
        <v>1020</v>
      </c>
    </row>
    <row r="121" spans="1:10" ht="12" customHeight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95</v>
      </c>
      <c r="B122" s="535" t="s">
        <v>72</v>
      </c>
      <c r="C122" s="533"/>
      <c r="D122" s="533" t="s">
        <v>56</v>
      </c>
      <c r="E122" s="533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56">
        <f t="shared" si="10"/>
        <v>13723.29</v>
      </c>
    </row>
    <row r="123" spans="1:10" ht="13.9" customHeight="1" x14ac:dyDescent="0.2">
      <c r="A123" s="531">
        <v>96</v>
      </c>
      <c r="B123" s="535" t="s">
        <v>73</v>
      </c>
      <c r="C123" s="533"/>
      <c r="D123" s="533" t="s">
        <v>56</v>
      </c>
      <c r="E123" s="533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56">
        <f t="shared" si="10"/>
        <v>8260</v>
      </c>
    </row>
    <row r="124" spans="1:10" ht="12" customHeight="1" x14ac:dyDescent="0.2">
      <c r="A124" s="531">
        <v>97</v>
      </c>
      <c r="B124" s="535" t="s">
        <v>60</v>
      </c>
      <c r="C124" s="538"/>
      <c r="D124" s="533" t="s">
        <v>5</v>
      </c>
      <c r="E124" s="533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56">
        <f t="shared" si="10"/>
        <v>1218</v>
      </c>
    </row>
    <row r="125" spans="1:10" ht="12" customHeight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customHeight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56">
        <f t="shared" ref="J127:J139" si="11">G127+I127</f>
        <v>8453.64</v>
      </c>
    </row>
    <row r="128" spans="1:10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56">
        <f t="shared" si="11"/>
        <v>6256.5999999999995</v>
      </c>
    </row>
    <row r="129" spans="1:10" ht="13.5" customHeight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customHeight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customHeight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customHeight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>
        <v>2</v>
      </c>
      <c r="F133" s="543">
        <v>850</v>
      </c>
      <c r="G133" s="536">
        <f t="shared" si="7"/>
        <v>1700</v>
      </c>
      <c r="H133" s="543">
        <v>311.87692307692305</v>
      </c>
      <c r="I133" s="536">
        <f t="shared" si="8"/>
        <v>623.7538461538461</v>
      </c>
      <c r="J133" s="657">
        <f t="shared" si="11"/>
        <v>2323.7538461538461</v>
      </c>
    </row>
    <row r="134" spans="1:10" ht="12" customHeight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56">
        <f t="shared" si="11"/>
        <v>6120</v>
      </c>
    </row>
    <row r="135" spans="1:10" ht="12" customHeight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x14ac:dyDescent="0.2">
      <c r="A136" s="531">
        <v>109</v>
      </c>
      <c r="B136" s="535" t="s">
        <v>74</v>
      </c>
      <c r="C136" s="533"/>
      <c r="D136" s="533" t="s">
        <v>56</v>
      </c>
      <c r="E136" s="533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56">
        <f t="shared" si="11"/>
        <v>7096.95</v>
      </c>
    </row>
    <row r="137" spans="1:10" ht="12" customHeight="1" x14ac:dyDescent="0.2">
      <c r="A137" s="531">
        <v>110</v>
      </c>
      <c r="B137" s="535" t="s">
        <v>65</v>
      </c>
      <c r="C137" s="533"/>
      <c r="D137" s="533" t="s">
        <v>56</v>
      </c>
      <c r="E137" s="533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56">
        <f t="shared" si="11"/>
        <v>6318.9</v>
      </c>
    </row>
    <row r="138" spans="1:10" x14ac:dyDescent="0.2">
      <c r="A138" s="531">
        <v>111</v>
      </c>
      <c r="B138" s="535" t="s">
        <v>60</v>
      </c>
      <c r="C138" s="538"/>
      <c r="D138" s="533" t="s">
        <v>5</v>
      </c>
      <c r="E138" s="533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56">
        <f t="shared" si="11"/>
        <v>1688</v>
      </c>
    </row>
    <row r="139" spans="1:10" ht="25.5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18" customHeight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customHeight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56">
        <f t="shared" ref="J141:J157" si="12">G141+I141</f>
        <v>12106.8</v>
      </c>
    </row>
    <row r="142" spans="1:10" ht="12" customHeight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56">
        <f t="shared" si="12"/>
        <v>8138.5999999999995</v>
      </c>
    </row>
    <row r="143" spans="1:10" ht="12" customHeight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customHeight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customHeight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customHeight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>
        <v>2</v>
      </c>
      <c r="F147" s="543">
        <v>850</v>
      </c>
      <c r="G147" s="536">
        <f t="shared" si="7"/>
        <v>1700</v>
      </c>
      <c r="H147" s="543">
        <v>347.2</v>
      </c>
      <c r="I147" s="536">
        <f t="shared" si="8"/>
        <v>694.4</v>
      </c>
      <c r="J147" s="657">
        <f t="shared" si="12"/>
        <v>2394.4</v>
      </c>
    </row>
    <row r="148" spans="1:10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>
        <v>1</v>
      </c>
      <c r="F148" s="543">
        <v>850</v>
      </c>
      <c r="G148" s="536">
        <f t="shared" si="7"/>
        <v>850</v>
      </c>
      <c r="H148" s="543">
        <v>316.39999999999998</v>
      </c>
      <c r="I148" s="536">
        <f t="shared" si="8"/>
        <v>316.39999999999998</v>
      </c>
      <c r="J148" s="657">
        <f t="shared" si="12"/>
        <v>1166.4000000000001</v>
      </c>
    </row>
    <row r="149" spans="1:10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>
        <v>1</v>
      </c>
      <c r="F149" s="543">
        <v>850</v>
      </c>
      <c r="G149" s="536">
        <f t="shared" ref="G149:G212" si="13">E149*F149</f>
        <v>850</v>
      </c>
      <c r="H149" s="543">
        <v>311.87692307692305</v>
      </c>
      <c r="I149" s="536">
        <f t="shared" ref="I149:I212" si="14">E149*H149</f>
        <v>311.87692307692305</v>
      </c>
      <c r="J149" s="657">
        <f t="shared" si="12"/>
        <v>1161.876923076923</v>
      </c>
    </row>
    <row r="150" spans="1:10" ht="36.75" customHeight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56">
        <f t="shared" si="12"/>
        <v>2768</v>
      </c>
    </row>
    <row r="151" spans="1:10" ht="40.5" customHeight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56">
        <f t="shared" si="12"/>
        <v>1230</v>
      </c>
    </row>
    <row r="152" spans="1:10" ht="40.5" customHeight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56">
        <f t="shared" si="12"/>
        <v>5100</v>
      </c>
    </row>
    <row r="153" spans="1:10" ht="12" customHeight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127</v>
      </c>
      <c r="B154" s="535" t="s">
        <v>299</v>
      </c>
      <c r="C154" s="533"/>
      <c r="D154" s="533" t="s">
        <v>56</v>
      </c>
      <c r="E154" s="533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56">
        <f t="shared" si="12"/>
        <v>33583.409999999996</v>
      </c>
    </row>
    <row r="155" spans="1:10" ht="12" customHeight="1" x14ac:dyDescent="0.2">
      <c r="A155" s="531">
        <v>128</v>
      </c>
      <c r="B155" s="535" t="s">
        <v>300</v>
      </c>
      <c r="C155" s="533"/>
      <c r="D155" s="533" t="s">
        <v>56</v>
      </c>
      <c r="E155" s="533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656">
        <f t="shared" si="12"/>
        <v>14752.360000000002</v>
      </c>
    </row>
    <row r="156" spans="1:10" ht="23.25" customHeight="1" x14ac:dyDescent="0.2">
      <c r="A156" s="531">
        <v>129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56">
        <f t="shared" si="12"/>
        <v>4701</v>
      </c>
    </row>
    <row r="157" spans="1:10" ht="25.5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56">
        <f t="shared" ref="J159:J173" si="15">G159+I159</f>
        <v>12106.8</v>
      </c>
    </row>
    <row r="160" spans="1:10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56">
        <f t="shared" si="15"/>
        <v>8138.5999999999995</v>
      </c>
    </row>
    <row r="161" spans="1:10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customHeight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customHeight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customHeight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3"/>
        <v>1700</v>
      </c>
      <c r="H165" s="543">
        <v>347.2</v>
      </c>
      <c r="I165" s="536">
        <f t="shared" si="14"/>
        <v>694.4</v>
      </c>
      <c r="J165" s="657">
        <f t="shared" si="15"/>
        <v>2394.4</v>
      </c>
    </row>
    <row r="166" spans="1:10" ht="12" customHeight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>
        <v>3</v>
      </c>
      <c r="F166" s="543">
        <v>850</v>
      </c>
      <c r="G166" s="536">
        <f t="shared" si="13"/>
        <v>2550</v>
      </c>
      <c r="H166" s="543">
        <v>311.87692307692305</v>
      </c>
      <c r="I166" s="536">
        <f t="shared" si="14"/>
        <v>935.63076923076915</v>
      </c>
      <c r="J166" s="657">
        <f t="shared" si="15"/>
        <v>3485.6307692307691</v>
      </c>
    </row>
    <row r="167" spans="1:10" ht="12" customHeight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56">
        <f t="shared" si="15"/>
        <v>2768</v>
      </c>
    </row>
    <row r="168" spans="1:10" ht="12" customHeight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56">
        <f t="shared" si="15"/>
        <v>4080</v>
      </c>
    </row>
    <row r="169" spans="1:10" ht="12" customHeight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143</v>
      </c>
      <c r="B170" s="535" t="s">
        <v>299</v>
      </c>
      <c r="C170" s="533"/>
      <c r="D170" s="533" t="s">
        <v>56</v>
      </c>
      <c r="E170" s="533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56">
        <f t="shared" si="15"/>
        <v>988.46999999999935</v>
      </c>
    </row>
    <row r="171" spans="1:10" ht="12" customHeight="1" x14ac:dyDescent="0.2">
      <c r="A171" s="531">
        <v>144</v>
      </c>
      <c r="B171" s="535" t="s">
        <v>300</v>
      </c>
      <c r="C171" s="533"/>
      <c r="D171" s="533" t="s">
        <v>56</v>
      </c>
      <c r="E171" s="533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56">
        <f t="shared" si="15"/>
        <v>14463.260000000002</v>
      </c>
    </row>
    <row r="172" spans="1:10" ht="12" customHeight="1" x14ac:dyDescent="0.2">
      <c r="A172" s="531">
        <v>145</v>
      </c>
      <c r="B172" s="535" t="s">
        <v>60</v>
      </c>
      <c r="C172" s="538"/>
      <c r="D172" s="533" t="s">
        <v>5</v>
      </c>
      <c r="E172" s="533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56">
        <f t="shared" si="15"/>
        <v>4701</v>
      </c>
    </row>
    <row r="173" spans="1:10" ht="12" customHeight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customHeight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customHeight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56">
        <f t="shared" ref="J175:J190" si="16">G175+I175</f>
        <v>12106.8</v>
      </c>
    </row>
    <row r="176" spans="1:10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56">
        <f t="shared" si="16"/>
        <v>8138.5999999999995</v>
      </c>
    </row>
    <row r="177" spans="1:10" s="545" customFormat="1" ht="13.5" customHeight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customHeight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>
        <v>2</v>
      </c>
      <c r="F181" s="543">
        <v>850</v>
      </c>
      <c r="G181" s="536">
        <f t="shared" si="13"/>
        <v>1700</v>
      </c>
      <c r="H181" s="543">
        <v>347.2</v>
      </c>
      <c r="I181" s="536">
        <f t="shared" si="14"/>
        <v>694.4</v>
      </c>
      <c r="J181" s="657">
        <f t="shared" si="16"/>
        <v>2394.4</v>
      </c>
    </row>
    <row r="182" spans="1:10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>
        <v>1</v>
      </c>
      <c r="F182" s="543">
        <v>850</v>
      </c>
      <c r="G182" s="536">
        <f t="shared" si="13"/>
        <v>850</v>
      </c>
      <c r="H182" s="543">
        <v>316.39999999999998</v>
      </c>
      <c r="I182" s="536">
        <f t="shared" si="14"/>
        <v>316.39999999999998</v>
      </c>
      <c r="J182" s="657">
        <f t="shared" si="16"/>
        <v>1166.4000000000001</v>
      </c>
    </row>
    <row r="183" spans="1:10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>
        <v>4</v>
      </c>
      <c r="F183" s="543">
        <v>850</v>
      </c>
      <c r="G183" s="536">
        <f t="shared" si="13"/>
        <v>3400</v>
      </c>
      <c r="H183" s="543">
        <v>311.87692307692305</v>
      </c>
      <c r="I183" s="536">
        <f t="shared" si="14"/>
        <v>1247.5076923076922</v>
      </c>
      <c r="J183" s="657">
        <f t="shared" si="16"/>
        <v>4647.5076923076922</v>
      </c>
    </row>
    <row r="184" spans="1:10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56">
        <f t="shared" si="16"/>
        <v>2768</v>
      </c>
    </row>
    <row r="185" spans="1:10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56">
        <f t="shared" si="16"/>
        <v>9180</v>
      </c>
    </row>
    <row r="186" spans="1:10" ht="40.5" customHeight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customHeight="1" x14ac:dyDescent="0.2">
      <c r="A187" s="531">
        <v>160</v>
      </c>
      <c r="B187" s="535" t="s">
        <v>299</v>
      </c>
      <c r="C187" s="533"/>
      <c r="D187" s="533" t="s">
        <v>56</v>
      </c>
      <c r="E187" s="533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56">
        <f t="shared" si="16"/>
        <v>20759.759999999995</v>
      </c>
    </row>
    <row r="188" spans="1:10" ht="12" customHeight="1" x14ac:dyDescent="0.2">
      <c r="A188" s="531">
        <v>161</v>
      </c>
      <c r="B188" s="535" t="s">
        <v>300</v>
      </c>
      <c r="C188" s="533"/>
      <c r="D188" s="533" t="s">
        <v>56</v>
      </c>
      <c r="E188" s="533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56">
        <f t="shared" si="16"/>
        <v>20455.890000000007</v>
      </c>
    </row>
    <row r="189" spans="1:10" ht="12" customHeight="1" x14ac:dyDescent="0.2">
      <c r="A189" s="531">
        <v>162</v>
      </c>
      <c r="B189" s="535" t="s">
        <v>60</v>
      </c>
      <c r="C189" s="538"/>
      <c r="D189" s="533" t="s">
        <v>5</v>
      </c>
      <c r="E189" s="533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56">
        <f t="shared" si="16"/>
        <v>4701</v>
      </c>
    </row>
    <row r="190" spans="1:10" ht="40.5" customHeight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customHeight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customHeight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customHeight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customHeight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customHeight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customHeight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customHeight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customHeight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customHeight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customHeight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customHeight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customHeight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customHeight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customHeight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customHeight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customHeight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customHeight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customHeight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customHeight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customHeight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customHeight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customHeight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customHeight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customHeight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56">
        <f t="shared" ref="J230:J232" si="24">G230+I230</f>
        <v>59868</v>
      </c>
    </row>
    <row r="231" spans="1:10" ht="25.5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56">
        <f t="shared" si="24"/>
        <v>102948</v>
      </c>
    </row>
    <row r="232" spans="1:10" ht="38.25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56">
        <f t="shared" si="24"/>
        <v>338604.13</v>
      </c>
    </row>
    <row r="233" spans="1:10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/>
      <c r="H233" s="536"/>
      <c r="I233" s="536"/>
      <c r="J233" s="656"/>
    </row>
    <row r="234" spans="1:10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/>
      <c r="H234" s="536"/>
      <c r="I234" s="536"/>
      <c r="J234" s="656"/>
    </row>
    <row r="235" spans="1:10" x14ac:dyDescent="0.2">
      <c r="A235" s="531">
        <v>208</v>
      </c>
      <c r="B235" s="537" t="s">
        <v>307</v>
      </c>
      <c r="C235" s="533"/>
      <c r="D235" s="533" t="s">
        <v>96</v>
      </c>
      <c r="E235" s="533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56">
        <f t="shared" ref="J235:J244" si="25">G235+I235</f>
        <v>13090</v>
      </c>
    </row>
    <row r="236" spans="1:10" x14ac:dyDescent="0.2">
      <c r="A236" s="531">
        <v>209</v>
      </c>
      <c r="B236" s="537" t="s">
        <v>308</v>
      </c>
      <c r="C236" s="533"/>
      <c r="D236" s="533" t="s">
        <v>96</v>
      </c>
      <c r="E236" s="533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56">
        <f t="shared" si="25"/>
        <v>26816</v>
      </c>
    </row>
    <row r="237" spans="1:10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56">
        <f t="shared" si="25"/>
        <v>32133</v>
      </c>
    </row>
    <row r="240" spans="1:10" x14ac:dyDescent="0.2">
      <c r="A240" s="531">
        <v>213</v>
      </c>
      <c r="B240" s="535" t="s">
        <v>310</v>
      </c>
      <c r="C240" s="533"/>
      <c r="D240" s="533" t="s">
        <v>7</v>
      </c>
      <c r="E240" s="533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56">
        <f t="shared" si="25"/>
        <v>7500</v>
      </c>
    </row>
    <row r="241" spans="1:10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56">
        <f t="shared" si="25"/>
        <v>6170</v>
      </c>
    </row>
    <row r="242" spans="1:10" x14ac:dyDescent="0.2">
      <c r="A242" s="531">
        <v>215</v>
      </c>
      <c r="B242" s="535" t="s">
        <v>101</v>
      </c>
      <c r="C242" s="533"/>
      <c r="D242" s="533" t="s">
        <v>5</v>
      </c>
      <c r="E242" s="533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56">
        <f t="shared" si="25"/>
        <v>12600</v>
      </c>
    </row>
    <row r="243" spans="1:10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customHeight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4.25" thickTop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1612968</v>
      </c>
      <c r="H245" s="554"/>
      <c r="I245" s="555">
        <f>SUM(I28:I244)</f>
        <v>2183942.8112307689</v>
      </c>
      <c r="J245" s="659">
        <f>SUM(J28:J244)</f>
        <v>3796910.8112307689</v>
      </c>
    </row>
    <row r="246" spans="1:10" ht="13.5" thickTop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42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56">
        <f t="shared" ref="J252:J262" si="28">G252+I252</f>
        <v>0</v>
      </c>
    </row>
    <row r="253" spans="1:10" ht="37.5" customHeight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56">
        <f t="shared" si="28"/>
        <v>278111.20799999998</v>
      </c>
    </row>
    <row r="254" spans="1:10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56">
        <f t="shared" si="28"/>
        <v>136436.04800000001</v>
      </c>
    </row>
    <row r="255" spans="1:10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56">
        <f t="shared" si="28"/>
        <v>0</v>
      </c>
    </row>
    <row r="257" spans="1:10" ht="38.25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56">
        <f t="shared" si="28"/>
        <v>278111.20799999998</v>
      </c>
    </row>
    <row r="258" spans="1:10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56">
        <f t="shared" si="28"/>
        <v>136436.04800000001</v>
      </c>
    </row>
    <row r="259" spans="1:10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56">
        <f t="shared" si="28"/>
        <v>0</v>
      </c>
    </row>
    <row r="261" spans="1:10" ht="38.25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56">
        <f t="shared" si="28"/>
        <v>238626.38400000002</v>
      </c>
    </row>
    <row r="262" spans="1:10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56">
        <f t="shared" si="28"/>
        <v>85421.207999999984</v>
      </c>
    </row>
    <row r="263" spans="1:10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56">
        <f t="shared" ref="J265:J267" si="29">G265+I265</f>
        <v>0</v>
      </c>
    </row>
    <row r="266" spans="1:10" ht="38.25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56">
        <f t="shared" si="29"/>
        <v>238626.38400000002</v>
      </c>
    </row>
    <row r="267" spans="1:10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56">
        <f t="shared" si="29"/>
        <v>85421.207999999984</v>
      </c>
    </row>
    <row r="268" spans="1:10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56">
        <f t="shared" ref="J269:J275" si="30">G269+I269</f>
        <v>0</v>
      </c>
    </row>
    <row r="270" spans="1:10" ht="38.25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56">
        <f t="shared" si="30"/>
        <v>238626.38400000002</v>
      </c>
    </row>
    <row r="271" spans="1:10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56">
        <f t="shared" si="30"/>
        <v>85421.207999999984</v>
      </c>
    </row>
    <row r="272" spans="1:10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56">
        <f t="shared" si="30"/>
        <v>0</v>
      </c>
    </row>
    <row r="274" spans="1:10" ht="38.25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56">
        <f t="shared" si="30"/>
        <v>238626.38400000002</v>
      </c>
    </row>
    <row r="275" spans="1:10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56">
        <f t="shared" si="30"/>
        <v>85421.207999999984</v>
      </c>
    </row>
    <row r="276" spans="1:10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56">
        <f t="shared" ref="J277:J280" si="31">G277+I277</f>
        <v>415756.70399999997</v>
      </c>
    </row>
    <row r="278" spans="1:10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customHeight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56">
        <f t="shared" ref="J282:J285" si="32">G282+I282</f>
        <v>613962.43999999994</v>
      </c>
    </row>
    <row r="283" spans="1:10" ht="12" customHeight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56">
        <f t="shared" si="32"/>
        <v>131030.76000000001</v>
      </c>
    </row>
    <row r="284" spans="1:10" ht="25.5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56">
        <f t="shared" si="32"/>
        <v>121805.73999999999</v>
      </c>
    </row>
    <row r="285" spans="1:10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56">
        <f t="shared" si="32"/>
        <v>376264</v>
      </c>
    </row>
    <row r="286" spans="1:10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56">
        <f t="shared" si="33"/>
        <v>109215.88399999999</v>
      </c>
    </row>
    <row r="290" spans="1:10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56">
        <f t="shared" si="33"/>
        <v>165020.41599999997</v>
      </c>
    </row>
    <row r="291" spans="1:10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>
        <v>2</v>
      </c>
      <c r="F294" s="565">
        <v>21322.87</v>
      </c>
      <c r="G294" s="536">
        <f t="shared" si="26"/>
        <v>42645.74</v>
      </c>
      <c r="H294" s="565">
        <v>33285.072</v>
      </c>
      <c r="I294" s="536">
        <f t="shared" si="27"/>
        <v>66570.144</v>
      </c>
      <c r="J294" s="662">
        <f t="shared" si="34"/>
        <v>109215.88399999999</v>
      </c>
    </row>
    <row r="295" spans="1:10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>
        <v>2</v>
      </c>
      <c r="F295" s="565">
        <v>19916</v>
      </c>
      <c r="G295" s="536">
        <f t="shared" si="26"/>
        <v>39832</v>
      </c>
      <c r="H295" s="565">
        <v>62594.207999999991</v>
      </c>
      <c r="I295" s="536">
        <f t="shared" si="27"/>
        <v>125188.41599999998</v>
      </c>
      <c r="J295" s="662">
        <f t="shared" si="34"/>
        <v>165020.41599999997</v>
      </c>
    </row>
    <row r="296" spans="1:10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56">
        <f t="shared" ref="J299:J304" si="37">G299+I299</f>
        <v>49884.861999999994</v>
      </c>
    </row>
    <row r="300" spans="1:10" ht="25.5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56">
        <f t="shared" si="37"/>
        <v>23889.248</v>
      </c>
    </row>
    <row r="301" spans="1:10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56">
        <f t="shared" si="37"/>
        <v>10333.89</v>
      </c>
    </row>
    <row r="302" spans="1:10" x14ac:dyDescent="0.2">
      <c r="A302" s="531">
        <v>275</v>
      </c>
      <c r="B302" s="541" t="s">
        <v>132</v>
      </c>
      <c r="C302" s="542" t="s">
        <v>133</v>
      </c>
      <c r="D302" s="542" t="s">
        <v>14</v>
      </c>
      <c r="E302" s="711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56">
        <f t="shared" si="37"/>
        <v>137672.4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56">
        <f t="shared" si="37"/>
        <v>0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56">
        <f t="shared" ref="J307:J308" si="38">G307+I307</f>
        <v>0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56">
        <f t="shared" si="38"/>
        <v>0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56">
        <f t="shared" ref="J312:J313" si="39">G312+I312</f>
        <v>0</v>
      </c>
    </row>
    <row r="313" spans="1:10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294</v>
      </c>
      <c r="B321" s="535" t="s">
        <v>60</v>
      </c>
      <c r="C321" s="538"/>
      <c r="D321" s="533" t="s">
        <v>5</v>
      </c>
      <c r="E321" s="533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56">
        <f t="shared" si="41"/>
        <v>0</v>
      </c>
    </row>
    <row r="322" spans="1:10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56">
        <f t="shared" ref="J323:J328" si="42">G323+I323</f>
        <v>49884.861999999994</v>
      </c>
    </row>
    <row r="324" spans="1:10" ht="25.5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56">
        <f t="shared" si="42"/>
        <v>23889.248</v>
      </c>
    </row>
    <row r="325" spans="1:10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56">
        <f t="shared" si="42"/>
        <v>10333.89</v>
      </c>
    </row>
    <row r="326" spans="1:10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56">
        <f t="shared" si="42"/>
        <v>165206.88</v>
      </c>
    </row>
    <row r="327" spans="1:10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customHeight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customHeight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customHeight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56">
        <f t="shared" ref="J347:J352" si="47">G347+I347</f>
        <v>30635.919999999998</v>
      </c>
    </row>
    <row r="348" spans="1:10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56">
        <f t="shared" si="47"/>
        <v>68836.2</v>
      </c>
    </row>
    <row r="350" spans="1:10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324</v>
      </c>
      <c r="B351" s="535" t="s">
        <v>134</v>
      </c>
      <c r="C351" s="538"/>
      <c r="D351" s="533" t="s">
        <v>14</v>
      </c>
      <c r="E351" s="533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56">
        <f t="shared" si="47"/>
        <v>0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56">
        <f t="shared" ref="J354:J355" si="48">G354+I354</f>
        <v>0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56">
        <f t="shared" si="48"/>
        <v>0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56">
        <f t="shared" ref="J361:J362" si="49">G361+I361</f>
        <v>0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56">
        <f t="shared" si="49"/>
        <v>0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56">
        <f t="shared" ref="J364:J365" si="52">G364+I364</f>
        <v>0</v>
      </c>
    </row>
    <row r="365" spans="1:10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x14ac:dyDescent="0.2">
      <c r="A370" s="531">
        <v>343</v>
      </c>
      <c r="B370" s="535" t="s">
        <v>60</v>
      </c>
      <c r="C370" s="538"/>
      <c r="D370" s="533" t="s">
        <v>5</v>
      </c>
      <c r="E370" s="533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56">
        <f t="shared" si="53"/>
        <v>0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56">
        <f t="shared" ref="J372:J375" si="54">G372+I372</f>
        <v>30635.919999999998</v>
      </c>
    </row>
    <row r="373" spans="1:10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56">
        <f t="shared" si="54"/>
        <v>13767.24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56">
        <f t="shared" si="54"/>
        <v>0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56">
        <f t="shared" si="54"/>
        <v>0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56">
        <f t="shared" ref="J380:J381" si="55">G380+I380</f>
        <v>0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56">
        <f t="shared" si="55"/>
        <v>0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56">
        <f t="shared" ref="J383:J384" si="56">G383+I383</f>
        <v>0</v>
      </c>
    </row>
    <row r="384" spans="1:10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362</v>
      </c>
      <c r="B389" s="535" t="s">
        <v>60</v>
      </c>
      <c r="C389" s="538"/>
      <c r="D389" s="533" t="s">
        <v>5</v>
      </c>
      <c r="E389" s="533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56">
        <f t="shared" si="57"/>
        <v>0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56">
        <f t="shared" ref="J391:J394" si="58">G391+I391</f>
        <v>30635.919999999998</v>
      </c>
    </row>
    <row r="392" spans="1:10" ht="12" customHeight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56">
        <f t="shared" si="58"/>
        <v>96370.68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56">
        <f t="shared" si="58"/>
        <v>0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56">
        <f t="shared" ref="J398:J399" si="59">G398+I398</f>
        <v>0</v>
      </c>
    </row>
    <row r="399" spans="1:10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380</v>
      </c>
      <c r="B407" s="535" t="s">
        <v>60</v>
      </c>
      <c r="C407" s="538"/>
      <c r="D407" s="533" t="s">
        <v>5</v>
      </c>
      <c r="E407" s="533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56">
        <f t="shared" si="61"/>
        <v>0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56">
        <f t="shared" ref="J409:J414" si="62">G409+I409</f>
        <v>30635.919999999998</v>
      </c>
    </row>
    <row r="410" spans="1:10" ht="12" customHeight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customHeight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x14ac:dyDescent="0.2">
      <c r="A413" s="531">
        <v>386</v>
      </c>
      <c r="B413" s="535" t="s">
        <v>134</v>
      </c>
      <c r="C413" s="538"/>
      <c r="D413" s="533" t="s">
        <v>14</v>
      </c>
      <c r="E413" s="533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56">
        <f t="shared" si="62"/>
        <v>0</v>
      </c>
    </row>
    <row r="414" spans="1:10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x14ac:dyDescent="0.2">
      <c r="A417" s="531">
        <v>390</v>
      </c>
      <c r="B417" s="535" t="s">
        <v>135</v>
      </c>
      <c r="C417" s="538"/>
      <c r="D417" s="533" t="s">
        <v>56</v>
      </c>
      <c r="E417" s="533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56">
        <f t="shared" si="63"/>
        <v>0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56">
        <f t="shared" ref="J421:J422" si="64">G421+I421</f>
        <v>0</v>
      </c>
    </row>
    <row r="422" spans="1:10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403</v>
      </c>
      <c r="B430" s="535" t="s">
        <v>60</v>
      </c>
      <c r="C430" s="538"/>
      <c r="D430" s="533" t="s">
        <v>5</v>
      </c>
      <c r="E430" s="533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56">
        <f t="shared" si="68"/>
        <v>0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56">
        <f t="shared" ref="J432:J433" si="69">G432+I432</f>
        <v>0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56">
        <f t="shared" si="69"/>
        <v>0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56">
        <f t="shared" ref="J438:J439" si="70">G438+I438</f>
        <v>0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56">
        <f t="shared" si="70"/>
        <v>0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customHeight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x14ac:dyDescent="0.2">
      <c r="A442" s="531">
        <v>415</v>
      </c>
      <c r="B442" s="535" t="s">
        <v>171</v>
      </c>
      <c r="C442" s="538"/>
      <c r="D442" s="533" t="s">
        <v>172</v>
      </c>
      <c r="E442" s="533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56">
        <f t="shared" si="71"/>
        <v>0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customHeight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customHeight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customHeight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customHeight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customHeight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customHeight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x14ac:dyDescent="0.2">
      <c r="A460" s="531">
        <v>433</v>
      </c>
      <c r="B460" s="535" t="s">
        <v>177</v>
      </c>
      <c r="C460" s="538"/>
      <c r="D460" s="533" t="s">
        <v>14</v>
      </c>
      <c r="E460" s="533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56">
        <f t="shared" si="75"/>
        <v>0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56">
        <f t="shared" si="75"/>
        <v>0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56">
        <f t="shared" ref="J463:J464" si="76">G463+I463</f>
        <v>0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56">
        <f t="shared" si="76"/>
        <v>0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56">
        <f t="shared" ref="J468:J469" si="77">G468+I468</f>
        <v>0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56">
        <f t="shared" si="77"/>
        <v>0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56">
        <f t="shared" ref="J471:J472" si="78">G471+I471</f>
        <v>0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56">
        <f t="shared" si="78"/>
        <v>0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customHeight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x14ac:dyDescent="0.2">
      <c r="A475" s="531">
        <v>448</v>
      </c>
      <c r="B475" s="535" t="s">
        <v>171</v>
      </c>
      <c r="C475" s="538"/>
      <c r="D475" s="533" t="s">
        <v>172</v>
      </c>
      <c r="E475" s="533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56">
        <f t="shared" si="79"/>
        <v>0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56">
        <f t="shared" si="79"/>
        <v>0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x14ac:dyDescent="0.2">
      <c r="A480" s="531">
        <v>453</v>
      </c>
      <c r="B480" s="535" t="s">
        <v>177</v>
      </c>
      <c r="C480" s="538"/>
      <c r="D480" s="533" t="s">
        <v>14</v>
      </c>
      <c r="E480" s="533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x14ac:dyDescent="0.2">
      <c r="A484" s="531">
        <v>457</v>
      </c>
      <c r="B484" s="535" t="s">
        <v>135</v>
      </c>
      <c r="C484" s="538"/>
      <c r="D484" s="533" t="s">
        <v>56</v>
      </c>
      <c r="E484" s="533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56">
        <f t="shared" si="81"/>
        <v>0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56">
        <f t="shared" ref="J488:J489" si="82">G488+I488</f>
        <v>0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56">
        <f t="shared" si="82"/>
        <v>0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56">
        <f t="shared" ref="J492:J493" si="85">G492+I492</f>
        <v>0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56">
        <f t="shared" si="85"/>
        <v>0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56">
        <f t="shared" ref="J495:J497" si="86">G495+I495</f>
        <v>0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56">
        <f t="shared" si="86"/>
        <v>0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56">
        <f t="shared" si="86"/>
        <v>0</v>
      </c>
    </row>
    <row r="498" spans="1:10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56">
        <f t="shared" ref="J510:J516" si="90">G510+I510</f>
        <v>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si="90"/>
        <v>0</v>
      </c>
    </row>
    <row r="512" spans="1:10" x14ac:dyDescent="0.2">
      <c r="A512" s="531">
        <v>485</v>
      </c>
      <c r="B512" s="535" t="s">
        <v>190</v>
      </c>
      <c r="C512" s="533" t="s">
        <v>191</v>
      </c>
      <c r="D512" s="533" t="s">
        <v>14</v>
      </c>
      <c r="E512" s="533"/>
      <c r="F512" s="536">
        <v>800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x14ac:dyDescent="0.2">
      <c r="A513" s="531">
        <v>486</v>
      </c>
      <c r="B513" s="535" t="s">
        <v>192</v>
      </c>
      <c r="C513" s="533" t="s">
        <v>193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x14ac:dyDescent="0.2">
      <c r="A516" s="531">
        <v>489</v>
      </c>
      <c r="B516" s="535" t="s">
        <v>135</v>
      </c>
      <c r="C516" s="538"/>
      <c r="D516" s="533" t="s">
        <v>56</v>
      </c>
      <c r="E516" s="533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56">
        <f t="shared" si="90"/>
        <v>263424</v>
      </c>
    </row>
    <row r="517" spans="1:10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x14ac:dyDescent="0.2">
      <c r="A518" s="531">
        <v>491</v>
      </c>
      <c r="B518" s="535" t="s">
        <v>139</v>
      </c>
      <c r="C518" s="538"/>
      <c r="D518" s="533" t="s">
        <v>56</v>
      </c>
      <c r="E518" s="566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56">
        <f t="shared" ref="J518:J519" si="91">G518+I518</f>
        <v>183330</v>
      </c>
    </row>
    <row r="519" spans="1:10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56">
        <f t="shared" ref="J521:J522" si="92">G521+I521</f>
        <v>2657998</v>
      </c>
    </row>
    <row r="522" spans="1:10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customHeight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customHeight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customHeight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customHeight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customHeight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customHeight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customHeight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customHeight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customHeight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customHeight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customHeight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customHeight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516</v>
      </c>
      <c r="B543" s="535" t="s">
        <v>205</v>
      </c>
      <c r="C543" s="568"/>
      <c r="D543" s="533" t="s">
        <v>32</v>
      </c>
      <c r="E543" s="687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56">
        <f t="shared" si="97"/>
        <v>1129872.2999999998</v>
      </c>
    </row>
    <row r="544" spans="1:10" ht="12" customHeight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customHeight="1" x14ac:dyDescent="0.2">
      <c r="A545" s="531">
        <v>518</v>
      </c>
      <c r="B545" s="535" t="s">
        <v>206</v>
      </c>
      <c r="C545" s="538"/>
      <c r="D545" s="533" t="s">
        <v>207</v>
      </c>
      <c r="E545" s="533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56">
        <f t="shared" ref="J545:J546" si="98">G545+I545</f>
        <v>288000</v>
      </c>
    </row>
    <row r="546" spans="1:11" ht="12" customHeight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x14ac:dyDescent="0.2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3129032.02</v>
      </c>
      <c r="H548" s="536"/>
      <c r="I548" s="679">
        <f>SUM(I252:I547)</f>
        <v>6581385.9240000006</v>
      </c>
      <c r="J548" s="680">
        <f t="shared" ref="J548" si="99">SUM(J252:J547)</f>
        <v>9710417.9439999983</v>
      </c>
      <c r="K548" s="564">
        <f>'[4]вдц+кс-6'!P788</f>
        <v>14309357.718854373</v>
      </c>
    </row>
    <row r="549" spans="1:11" hidden="1" x14ac:dyDescent="0.2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customHeight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customHeight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customHeight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customHeight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customHeight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customHeight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8.25" x14ac:dyDescent="0.2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customHeight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customHeight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customHeight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customHeight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customHeight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5.5" x14ac:dyDescent="0.2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customHeight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customHeight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customHeight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customHeight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customHeight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x14ac:dyDescent="0.2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5.5" x14ac:dyDescent="0.2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x14ac:dyDescent="0.2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5.5" x14ac:dyDescent="0.2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x14ac:dyDescent="0.2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5.5" x14ac:dyDescent="0.2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5.5" x14ac:dyDescent="0.2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x14ac:dyDescent="0.2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customHeight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customHeight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x14ac:dyDescent="0.2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5.5" x14ac:dyDescent="0.2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customHeight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x14ac:dyDescent="0.2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x14ac:dyDescent="0.2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x14ac:dyDescent="0.2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5.5" x14ac:dyDescent="0.2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5.5" x14ac:dyDescent="0.2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5.5" x14ac:dyDescent="0.2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5.5" x14ac:dyDescent="0.2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x14ac:dyDescent="0.2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x14ac:dyDescent="0.2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customHeight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customHeight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customHeight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customHeight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customHeight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customHeight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customHeight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customHeight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customHeight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customHeight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56">
        <f t="shared" ref="J647:J649" si="110">G647+I647</f>
        <v>102948</v>
      </c>
    </row>
    <row r="648" spans="1:10" ht="25.5" customHeight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56">
        <f t="shared" si="110"/>
        <v>97210</v>
      </c>
    </row>
    <row r="649" spans="1:10" ht="25.5" customHeight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56">
        <f t="shared" si="110"/>
        <v>312772</v>
      </c>
    </row>
    <row r="650" spans="1:10" ht="25.5" customHeight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customHeight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customHeight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customHeight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customHeight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56">
        <f t="shared" ref="J660:J663" si="112">G660+I660</f>
        <v>48605</v>
      </c>
    </row>
    <row r="661" spans="1:10" ht="25.5" customHeight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56">
        <f t="shared" si="112"/>
        <v>59868</v>
      </c>
    </row>
    <row r="662" spans="1:10" ht="25.5" customHeight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56">
        <f t="shared" si="112"/>
        <v>51474</v>
      </c>
    </row>
    <row r="663" spans="1:10" ht="25.5" customHeight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56">
        <f t="shared" si="112"/>
        <v>312772</v>
      </c>
    </row>
    <row r="664" spans="1:10" ht="25.5" customHeight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customHeight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customHeight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customHeight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customHeight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56">
        <f t="shared" ref="J673:J675" si="114">G673+I673</f>
        <v>102948</v>
      </c>
    </row>
    <row r="674" spans="1:10" ht="25.5" customHeight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56">
        <f t="shared" si="114"/>
        <v>59868</v>
      </c>
    </row>
    <row r="675" spans="1:10" ht="25.5" customHeight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56">
        <f t="shared" si="114"/>
        <v>312772</v>
      </c>
    </row>
    <row r="676" spans="1:10" ht="25.5" customHeight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customHeight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customHeight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customHeight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customHeight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customHeight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657</v>
      </c>
      <c r="B684" s="535" t="s">
        <v>312</v>
      </c>
      <c r="C684" s="533"/>
      <c r="D684" s="533" t="s">
        <v>5</v>
      </c>
      <c r="E684" s="533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customHeight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56">
        <f t="shared" ref="J685:J686" si="118">G685+I685</f>
        <v>154422</v>
      </c>
    </row>
    <row r="686" spans="1:10" ht="25.5" customHeight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56">
        <f t="shared" si="118"/>
        <v>312772</v>
      </c>
    </row>
    <row r="687" spans="1:10" ht="25.5" customHeight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customHeight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customHeight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customHeight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x14ac:dyDescent="0.2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x14ac:dyDescent="0.2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x14ac:dyDescent="0.2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x14ac:dyDescent="0.2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x14ac:dyDescent="0.2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x14ac:dyDescent="0.2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x14ac:dyDescent="0.2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358664</v>
      </c>
      <c r="H707" s="575"/>
      <c r="I707" s="576">
        <f>SUM(I552:I705)</f>
        <v>1569767</v>
      </c>
      <c r="J707" s="663">
        <f>SUM(J552:J705)</f>
        <v>1928431</v>
      </c>
    </row>
    <row r="708" spans="1:10" x14ac:dyDescent="0.2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3.5" x14ac:dyDescent="0.25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5.5" x14ac:dyDescent="0.2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x14ac:dyDescent="0.2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x14ac:dyDescent="0.2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x14ac:dyDescent="0.2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5.5" x14ac:dyDescent="0.2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x14ac:dyDescent="0.2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x14ac:dyDescent="0.2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3.5" x14ac:dyDescent="0.25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x14ac:dyDescent="0.2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5.5" x14ac:dyDescent="0.2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x14ac:dyDescent="0.2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x14ac:dyDescent="0.2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x14ac:dyDescent="0.2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" x14ac:dyDescent="0.2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5.5" x14ac:dyDescent="0.2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x14ac:dyDescent="0.2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5.5" x14ac:dyDescent="0.2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x14ac:dyDescent="0.2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customHeight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x14ac:dyDescent="0.2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customHeight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x14ac:dyDescent="0.2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x14ac:dyDescent="0.2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x14ac:dyDescent="0.2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x14ac:dyDescent="0.2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3.5" x14ac:dyDescent="0.25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x14ac:dyDescent="0.2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5.5" x14ac:dyDescent="0.2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x14ac:dyDescent="0.2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x14ac:dyDescent="0.2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x14ac:dyDescent="0.2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5.5" x14ac:dyDescent="0.2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x14ac:dyDescent="0.2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x14ac:dyDescent="0.2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x14ac:dyDescent="0.2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5100664.0199999996</v>
      </c>
      <c r="H806" s="575"/>
      <c r="I806" s="576">
        <f>I804+I777+I727+I707+I548+I245</f>
        <v>10335095.73523077</v>
      </c>
      <c r="J806" s="663">
        <f>J804+J777+J727+J707+J548+J245</f>
        <v>15435759.755230768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850110.66999999993</v>
      </c>
      <c r="H807" s="672"/>
      <c r="I807" s="673">
        <f>I806/1.2*0.2</f>
        <v>1722515.9558717953</v>
      </c>
      <c r="J807" s="674">
        <f>J806/1.2*0.2</f>
        <v>2572626.6258717948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740"/>
      <c r="D809" s="740"/>
      <c r="E809" s="740"/>
      <c r="F809" s="740"/>
      <c r="G809" s="740"/>
      <c r="H809" s="740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738" t="s">
        <v>561</v>
      </c>
      <c r="T809" s="738"/>
      <c r="U809" s="738"/>
      <c r="V809" s="738"/>
      <c r="W809" s="738"/>
      <c r="X809" s="738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739" t="s">
        <v>551</v>
      </c>
      <c r="C810" s="739"/>
      <c r="D810" s="739"/>
      <c r="E810" s="739"/>
      <c r="F810" s="739"/>
      <c r="G810" s="739"/>
      <c r="H810" s="739"/>
      <c r="I810" s="739"/>
      <c r="J810" s="739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740"/>
      <c r="D811" s="740"/>
      <c r="E811" s="740"/>
      <c r="F811" s="740"/>
      <c r="G811" s="740"/>
      <c r="H811" s="740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738" t="s">
        <v>564</v>
      </c>
      <c r="T811" s="738"/>
      <c r="U811" s="738"/>
      <c r="V811" s="738"/>
      <c r="W811" s="738"/>
      <c r="X811" s="738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739" t="s">
        <v>551</v>
      </c>
      <c r="C812" s="739"/>
      <c r="D812" s="739"/>
      <c r="E812" s="739"/>
      <c r="F812" s="739"/>
      <c r="G812" s="739"/>
      <c r="H812" s="739"/>
      <c r="I812" s="739"/>
      <c r="J812" s="739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737"/>
      <c r="C814" s="737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736"/>
      <c r="C818" s="736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737"/>
      <c r="C822" s="737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33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L16:L17"/>
    <mergeCell ref="M16:M17"/>
    <mergeCell ref="N16:O16"/>
    <mergeCell ref="B18:G18"/>
    <mergeCell ref="B19:G19"/>
    <mergeCell ref="H19:J19"/>
    <mergeCell ref="F20:G20"/>
    <mergeCell ref="H20:I20"/>
    <mergeCell ref="L22:L23"/>
    <mergeCell ref="M22:M23"/>
    <mergeCell ref="N22:O22"/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</mergeCells>
  <conditionalFormatting sqref="P809:Q81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R809:R812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AV793"/>
  <sheetViews>
    <sheetView tabSelected="1" view="pageBreakPreview" topLeftCell="F750" zoomScale="80" zoomScaleNormal="80" zoomScaleSheetLayoutView="80" workbookViewId="0">
      <selection activeCell="AH788" sqref="AH788"/>
    </sheetView>
  </sheetViews>
  <sheetFormatPr defaultColWidth="9.140625" defaultRowHeight="12.75" outlineLevelCol="1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customWidth="1"/>
    <col min="31" max="31" width="13.5703125" style="262" customWidth="1"/>
    <col min="32" max="32" width="12" style="262" customWidth="1"/>
    <col min="33" max="33" width="14.42578125" style="262" customWidth="1"/>
    <col min="34" max="34" width="15" style="262" customWidth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2" customFormat="1" ht="35.25" customHeight="1" thickBot="1" x14ac:dyDescent="0.25">
      <c r="D1" s="814">
        <v>1</v>
      </c>
      <c r="E1" s="815"/>
      <c r="F1" s="815"/>
      <c r="G1" s="815"/>
      <c r="H1" s="815"/>
      <c r="I1" s="815"/>
      <c r="J1" s="815"/>
      <c r="K1" s="813" t="s">
        <v>578</v>
      </c>
      <c r="L1" s="813"/>
      <c r="M1" s="813"/>
      <c r="N1" s="813"/>
      <c r="O1" s="813"/>
      <c r="P1" s="813"/>
      <c r="Q1" s="816" t="s">
        <v>576</v>
      </c>
      <c r="R1" s="816"/>
      <c r="S1" s="816"/>
      <c r="T1" s="816"/>
      <c r="U1" s="816"/>
      <c r="V1" s="816"/>
      <c r="W1" s="817" t="s">
        <v>577</v>
      </c>
      <c r="X1" s="817"/>
      <c r="Y1" s="817"/>
      <c r="Z1" s="817"/>
      <c r="AA1" s="817"/>
      <c r="AB1" s="817"/>
      <c r="AC1" s="818" t="s">
        <v>580</v>
      </c>
      <c r="AD1" s="818"/>
      <c r="AE1" s="818"/>
      <c r="AF1" s="818"/>
      <c r="AG1" s="818"/>
      <c r="AH1" s="818"/>
      <c r="AI1" s="393"/>
      <c r="AJ1" s="393"/>
      <c r="AK1" s="393"/>
      <c r="AL1" s="393"/>
      <c r="AM1" s="393"/>
      <c r="AN1" s="393"/>
      <c r="AO1" s="812" t="s">
        <v>497</v>
      </c>
      <c r="AP1" s="812"/>
      <c r="AQ1" s="812"/>
      <c r="AR1" s="812"/>
      <c r="AS1" s="812"/>
      <c r="AT1" s="812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795" t="s">
        <v>444</v>
      </c>
      <c r="G2" s="796"/>
      <c r="H2" s="795" t="s">
        <v>445</v>
      </c>
      <c r="I2" s="796"/>
      <c r="J2" s="151" t="s">
        <v>446</v>
      </c>
      <c r="K2" s="150"/>
      <c r="L2" s="795" t="s">
        <v>444</v>
      </c>
      <c r="M2" s="796"/>
      <c r="N2" s="795" t="s">
        <v>445</v>
      </c>
      <c r="O2" s="796"/>
      <c r="P2" s="151" t="s">
        <v>446</v>
      </c>
      <c r="Q2" s="150"/>
      <c r="R2" s="795" t="s">
        <v>444</v>
      </c>
      <c r="S2" s="796"/>
      <c r="T2" s="795" t="s">
        <v>445</v>
      </c>
      <c r="U2" s="796"/>
      <c r="V2" s="151" t="s">
        <v>446</v>
      </c>
      <c r="W2" s="150"/>
      <c r="X2" s="795" t="s">
        <v>444</v>
      </c>
      <c r="Y2" s="796"/>
      <c r="Z2" s="795" t="s">
        <v>445</v>
      </c>
      <c r="AA2" s="796"/>
      <c r="AB2" s="151" t="s">
        <v>446</v>
      </c>
      <c r="AC2" s="150"/>
      <c r="AD2" s="795" t="s">
        <v>444</v>
      </c>
      <c r="AE2" s="796"/>
      <c r="AF2" s="795" t="s">
        <v>445</v>
      </c>
      <c r="AG2" s="796"/>
      <c r="AH2" s="151" t="s">
        <v>446</v>
      </c>
      <c r="AI2" s="150"/>
      <c r="AJ2" s="795" t="s">
        <v>444</v>
      </c>
      <c r="AK2" s="796"/>
      <c r="AL2" s="795" t="s">
        <v>445</v>
      </c>
      <c r="AM2" s="796"/>
      <c r="AN2" s="151" t="s">
        <v>446</v>
      </c>
      <c r="AO2" s="150"/>
      <c r="AP2" s="795" t="s">
        <v>444</v>
      </c>
      <c r="AQ2" s="796"/>
      <c r="AR2" s="795" t="s">
        <v>445</v>
      </c>
      <c r="AS2" s="796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3" si="12">AO10*AP10</f>
        <v>0</v>
      </c>
      <c r="AR10" s="361">
        <v>157054</v>
      </c>
      <c r="AS10" s="361">
        <f t="shared" ref="AS10:AS53" si="13">AO10*AR10</f>
        <v>0</v>
      </c>
      <c r="AT10" s="362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4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4" si="21">AQ14+AS14</f>
        <v>14244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 t="shared" si="14"/>
        <v>10</v>
      </c>
      <c r="AP15" s="361">
        <v>3500</v>
      </c>
      <c r="AQ15" s="361">
        <f t="shared" si="12"/>
        <v>35000</v>
      </c>
      <c r="AR15" s="361">
        <v>8953</v>
      </c>
      <c r="AS15" s="361">
        <f t="shared" si="13"/>
        <v>89530</v>
      </c>
      <c r="AT15" s="362">
        <f t="shared" si="21"/>
        <v>124530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21"/>
        <v>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715">
        <f t="shared" si="14"/>
        <v>0</v>
      </c>
      <c r="AP17" s="361">
        <v>0</v>
      </c>
      <c r="AQ17" s="361">
        <f t="shared" si="12"/>
        <v>0</v>
      </c>
      <c r="AR17" s="361">
        <v>316</v>
      </c>
      <c r="AS17" s="361">
        <f t="shared" si="13"/>
        <v>0</v>
      </c>
      <c r="AT17" s="362">
        <f t="shared" si="21"/>
        <v>0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715">
        <f t="shared" si="14"/>
        <v>0</v>
      </c>
      <c r="AP18" s="361">
        <v>2000</v>
      </c>
      <c r="AQ18" s="361">
        <f t="shared" si="12"/>
        <v>0</v>
      </c>
      <c r="AR18" s="361">
        <v>3793</v>
      </c>
      <c r="AS18" s="361">
        <f t="shared" si="13"/>
        <v>0</v>
      </c>
      <c r="AT18" s="362">
        <f t="shared" si="21"/>
        <v>0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1350</v>
      </c>
      <c r="AQ19" s="361">
        <f t="shared" si="12"/>
        <v>0</v>
      </c>
      <c r="AR19" s="361">
        <v>24267.599999999999</v>
      </c>
      <c r="AS19" s="361">
        <f t="shared" si="13"/>
        <v>0</v>
      </c>
      <c r="AT19" s="362">
        <f t="shared" si="21"/>
        <v>0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1350</v>
      </c>
      <c r="AQ20" s="361">
        <f t="shared" si="12"/>
        <v>0</v>
      </c>
      <c r="AR20" s="361">
        <v>3642</v>
      </c>
      <c r="AS20" s="361">
        <f t="shared" si="13"/>
        <v>0</v>
      </c>
      <c r="AT20" s="362">
        <f t="shared" si="21"/>
        <v>0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1200</v>
      </c>
      <c r="AQ21" s="361">
        <f t="shared" si="12"/>
        <v>0</v>
      </c>
      <c r="AR21" s="361">
        <v>14666.4</v>
      </c>
      <c r="AS21" s="361">
        <f t="shared" si="13"/>
        <v>0</v>
      </c>
      <c r="AT21" s="362">
        <f t="shared" si="21"/>
        <v>0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1200</v>
      </c>
      <c r="AQ22" s="361">
        <f t="shared" si="12"/>
        <v>0</v>
      </c>
      <c r="AR22" s="361">
        <v>2288.52</v>
      </c>
      <c r="AS22" s="361">
        <f t="shared" si="13"/>
        <v>0</v>
      </c>
      <c r="AT22" s="362">
        <f t="shared" si="21"/>
        <v>0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600</v>
      </c>
      <c r="AQ23" s="361">
        <f t="shared" si="12"/>
        <v>0</v>
      </c>
      <c r="AR23" s="361">
        <v>335</v>
      </c>
      <c r="AS23" s="361">
        <f t="shared" si="13"/>
        <v>0</v>
      </c>
      <c r="AT23" s="362">
        <f t="shared" si="21"/>
        <v>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600</v>
      </c>
      <c r="AQ24" s="361">
        <f t="shared" si="12"/>
        <v>0</v>
      </c>
      <c r="AR24" s="361">
        <v>534</v>
      </c>
      <c r="AS24" s="361">
        <f t="shared" si="13"/>
        <v>0</v>
      </c>
      <c r="AT24" s="362">
        <f t="shared" si="21"/>
        <v>0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715">
        <f t="shared" si="14"/>
        <v>0</v>
      </c>
      <c r="AP25" s="361">
        <v>600</v>
      </c>
      <c r="AQ25" s="361">
        <f t="shared" si="12"/>
        <v>0</v>
      </c>
      <c r="AR25" s="361">
        <v>1026</v>
      </c>
      <c r="AS25" s="361">
        <f t="shared" si="13"/>
        <v>0</v>
      </c>
      <c r="AT25" s="362">
        <f t="shared" si="21"/>
        <v>0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715">
        <f t="shared" si="14"/>
        <v>2</v>
      </c>
      <c r="AP26" s="361">
        <v>1200</v>
      </c>
      <c r="AQ26" s="361">
        <f t="shared" si="12"/>
        <v>2400</v>
      </c>
      <c r="AR26" s="361">
        <v>2288.52</v>
      </c>
      <c r="AS26" s="361">
        <f t="shared" si="13"/>
        <v>4577.04</v>
      </c>
      <c r="AT26" s="362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715">
        <f t="shared" si="14"/>
        <v>2</v>
      </c>
      <c r="AP27" s="361">
        <v>1350</v>
      </c>
      <c r="AQ27" s="361">
        <f t="shared" si="12"/>
        <v>2700</v>
      </c>
      <c r="AR27" s="361">
        <v>3277.7999999999997</v>
      </c>
      <c r="AS27" s="361">
        <f t="shared" si="13"/>
        <v>6555.5999999999995</v>
      </c>
      <c r="AT27" s="362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715">
        <f t="shared" si="14"/>
        <v>6</v>
      </c>
      <c r="AP28" s="361">
        <v>1409</v>
      </c>
      <c r="AQ28" s="361">
        <f t="shared" si="12"/>
        <v>8454</v>
      </c>
      <c r="AR28" s="361">
        <v>7047</v>
      </c>
      <c r="AS28" s="361">
        <f t="shared" si="13"/>
        <v>42282</v>
      </c>
      <c r="AT28" s="362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715">
        <f t="shared" si="14"/>
        <v>0</v>
      </c>
      <c r="AP29" s="361">
        <v>600</v>
      </c>
      <c r="AQ29" s="361">
        <f t="shared" si="12"/>
        <v>0</v>
      </c>
      <c r="AR29" s="361">
        <v>928</v>
      </c>
      <c r="AS29" s="361">
        <f t="shared" si="13"/>
        <v>0</v>
      </c>
      <c r="AT29" s="362">
        <f t="shared" si="21"/>
        <v>0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715">
        <f t="shared" si="14"/>
        <v>0</v>
      </c>
      <c r="AP30" s="361">
        <v>1150</v>
      </c>
      <c r="AQ30" s="361">
        <f t="shared" si="12"/>
        <v>0</v>
      </c>
      <c r="AR30" s="361">
        <v>755</v>
      </c>
      <c r="AS30" s="361">
        <f t="shared" si="13"/>
        <v>0</v>
      </c>
      <c r="AT30" s="362">
        <f t="shared" si="21"/>
        <v>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715">
        <f t="shared" si="14"/>
        <v>43</v>
      </c>
      <c r="AP31" s="361">
        <v>1000</v>
      </c>
      <c r="AQ31" s="361">
        <f t="shared" si="12"/>
        <v>43000</v>
      </c>
      <c r="AR31" s="361">
        <v>504</v>
      </c>
      <c r="AS31" s="361">
        <f t="shared" si="13"/>
        <v>21672</v>
      </c>
      <c r="AT31" s="362">
        <f t="shared" si="21"/>
        <v>64672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715">
        <f t="shared" si="14"/>
        <v>0</v>
      </c>
      <c r="AP32" s="361">
        <v>700</v>
      </c>
      <c r="AQ32" s="361">
        <f t="shared" si="12"/>
        <v>0</v>
      </c>
      <c r="AR32" s="361">
        <v>421</v>
      </c>
      <c r="AS32" s="361">
        <f t="shared" si="13"/>
        <v>0</v>
      </c>
      <c r="AT32" s="362">
        <f t="shared" si="21"/>
        <v>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715">
        <f t="shared" si="14"/>
        <v>2</v>
      </c>
      <c r="AP33" s="361">
        <v>700</v>
      </c>
      <c r="AQ33" s="361">
        <f t="shared" si="12"/>
        <v>1400</v>
      </c>
      <c r="AR33" s="361">
        <v>332</v>
      </c>
      <c r="AS33" s="361">
        <f t="shared" si="13"/>
        <v>664</v>
      </c>
      <c r="AT33" s="362">
        <f t="shared" si="21"/>
        <v>2064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715">
        <f t="shared" si="14"/>
        <v>5</v>
      </c>
      <c r="AP34" s="361">
        <v>650</v>
      </c>
      <c r="AQ34" s="361">
        <f t="shared" si="12"/>
        <v>3250</v>
      </c>
      <c r="AR34" s="361">
        <v>237</v>
      </c>
      <c r="AS34" s="361">
        <f t="shared" si="13"/>
        <v>1185</v>
      </c>
      <c r="AT34" s="362">
        <f t="shared" si="21"/>
        <v>4435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715">
        <f t="shared" si="14"/>
        <v>0</v>
      </c>
      <c r="AP35" s="361">
        <v>650</v>
      </c>
      <c r="AQ35" s="361">
        <f t="shared" si="12"/>
        <v>0</v>
      </c>
      <c r="AR35" s="361">
        <v>199</v>
      </c>
      <c r="AS35" s="361">
        <f t="shared" si="13"/>
        <v>0</v>
      </c>
      <c r="AT35" s="362">
        <f t="shared" si="21"/>
        <v>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715">
        <f t="shared" si="14"/>
        <v>9</v>
      </c>
      <c r="AP36" s="361">
        <v>650</v>
      </c>
      <c r="AQ36" s="361">
        <f t="shared" si="12"/>
        <v>5850</v>
      </c>
      <c r="AR36" s="361">
        <v>153</v>
      </c>
      <c r="AS36" s="361">
        <f t="shared" si="13"/>
        <v>1377</v>
      </c>
      <c r="AT36" s="362">
        <f t="shared" si="21"/>
        <v>7227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715">
        <f t="shared" si="14"/>
        <v>0</v>
      </c>
      <c r="AP37" s="361">
        <v>500</v>
      </c>
      <c r="AQ37" s="361">
        <f t="shared" si="12"/>
        <v>0</v>
      </c>
      <c r="AR37" s="361">
        <v>149</v>
      </c>
      <c r="AS37" s="361">
        <f t="shared" si="13"/>
        <v>0</v>
      </c>
      <c r="AT37" s="362">
        <f t="shared" si="21"/>
        <v>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715">
        <f t="shared" si="14"/>
        <v>0</v>
      </c>
      <c r="AP38" s="361">
        <v>500</v>
      </c>
      <c r="AQ38" s="361">
        <f t="shared" si="12"/>
        <v>0</v>
      </c>
      <c r="AR38" s="361">
        <v>88</v>
      </c>
      <c r="AS38" s="361">
        <f t="shared" si="13"/>
        <v>0</v>
      </c>
      <c r="AT38" s="362">
        <f t="shared" si="21"/>
        <v>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715">
        <f t="shared" si="14"/>
        <v>0</v>
      </c>
      <c r="AP39" s="361">
        <v>500</v>
      </c>
      <c r="AQ39" s="361">
        <f t="shared" si="12"/>
        <v>0</v>
      </c>
      <c r="AR39" s="361">
        <v>60</v>
      </c>
      <c r="AS39" s="361">
        <f t="shared" si="13"/>
        <v>0</v>
      </c>
      <c r="AT39" s="362">
        <f t="shared" si="21"/>
        <v>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715">
        <f t="shared" si="14"/>
        <v>0</v>
      </c>
      <c r="AP40" s="361">
        <v>143680</v>
      </c>
      <c r="AQ40" s="361">
        <f t="shared" si="12"/>
        <v>0</v>
      </c>
      <c r="AR40" s="361">
        <v>65776</v>
      </c>
      <c r="AS40" s="361">
        <f t="shared" si="13"/>
        <v>0</v>
      </c>
      <c r="AT40" s="362">
        <f t="shared" si="21"/>
        <v>0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715">
        <f t="shared" si="14"/>
        <v>0</v>
      </c>
      <c r="AP41" s="361">
        <v>0</v>
      </c>
      <c r="AQ41" s="361">
        <f t="shared" si="12"/>
        <v>0</v>
      </c>
      <c r="AR41" s="361">
        <v>844</v>
      </c>
      <c r="AS41" s="361">
        <f t="shared" si="13"/>
        <v>0</v>
      </c>
      <c r="AT41" s="362">
        <f t="shared" si="21"/>
        <v>0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0</v>
      </c>
      <c r="AQ42" s="361">
        <f t="shared" si="12"/>
        <v>0</v>
      </c>
      <c r="AR42" s="361">
        <v>471</v>
      </c>
      <c r="AS42" s="361">
        <f t="shared" si="13"/>
        <v>0</v>
      </c>
      <c r="AT42" s="362">
        <f t="shared" si="21"/>
        <v>0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305</v>
      </c>
      <c r="AS43" s="361">
        <f t="shared" si="13"/>
        <v>0</v>
      </c>
      <c r="AT43" s="362">
        <f t="shared" si="21"/>
        <v>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237</v>
      </c>
      <c r="AS44" s="361">
        <f t="shared" si="13"/>
        <v>0</v>
      </c>
      <c r="AT44" s="362">
        <f t="shared" si="21"/>
        <v>0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715">
        <f t="shared" si="14"/>
        <v>0</v>
      </c>
      <c r="AP45" s="360"/>
      <c r="AQ45" s="361">
        <f t="shared" si="12"/>
        <v>0</v>
      </c>
      <c r="AR45" s="358"/>
      <c r="AS45" s="361">
        <f t="shared" si="13"/>
        <v>0</v>
      </c>
      <c r="AT45" s="359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715">
        <f t="shared" si="14"/>
        <v>300</v>
      </c>
      <c r="AP46" s="361">
        <v>290</v>
      </c>
      <c r="AQ46" s="361">
        <f t="shared" si="12"/>
        <v>87000</v>
      </c>
      <c r="AR46" s="361">
        <v>115</v>
      </c>
      <c r="AS46" s="361">
        <f t="shared" si="13"/>
        <v>34500</v>
      </c>
      <c r="AT46" s="362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715">
        <f t="shared" si="14"/>
        <v>60</v>
      </c>
      <c r="AP47" s="361">
        <v>290</v>
      </c>
      <c r="AQ47" s="361">
        <f t="shared" si="12"/>
        <v>17400</v>
      </c>
      <c r="AR47" s="361">
        <v>89</v>
      </c>
      <c r="AS47" s="361">
        <f t="shared" si="13"/>
        <v>5340</v>
      </c>
      <c r="AT47" s="362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715">
        <f t="shared" si="14"/>
        <v>60</v>
      </c>
      <c r="AP48" s="361">
        <v>290</v>
      </c>
      <c r="AQ48" s="361">
        <f t="shared" si="12"/>
        <v>17400</v>
      </c>
      <c r="AR48" s="361">
        <v>70</v>
      </c>
      <c r="AS48" s="361">
        <f t="shared" si="13"/>
        <v>4200</v>
      </c>
      <c r="AT48" s="362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715">
        <f t="shared" si="14"/>
        <v>44</v>
      </c>
      <c r="AP49" s="361">
        <v>290</v>
      </c>
      <c r="AQ49" s="361">
        <f t="shared" si="12"/>
        <v>12760</v>
      </c>
      <c r="AR49" s="361">
        <v>59</v>
      </c>
      <c r="AS49" s="361">
        <f t="shared" si="13"/>
        <v>2596</v>
      </c>
      <c r="AT49" s="362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715">
        <f t="shared" si="14"/>
        <v>20</v>
      </c>
      <c r="AP50" s="361">
        <v>290</v>
      </c>
      <c r="AQ50" s="361">
        <f t="shared" si="12"/>
        <v>5800</v>
      </c>
      <c r="AR50" s="361">
        <v>59</v>
      </c>
      <c r="AS50" s="361">
        <f t="shared" si="13"/>
        <v>1180</v>
      </c>
      <c r="AT50" s="362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715">
        <f t="shared" si="14"/>
        <v>40</v>
      </c>
      <c r="AP51" s="361">
        <v>290</v>
      </c>
      <c r="AQ51" s="361">
        <f t="shared" si="12"/>
        <v>11600</v>
      </c>
      <c r="AR51" s="361">
        <v>45</v>
      </c>
      <c r="AS51" s="361">
        <f t="shared" si="13"/>
        <v>1800</v>
      </c>
      <c r="AT51" s="362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715">
        <f t="shared" si="14"/>
        <v>34</v>
      </c>
      <c r="AP52" s="361">
        <v>290</v>
      </c>
      <c r="AQ52" s="361">
        <f t="shared" si="12"/>
        <v>9860</v>
      </c>
      <c r="AR52" s="361">
        <v>37</v>
      </c>
      <c r="AS52" s="361">
        <f t="shared" si="13"/>
        <v>1258</v>
      </c>
      <c r="AT52" s="362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715">
        <f t="shared" si="14"/>
        <v>0</v>
      </c>
      <c r="AP53" s="361">
        <v>0</v>
      </c>
      <c r="AQ53" s="361">
        <f t="shared" si="12"/>
        <v>0</v>
      </c>
      <c r="AR53" s="361">
        <v>66809</v>
      </c>
      <c r="AS53" s="361">
        <f t="shared" si="13"/>
        <v>0</v>
      </c>
      <c r="AT53" s="362">
        <f t="shared" si="30"/>
        <v>0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715">
        <f t="shared" si="14"/>
        <v>0</v>
      </c>
      <c r="AP54" s="360"/>
      <c r="AQ54" s="361"/>
      <c r="AR54" s="358"/>
      <c r="AS54" s="361"/>
      <c r="AT54" s="359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715">
        <f t="shared" si="14"/>
        <v>0</v>
      </c>
      <c r="AP55" s="360"/>
      <c r="AQ55" s="361"/>
      <c r="AR55" s="358"/>
      <c r="AS55" s="361"/>
      <c r="AT55" s="359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715">
        <f t="shared" si="14"/>
        <v>0</v>
      </c>
      <c r="AP56" s="361">
        <v>600</v>
      </c>
      <c r="AQ56" s="361">
        <f t="shared" ref="AQ56:AQ62" si="49">AO56*AP56</f>
        <v>0</v>
      </c>
      <c r="AR56" s="361">
        <v>928</v>
      </c>
      <c r="AS56" s="361">
        <f t="shared" ref="AS56:AS62" si="50">AO56*AR56</f>
        <v>0</v>
      </c>
      <c r="AT56" s="362">
        <f t="shared" ref="AT56:AT62" si="51">AQ56+AS56</f>
        <v>0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715">
        <f t="shared" si="14"/>
        <v>0</v>
      </c>
      <c r="AP57" s="361">
        <v>600</v>
      </c>
      <c r="AQ57" s="361">
        <f t="shared" si="49"/>
        <v>0</v>
      </c>
      <c r="AR57" s="361">
        <v>1026</v>
      </c>
      <c r="AS57" s="361">
        <f t="shared" si="50"/>
        <v>0</v>
      </c>
      <c r="AT57" s="362">
        <f t="shared" si="51"/>
        <v>0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715">
        <f t="shared" si="14"/>
        <v>40</v>
      </c>
      <c r="AP58" s="361">
        <v>650</v>
      </c>
      <c r="AQ58" s="361">
        <f t="shared" si="49"/>
        <v>26000</v>
      </c>
      <c r="AR58" s="361">
        <v>237</v>
      </c>
      <c r="AS58" s="361">
        <f t="shared" si="50"/>
        <v>9480</v>
      </c>
      <c r="AT58" s="362">
        <f t="shared" si="51"/>
        <v>35480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715">
        <f t="shared" si="14"/>
        <v>390</v>
      </c>
      <c r="AP59" s="361">
        <v>290</v>
      </c>
      <c r="AQ59" s="361">
        <f t="shared" si="49"/>
        <v>113100</v>
      </c>
      <c r="AR59" s="361">
        <v>45</v>
      </c>
      <c r="AS59" s="361">
        <f t="shared" si="50"/>
        <v>17550</v>
      </c>
      <c r="AT59" s="362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715">
        <f t="shared" si="14"/>
        <v>0</v>
      </c>
      <c r="AP60" s="361">
        <v>0</v>
      </c>
      <c r="AQ60" s="361">
        <f t="shared" si="49"/>
        <v>0</v>
      </c>
      <c r="AR60" s="361">
        <v>18486</v>
      </c>
      <c r="AS60" s="361">
        <f t="shared" si="50"/>
        <v>0</v>
      </c>
      <c r="AT60" s="362">
        <f t="shared" si="51"/>
        <v>0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715">
        <f t="shared" si="14"/>
        <v>0</v>
      </c>
      <c r="AP61" s="361">
        <v>0</v>
      </c>
      <c r="AQ61" s="361">
        <f t="shared" si="49"/>
        <v>0</v>
      </c>
      <c r="AR61" s="361">
        <v>19270</v>
      </c>
      <c r="AS61" s="361">
        <f t="shared" si="50"/>
        <v>0</v>
      </c>
      <c r="AT61" s="362">
        <f t="shared" si="51"/>
        <v>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715">
        <f t="shared" si="14"/>
        <v>0</v>
      </c>
      <c r="AP62" s="361">
        <v>600</v>
      </c>
      <c r="AQ62" s="361">
        <f t="shared" si="49"/>
        <v>0</v>
      </c>
      <c r="AR62" s="361">
        <v>1026</v>
      </c>
      <c r="AS62" s="361">
        <f t="shared" si="50"/>
        <v>0</v>
      </c>
      <c r="AT62" s="362">
        <f t="shared" si="51"/>
        <v>0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715">
        <f t="shared" si="14"/>
        <v>0</v>
      </c>
      <c r="AP63" s="360"/>
      <c r="AQ63" s="361"/>
      <c r="AR63" s="358"/>
      <c r="AS63" s="361"/>
      <c r="AT63" s="359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715">
        <f t="shared" si="14"/>
        <v>0</v>
      </c>
      <c r="AP64" s="360"/>
      <c r="AQ64" s="361"/>
      <c r="AR64" s="358"/>
      <c r="AS64" s="361"/>
      <c r="AT64" s="359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715">
        <f t="shared" si="14"/>
        <v>0</v>
      </c>
      <c r="AP67" s="361">
        <v>1502</v>
      </c>
      <c r="AQ67" s="361">
        <f t="shared" ref="AQ67:AQ91" si="70">AO67*AP67</f>
        <v>0</v>
      </c>
      <c r="AR67" s="361">
        <v>3517.6320000000001</v>
      </c>
      <c r="AS67" s="361">
        <f t="shared" ref="AS67:AS91" si="71">AO67*AR67</f>
        <v>0</v>
      </c>
      <c r="AT67" s="362">
        <f t="shared" ref="AT67:AT91" si="72">AQ67+AS67</f>
        <v>0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715">
        <f t="shared" si="14"/>
        <v>0</v>
      </c>
      <c r="AP68" s="361">
        <v>11286</v>
      </c>
      <c r="AQ68" s="361">
        <f t="shared" si="70"/>
        <v>0</v>
      </c>
      <c r="AR68" s="361">
        <v>30822.432000000001</v>
      </c>
      <c r="AS68" s="361">
        <f t="shared" si="71"/>
        <v>0</v>
      </c>
      <c r="AT68" s="362">
        <f t="shared" si="72"/>
        <v>0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715">
        <f t="shared" si="14"/>
        <v>0</v>
      </c>
      <c r="AP69" s="361">
        <f>3796+1227</f>
        <v>5023</v>
      </c>
      <c r="AQ69" s="361">
        <f t="shared" si="70"/>
        <v>0</v>
      </c>
      <c r="AR69" s="361">
        <v>11761.895999999999</v>
      </c>
      <c r="AS69" s="361">
        <f t="shared" si="71"/>
        <v>0</v>
      </c>
      <c r="AT69" s="362">
        <f t="shared" si="72"/>
        <v>0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715">
        <f t="shared" si="14"/>
        <v>0</v>
      </c>
      <c r="AP70" s="361">
        <v>10638</v>
      </c>
      <c r="AQ70" s="361">
        <f t="shared" si="70"/>
        <v>0</v>
      </c>
      <c r="AR70" s="361">
        <v>24909.119999999999</v>
      </c>
      <c r="AS70" s="361">
        <f t="shared" si="71"/>
        <v>0</v>
      </c>
      <c r="AT70" s="362">
        <f t="shared" si="72"/>
        <v>0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715">
        <f t="shared" si="14"/>
        <v>0</v>
      </c>
      <c r="AP71" s="361">
        <v>37939</v>
      </c>
      <c r="AQ71" s="361">
        <f t="shared" si="70"/>
        <v>0</v>
      </c>
      <c r="AR71" s="361">
        <v>88833.599999999991</v>
      </c>
      <c r="AS71" s="361">
        <f t="shared" si="71"/>
        <v>0</v>
      </c>
      <c r="AT71" s="362">
        <f t="shared" si="72"/>
        <v>0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715">
        <f t="shared" si="14"/>
        <v>0</v>
      </c>
      <c r="AP72" s="361">
        <v>1502</v>
      </c>
      <c r="AQ72" s="361">
        <f t="shared" si="70"/>
        <v>0</v>
      </c>
      <c r="AR72" s="361">
        <v>3517.6320000000001</v>
      </c>
      <c r="AS72" s="361">
        <f t="shared" si="71"/>
        <v>0</v>
      </c>
      <c r="AT72" s="362">
        <f t="shared" si="72"/>
        <v>0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715">
        <f t="shared" si="14"/>
        <v>0</v>
      </c>
      <c r="AP73" s="361">
        <v>20865</v>
      </c>
      <c r="AQ73" s="361">
        <f t="shared" si="70"/>
        <v>0</v>
      </c>
      <c r="AR73" s="361">
        <v>71535.599999999991</v>
      </c>
      <c r="AS73" s="361">
        <f t="shared" si="71"/>
        <v>0</v>
      </c>
      <c r="AT73" s="362">
        <f t="shared" si="72"/>
        <v>0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715">
        <f t="shared" si="14"/>
        <v>0</v>
      </c>
      <c r="AP74" s="363">
        <v>4500</v>
      </c>
      <c r="AQ74" s="361">
        <f t="shared" si="70"/>
        <v>0</v>
      </c>
      <c r="AR74" s="363">
        <v>16013.050000000001</v>
      </c>
      <c r="AS74" s="361">
        <f t="shared" si="71"/>
        <v>0</v>
      </c>
      <c r="AT74" s="364">
        <f t="shared" si="72"/>
        <v>0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715">
        <f t="shared" ref="AO75:AO138" si="73">E75-K75-Q75-W75-AC75-AI75</f>
        <v>0</v>
      </c>
      <c r="AP75" s="363">
        <v>4500</v>
      </c>
      <c r="AQ75" s="361">
        <f t="shared" si="70"/>
        <v>0</v>
      </c>
      <c r="AR75" s="363">
        <v>12276</v>
      </c>
      <c r="AS75" s="361">
        <f t="shared" si="71"/>
        <v>0</v>
      </c>
      <c r="AT75" s="364">
        <f t="shared" si="72"/>
        <v>0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715">
        <f t="shared" si="73"/>
        <v>2.4</v>
      </c>
      <c r="AP76" s="363">
        <v>600</v>
      </c>
      <c r="AQ76" s="361">
        <f t="shared" si="70"/>
        <v>1440</v>
      </c>
      <c r="AR76" s="363">
        <v>588</v>
      </c>
      <c r="AS76" s="361">
        <f t="shared" si="71"/>
        <v>1411.2</v>
      </c>
      <c r="AT76" s="364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715">
        <f t="shared" si="73"/>
        <v>52</v>
      </c>
      <c r="AP77" s="363">
        <v>600</v>
      </c>
      <c r="AQ77" s="361">
        <f t="shared" si="70"/>
        <v>31200</v>
      </c>
      <c r="AR77" s="363">
        <v>381</v>
      </c>
      <c r="AS77" s="361">
        <f t="shared" si="71"/>
        <v>19812</v>
      </c>
      <c r="AT77" s="364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715">
        <f t="shared" si="73"/>
        <v>4</v>
      </c>
      <c r="AP78" s="363">
        <v>400</v>
      </c>
      <c r="AQ78" s="361">
        <f t="shared" si="70"/>
        <v>1600</v>
      </c>
      <c r="AR78" s="363">
        <v>900</v>
      </c>
      <c r="AS78" s="361">
        <f t="shared" si="71"/>
        <v>3600</v>
      </c>
      <c r="AT78" s="364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715">
        <f t="shared" si="73"/>
        <v>15</v>
      </c>
      <c r="AP79" s="363">
        <v>300</v>
      </c>
      <c r="AQ79" s="361">
        <f t="shared" si="70"/>
        <v>4500</v>
      </c>
      <c r="AR79" s="363">
        <v>234</v>
      </c>
      <c r="AS79" s="361">
        <f t="shared" si="71"/>
        <v>3510</v>
      </c>
      <c r="AT79" s="364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715">
        <f t="shared" si="73"/>
        <v>2</v>
      </c>
      <c r="AP80" s="363">
        <v>1250</v>
      </c>
      <c r="AQ80" s="361">
        <f t="shared" si="70"/>
        <v>2500</v>
      </c>
      <c r="AR80" s="363">
        <v>1163.3999999999999</v>
      </c>
      <c r="AS80" s="361">
        <f t="shared" si="71"/>
        <v>2326.7999999999997</v>
      </c>
      <c r="AT80" s="364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715">
        <f t="shared" si="73"/>
        <v>1</v>
      </c>
      <c r="AP81" s="363">
        <v>850</v>
      </c>
      <c r="AQ81" s="361">
        <f t="shared" si="70"/>
        <v>850</v>
      </c>
      <c r="AR81" s="363">
        <v>347.2</v>
      </c>
      <c r="AS81" s="361">
        <f t="shared" si="71"/>
        <v>347.2</v>
      </c>
      <c r="AT81" s="364">
        <f t="shared" si="72"/>
        <v>1197.2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715">
        <f t="shared" si="73"/>
        <v>1</v>
      </c>
      <c r="AP82" s="363">
        <v>850</v>
      </c>
      <c r="AQ82" s="361">
        <f t="shared" si="70"/>
        <v>850</v>
      </c>
      <c r="AR82" s="363">
        <v>311.87692307692305</v>
      </c>
      <c r="AS82" s="361">
        <f t="shared" si="71"/>
        <v>311.87692307692305</v>
      </c>
      <c r="AT82" s="364">
        <f t="shared" si="72"/>
        <v>1161.876923076923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715">
        <f t="shared" si="73"/>
        <v>1</v>
      </c>
      <c r="AP83" s="361">
        <v>1500</v>
      </c>
      <c r="AQ83" s="361">
        <f t="shared" si="70"/>
        <v>1500</v>
      </c>
      <c r="AR83" s="361">
        <v>4175</v>
      </c>
      <c r="AS83" s="361">
        <f t="shared" si="71"/>
        <v>4175</v>
      </c>
      <c r="AT83" s="362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715">
        <f t="shared" si="73"/>
        <v>0</v>
      </c>
      <c r="AP84" s="361">
        <v>600</v>
      </c>
      <c r="AQ84" s="361">
        <f t="shared" si="70"/>
        <v>0</v>
      </c>
      <c r="AR84" s="361">
        <v>784</v>
      </c>
      <c r="AS84" s="361">
        <f t="shared" si="71"/>
        <v>0</v>
      </c>
      <c r="AT84" s="362">
        <f t="shared" si="72"/>
        <v>0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715">
        <f t="shared" si="73"/>
        <v>1</v>
      </c>
      <c r="AP85" s="361">
        <v>600</v>
      </c>
      <c r="AQ85" s="361">
        <f t="shared" si="70"/>
        <v>600</v>
      </c>
      <c r="AR85" s="361">
        <v>420</v>
      </c>
      <c r="AS85" s="361">
        <f t="shared" si="71"/>
        <v>420</v>
      </c>
      <c r="AT85" s="362">
        <f t="shared" si="72"/>
        <v>1020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715">
        <f t="shared" si="73"/>
        <v>12</v>
      </c>
      <c r="AP86" s="361">
        <v>800</v>
      </c>
      <c r="AQ86" s="361">
        <f t="shared" si="70"/>
        <v>9600</v>
      </c>
      <c r="AR86" s="361">
        <v>721</v>
      </c>
      <c r="AS86" s="361">
        <f t="shared" si="71"/>
        <v>8652</v>
      </c>
      <c r="AT86" s="362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715">
        <f t="shared" si="73"/>
        <v>11</v>
      </c>
      <c r="AP87" s="361">
        <v>1050</v>
      </c>
      <c r="AQ87" s="361">
        <f t="shared" si="70"/>
        <v>11550</v>
      </c>
      <c r="AR87" s="361">
        <v>840</v>
      </c>
      <c r="AS87" s="361">
        <f t="shared" si="71"/>
        <v>9240</v>
      </c>
      <c r="AT87" s="362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715">
        <f t="shared" si="73"/>
        <v>7.3860000000000099</v>
      </c>
      <c r="AP88" s="361">
        <v>1050</v>
      </c>
      <c r="AQ88" s="361">
        <f t="shared" si="70"/>
        <v>7755.3000000000102</v>
      </c>
      <c r="AR88" s="361">
        <v>1190</v>
      </c>
      <c r="AS88" s="361">
        <f t="shared" si="71"/>
        <v>8789.3400000000111</v>
      </c>
      <c r="AT88" s="362">
        <f t="shared" si="72"/>
        <v>16544.640000000021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715">
        <f t="shared" si="73"/>
        <v>5.4629999999999992</v>
      </c>
      <c r="AP89" s="361">
        <v>1050</v>
      </c>
      <c r="AQ89" s="361">
        <f t="shared" si="70"/>
        <v>5736.1499999999987</v>
      </c>
      <c r="AR89" s="361">
        <v>2380</v>
      </c>
      <c r="AS89" s="361">
        <f t="shared" si="71"/>
        <v>13001.939999999999</v>
      </c>
      <c r="AT89" s="362">
        <f t="shared" si="72"/>
        <v>18738.089999999997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715">
        <f t="shared" si="73"/>
        <v>1.2</v>
      </c>
      <c r="AP90" s="361">
        <v>1050</v>
      </c>
      <c r="AQ90" s="361">
        <f t="shared" si="70"/>
        <v>1260</v>
      </c>
      <c r="AR90" s="361">
        <v>3080</v>
      </c>
      <c r="AS90" s="361">
        <f t="shared" si="71"/>
        <v>3696</v>
      </c>
      <c r="AT90" s="362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715">
        <f t="shared" si="73"/>
        <v>0</v>
      </c>
      <c r="AP91" s="361">
        <v>0</v>
      </c>
      <c r="AQ91" s="361">
        <f t="shared" si="70"/>
        <v>0</v>
      </c>
      <c r="AR91" s="361">
        <v>32642</v>
      </c>
      <c r="AS91" s="361">
        <f t="shared" si="71"/>
        <v>0</v>
      </c>
      <c r="AT91" s="362">
        <f t="shared" si="72"/>
        <v>0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715">
        <f t="shared" si="73"/>
        <v>0</v>
      </c>
      <c r="AP92" s="360"/>
      <c r="AQ92" s="361"/>
      <c r="AR92" s="358"/>
      <c r="AS92" s="361"/>
      <c r="AT92" s="359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715">
        <f t="shared" si="73"/>
        <v>0</v>
      </c>
      <c r="AP93" s="361">
        <v>3518</v>
      </c>
      <c r="AQ93" s="361">
        <f t="shared" ref="AQ93:AQ107" si="91">AO93*AP93</f>
        <v>0</v>
      </c>
      <c r="AR93" s="361">
        <v>7588.7999999999993</v>
      </c>
      <c r="AS93" s="361">
        <f t="shared" ref="AS93:AS107" si="92">AO93*AR93</f>
        <v>0</v>
      </c>
      <c r="AT93" s="362">
        <f t="shared" ref="AT93:AT107" si="93">AQ93+AS93</f>
        <v>0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715">
        <f t="shared" si="73"/>
        <v>0</v>
      </c>
      <c r="AP94" s="361">
        <v>2005</v>
      </c>
      <c r="AQ94" s="361">
        <f t="shared" si="91"/>
        <v>0</v>
      </c>
      <c r="AR94" s="361">
        <v>4910.3999999999996</v>
      </c>
      <c r="AS94" s="361">
        <f t="shared" si="92"/>
        <v>0</v>
      </c>
      <c r="AT94" s="362">
        <f t="shared" si="93"/>
        <v>0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715">
        <f t="shared" si="73"/>
        <v>1</v>
      </c>
      <c r="AP95" s="363">
        <v>4500</v>
      </c>
      <c r="AQ95" s="361">
        <f t="shared" si="91"/>
        <v>4500</v>
      </c>
      <c r="AR95" s="363">
        <v>4900</v>
      </c>
      <c r="AS95" s="361">
        <f t="shared" si="92"/>
        <v>4900</v>
      </c>
      <c r="AT95" s="364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715">
        <f t="shared" si="73"/>
        <v>0</v>
      </c>
      <c r="AP96" s="363">
        <v>4500</v>
      </c>
      <c r="AQ96" s="361">
        <f t="shared" si="91"/>
        <v>0</v>
      </c>
      <c r="AR96" s="363">
        <v>11450.625</v>
      </c>
      <c r="AS96" s="361">
        <f t="shared" si="92"/>
        <v>0</v>
      </c>
      <c r="AT96" s="364">
        <f t="shared" si="93"/>
        <v>0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715">
        <f t="shared" si="73"/>
        <v>1</v>
      </c>
      <c r="AP97" s="363">
        <v>400</v>
      </c>
      <c r="AQ97" s="361">
        <f t="shared" si="91"/>
        <v>400</v>
      </c>
      <c r="AR97" s="363">
        <v>952.8</v>
      </c>
      <c r="AS97" s="361">
        <f t="shared" si="92"/>
        <v>952.8</v>
      </c>
      <c r="AT97" s="364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715">
        <f t="shared" si="73"/>
        <v>3</v>
      </c>
      <c r="AP98" s="363">
        <v>300</v>
      </c>
      <c r="AQ98" s="361">
        <f t="shared" si="91"/>
        <v>900</v>
      </c>
      <c r="AR98" s="363">
        <v>234</v>
      </c>
      <c r="AS98" s="361">
        <f t="shared" si="92"/>
        <v>702</v>
      </c>
      <c r="AT98" s="364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715">
        <f t="shared" si="73"/>
        <v>0</v>
      </c>
      <c r="AP99" s="363">
        <v>850</v>
      </c>
      <c r="AQ99" s="361">
        <f t="shared" si="91"/>
        <v>0</v>
      </c>
      <c r="AR99" s="363">
        <v>316.39999999999998</v>
      </c>
      <c r="AS99" s="361">
        <f t="shared" si="92"/>
        <v>0</v>
      </c>
      <c r="AT99" s="364">
        <f t="shared" si="93"/>
        <v>0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715">
        <f t="shared" si="73"/>
        <v>0</v>
      </c>
      <c r="AP100" s="363">
        <v>850</v>
      </c>
      <c r="AQ100" s="361">
        <f t="shared" si="91"/>
        <v>0</v>
      </c>
      <c r="AR100" s="363">
        <v>311.87692307692305</v>
      </c>
      <c r="AS100" s="361">
        <f t="shared" si="92"/>
        <v>0</v>
      </c>
      <c r="AT100" s="364">
        <f t="shared" si="93"/>
        <v>0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715">
        <f t="shared" si="73"/>
        <v>0</v>
      </c>
      <c r="AP101" s="361">
        <v>600</v>
      </c>
      <c r="AQ101" s="361">
        <f t="shared" si="91"/>
        <v>0</v>
      </c>
      <c r="AR101" s="361">
        <v>630</v>
      </c>
      <c r="AS101" s="361">
        <f t="shared" si="92"/>
        <v>0</v>
      </c>
      <c r="AT101" s="362">
        <f t="shared" si="93"/>
        <v>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715">
        <f t="shared" si="73"/>
        <v>0</v>
      </c>
      <c r="AP102" s="361">
        <v>600</v>
      </c>
      <c r="AQ102" s="361">
        <f t="shared" si="91"/>
        <v>0</v>
      </c>
      <c r="AR102" s="361">
        <v>420</v>
      </c>
      <c r="AS102" s="361">
        <f t="shared" si="92"/>
        <v>0</v>
      </c>
      <c r="AT102" s="362">
        <f t="shared" si="93"/>
        <v>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715">
        <f t="shared" si="73"/>
        <v>1</v>
      </c>
      <c r="AP103" s="361">
        <v>1200</v>
      </c>
      <c r="AQ103" s="361">
        <f t="shared" si="91"/>
        <v>1200</v>
      </c>
      <c r="AR103" s="361">
        <v>350</v>
      </c>
      <c r="AS103" s="361">
        <f t="shared" si="92"/>
        <v>350</v>
      </c>
      <c r="AT103" s="362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715">
        <f t="shared" si="73"/>
        <v>4.7389999999999999</v>
      </c>
      <c r="AP104" s="361">
        <v>1050</v>
      </c>
      <c r="AQ104" s="361">
        <f t="shared" si="91"/>
        <v>4975.95</v>
      </c>
      <c r="AR104" s="361">
        <v>840</v>
      </c>
      <c r="AS104" s="361">
        <f t="shared" si="92"/>
        <v>3980.7599999999998</v>
      </c>
      <c r="AT104" s="362">
        <f t="shared" si="93"/>
        <v>8956.7099999999991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715">
        <f t="shared" si="73"/>
        <v>0</v>
      </c>
      <c r="AP105" s="361">
        <v>1050</v>
      </c>
      <c r="AQ105" s="361">
        <f t="shared" si="91"/>
        <v>0</v>
      </c>
      <c r="AR105" s="361">
        <v>3080</v>
      </c>
      <c r="AS105" s="361">
        <f t="shared" si="92"/>
        <v>0</v>
      </c>
      <c r="AT105" s="362">
        <f t="shared" si="93"/>
        <v>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715">
        <f t="shared" si="73"/>
        <v>0</v>
      </c>
      <c r="AP106" s="361">
        <v>0</v>
      </c>
      <c r="AQ106" s="361">
        <f t="shared" si="91"/>
        <v>0</v>
      </c>
      <c r="AR106" s="361">
        <v>1218</v>
      </c>
      <c r="AS106" s="361">
        <f t="shared" si="92"/>
        <v>0</v>
      </c>
      <c r="AT106" s="362">
        <f t="shared" si="93"/>
        <v>0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715">
        <f t="shared" si="73"/>
        <v>4.4000000000000004</v>
      </c>
      <c r="AP107" s="363">
        <v>600</v>
      </c>
      <c r="AQ107" s="361">
        <f t="shared" si="91"/>
        <v>2640</v>
      </c>
      <c r="AR107" s="363">
        <v>588</v>
      </c>
      <c r="AS107" s="361">
        <f t="shared" si="92"/>
        <v>2587.2000000000003</v>
      </c>
      <c r="AT107" s="364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715">
        <f t="shared" si="73"/>
        <v>0</v>
      </c>
      <c r="AP108" s="360"/>
      <c r="AQ108" s="361"/>
      <c r="AR108" s="358"/>
      <c r="AS108" s="361"/>
      <c r="AT108" s="359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715">
        <f t="shared" si="73"/>
        <v>0</v>
      </c>
      <c r="AP109" s="361">
        <v>2829</v>
      </c>
      <c r="AQ109" s="361">
        <f t="shared" ref="AQ109:AQ121" si="113">AO109*AP109</f>
        <v>0</v>
      </c>
      <c r="AR109" s="361">
        <v>5624.6399999999994</v>
      </c>
      <c r="AS109" s="361">
        <f t="shared" ref="AS109:AS121" si="114">AO109*AR109</f>
        <v>0</v>
      </c>
      <c r="AT109" s="362">
        <f t="shared" ref="AT109:AT121" si="115">AQ109+AS109</f>
        <v>0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715">
        <f t="shared" si="73"/>
        <v>0</v>
      </c>
      <c r="AP110" s="361">
        <v>1681</v>
      </c>
      <c r="AQ110" s="361">
        <f t="shared" si="113"/>
        <v>0</v>
      </c>
      <c r="AR110" s="361">
        <v>4575.5999999999995</v>
      </c>
      <c r="AS110" s="361">
        <f t="shared" si="114"/>
        <v>0</v>
      </c>
      <c r="AT110" s="362">
        <f t="shared" si="115"/>
        <v>0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715">
        <f t="shared" si="73"/>
        <v>1</v>
      </c>
      <c r="AP111" s="363">
        <v>4500</v>
      </c>
      <c r="AQ111" s="361">
        <f t="shared" si="113"/>
        <v>4500</v>
      </c>
      <c r="AR111" s="363">
        <v>4900</v>
      </c>
      <c r="AS111" s="361">
        <f t="shared" si="114"/>
        <v>4900</v>
      </c>
      <c r="AT111" s="364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715">
        <f t="shared" si="73"/>
        <v>0</v>
      </c>
      <c r="AP112" s="363">
        <v>4500</v>
      </c>
      <c r="AQ112" s="361">
        <f t="shared" si="113"/>
        <v>0</v>
      </c>
      <c r="AR112" s="363">
        <v>11136.75</v>
      </c>
      <c r="AS112" s="361">
        <f t="shared" si="114"/>
        <v>0</v>
      </c>
      <c r="AT112" s="364">
        <f t="shared" si="115"/>
        <v>0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715">
        <f t="shared" si="73"/>
        <v>1</v>
      </c>
      <c r="AP113" s="363">
        <v>400</v>
      </c>
      <c r="AQ113" s="361">
        <f t="shared" si="113"/>
        <v>400</v>
      </c>
      <c r="AR113" s="363">
        <v>952.8</v>
      </c>
      <c r="AS113" s="361">
        <f t="shared" si="114"/>
        <v>952.8</v>
      </c>
      <c r="AT113" s="364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715">
        <f t="shared" si="73"/>
        <v>4</v>
      </c>
      <c r="AP114" s="363">
        <v>300</v>
      </c>
      <c r="AQ114" s="361">
        <f t="shared" si="113"/>
        <v>1200</v>
      </c>
      <c r="AR114" s="363">
        <v>234</v>
      </c>
      <c r="AS114" s="361">
        <f t="shared" si="114"/>
        <v>936</v>
      </c>
      <c r="AT114" s="364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715">
        <f t="shared" si="73"/>
        <v>0</v>
      </c>
      <c r="AP115" s="363">
        <v>850</v>
      </c>
      <c r="AQ115" s="361">
        <f t="shared" si="113"/>
        <v>0</v>
      </c>
      <c r="AR115" s="363">
        <v>311.87692307692305</v>
      </c>
      <c r="AS115" s="361">
        <f t="shared" si="114"/>
        <v>0</v>
      </c>
      <c r="AT115" s="364">
        <f t="shared" si="115"/>
        <v>0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715">
        <f t="shared" si="73"/>
        <v>0</v>
      </c>
      <c r="AP116" s="361">
        <v>600</v>
      </c>
      <c r="AQ116" s="361">
        <f t="shared" si="113"/>
        <v>0</v>
      </c>
      <c r="AR116" s="361">
        <v>420</v>
      </c>
      <c r="AS116" s="361">
        <f t="shared" si="114"/>
        <v>0</v>
      </c>
      <c r="AT116" s="362">
        <f t="shared" si="115"/>
        <v>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715">
        <f t="shared" si="73"/>
        <v>1</v>
      </c>
      <c r="AP117" s="361">
        <v>1200</v>
      </c>
      <c r="AQ117" s="361">
        <f t="shared" si="113"/>
        <v>1200</v>
      </c>
      <c r="AR117" s="361">
        <v>300</v>
      </c>
      <c r="AS117" s="361">
        <f t="shared" si="114"/>
        <v>300</v>
      </c>
      <c r="AT117" s="362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715">
        <f t="shared" si="73"/>
        <v>8.245000000000001</v>
      </c>
      <c r="AP118" s="361">
        <v>1050</v>
      </c>
      <c r="AQ118" s="361">
        <f t="shared" si="113"/>
        <v>8657.2500000000018</v>
      </c>
      <c r="AR118" s="361">
        <v>840</v>
      </c>
      <c r="AS118" s="361">
        <f t="shared" si="114"/>
        <v>6925.8000000000011</v>
      </c>
      <c r="AT118" s="362">
        <f t="shared" si="115"/>
        <v>15583.050000000003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715">
        <f t="shared" si="73"/>
        <v>1.47</v>
      </c>
      <c r="AP119" s="361">
        <v>1050</v>
      </c>
      <c r="AQ119" s="361">
        <f t="shared" si="113"/>
        <v>1543.5</v>
      </c>
      <c r="AR119" s="361">
        <v>3080</v>
      </c>
      <c r="AS119" s="361">
        <f t="shared" si="114"/>
        <v>4527.6000000000004</v>
      </c>
      <c r="AT119" s="362">
        <f t="shared" si="115"/>
        <v>6071.1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715">
        <f t="shared" si="73"/>
        <v>0</v>
      </c>
      <c r="AP120" s="361">
        <v>0</v>
      </c>
      <c r="AQ120" s="361">
        <f t="shared" si="113"/>
        <v>0</v>
      </c>
      <c r="AR120" s="361">
        <v>1688</v>
      </c>
      <c r="AS120" s="361">
        <f t="shared" si="114"/>
        <v>0</v>
      </c>
      <c r="AT120" s="362">
        <f t="shared" si="115"/>
        <v>0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715">
        <f t="shared" si="73"/>
        <v>3</v>
      </c>
      <c r="AP121" s="363">
        <v>600</v>
      </c>
      <c r="AQ121" s="361">
        <f t="shared" si="113"/>
        <v>1800</v>
      </c>
      <c r="AR121" s="363">
        <v>588</v>
      </c>
      <c r="AS121" s="361">
        <f t="shared" si="114"/>
        <v>1764</v>
      </c>
      <c r="AT121" s="364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715">
        <f t="shared" si="73"/>
        <v>0</v>
      </c>
      <c r="AP122" s="360"/>
      <c r="AQ122" s="361"/>
      <c r="AR122" s="358"/>
      <c r="AS122" s="361"/>
      <c r="AT122" s="359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715">
        <f t="shared" si="73"/>
        <v>0</v>
      </c>
      <c r="AP123" s="361">
        <v>4518</v>
      </c>
      <c r="AQ123" s="361">
        <f t="shared" ref="AQ123:AQ139" si="133">AO123*AP123</f>
        <v>0</v>
      </c>
      <c r="AR123" s="361">
        <v>7588.7999999999993</v>
      </c>
      <c r="AS123" s="361">
        <f t="shared" ref="AS123:AS139" si="134">AO123*AR123</f>
        <v>0</v>
      </c>
      <c r="AT123" s="362">
        <f t="shared" ref="AT123:AT139" si="135">AQ123+AS123</f>
        <v>0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715">
        <f t="shared" si="73"/>
        <v>0</v>
      </c>
      <c r="AP124" s="361">
        <v>3005</v>
      </c>
      <c r="AQ124" s="361">
        <f t="shared" si="133"/>
        <v>0</v>
      </c>
      <c r="AR124" s="361">
        <v>5133.5999999999995</v>
      </c>
      <c r="AS124" s="361">
        <f t="shared" si="134"/>
        <v>0</v>
      </c>
      <c r="AT124" s="362">
        <f t="shared" si="135"/>
        <v>0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715">
        <f t="shared" si="73"/>
        <v>1</v>
      </c>
      <c r="AP125" s="363">
        <v>4500</v>
      </c>
      <c r="AQ125" s="361">
        <f t="shared" si="133"/>
        <v>4500</v>
      </c>
      <c r="AR125" s="363">
        <v>4900</v>
      </c>
      <c r="AS125" s="361">
        <f t="shared" si="134"/>
        <v>4900</v>
      </c>
      <c r="AT125" s="364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715">
        <f t="shared" si="73"/>
        <v>0</v>
      </c>
      <c r="AP126" s="363">
        <v>4500</v>
      </c>
      <c r="AQ126" s="361">
        <f t="shared" si="133"/>
        <v>0</v>
      </c>
      <c r="AR126" s="363">
        <v>12807.650000000001</v>
      </c>
      <c r="AS126" s="361">
        <f t="shared" si="134"/>
        <v>0</v>
      </c>
      <c r="AT126" s="364">
        <f t="shared" si="135"/>
        <v>0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715">
        <f t="shared" si="73"/>
        <v>1</v>
      </c>
      <c r="AP127" s="363">
        <v>400</v>
      </c>
      <c r="AQ127" s="361">
        <f t="shared" si="133"/>
        <v>400</v>
      </c>
      <c r="AR127" s="363">
        <v>952.8</v>
      </c>
      <c r="AS127" s="361">
        <f t="shared" si="134"/>
        <v>952.8</v>
      </c>
      <c r="AT127" s="364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715">
        <f t="shared" si="73"/>
        <v>5</v>
      </c>
      <c r="AP128" s="363">
        <v>300</v>
      </c>
      <c r="AQ128" s="361">
        <f t="shared" si="133"/>
        <v>1500</v>
      </c>
      <c r="AR128" s="363">
        <v>234</v>
      </c>
      <c r="AS128" s="361">
        <f t="shared" si="134"/>
        <v>1170</v>
      </c>
      <c r="AT128" s="364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715">
        <f t="shared" si="73"/>
        <v>0</v>
      </c>
      <c r="AP129" s="363">
        <v>850</v>
      </c>
      <c r="AQ129" s="361">
        <f t="shared" si="133"/>
        <v>0</v>
      </c>
      <c r="AR129" s="363">
        <v>347.2</v>
      </c>
      <c r="AS129" s="361">
        <f t="shared" si="134"/>
        <v>0</v>
      </c>
      <c r="AT129" s="364">
        <f t="shared" si="135"/>
        <v>0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715">
        <f t="shared" si="73"/>
        <v>0</v>
      </c>
      <c r="AP130" s="363">
        <v>850</v>
      </c>
      <c r="AQ130" s="361">
        <f t="shared" si="133"/>
        <v>0</v>
      </c>
      <c r="AR130" s="363">
        <v>316.39999999999998</v>
      </c>
      <c r="AS130" s="361">
        <f t="shared" si="134"/>
        <v>0</v>
      </c>
      <c r="AT130" s="364">
        <f t="shared" si="135"/>
        <v>0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715">
        <f t="shared" si="73"/>
        <v>3</v>
      </c>
      <c r="AP131" s="363">
        <v>850</v>
      </c>
      <c r="AQ131" s="361">
        <f t="shared" si="133"/>
        <v>2550</v>
      </c>
      <c r="AR131" s="363">
        <v>311.87692307692305</v>
      </c>
      <c r="AS131" s="361">
        <f t="shared" si="134"/>
        <v>935.63076923076915</v>
      </c>
      <c r="AT131" s="364">
        <f t="shared" si="135"/>
        <v>3485.6307692307691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715">
        <f t="shared" si="73"/>
        <v>0</v>
      </c>
      <c r="AP132" s="361">
        <v>600</v>
      </c>
      <c r="AQ132" s="361">
        <f t="shared" si="133"/>
        <v>0</v>
      </c>
      <c r="AR132" s="361">
        <v>784</v>
      </c>
      <c r="AS132" s="361">
        <f t="shared" si="134"/>
        <v>0</v>
      </c>
      <c r="AT132" s="362">
        <f t="shared" si="135"/>
        <v>0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715">
        <f t="shared" si="73"/>
        <v>0</v>
      </c>
      <c r="AP133" s="361">
        <v>600</v>
      </c>
      <c r="AQ133" s="361">
        <f t="shared" si="133"/>
        <v>0</v>
      </c>
      <c r="AR133" s="361">
        <v>630</v>
      </c>
      <c r="AS133" s="361">
        <f t="shared" si="134"/>
        <v>0</v>
      </c>
      <c r="AT133" s="362">
        <f t="shared" si="135"/>
        <v>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715">
        <f t="shared" si="73"/>
        <v>0</v>
      </c>
      <c r="AP134" s="361">
        <v>600</v>
      </c>
      <c r="AQ134" s="361">
        <f t="shared" si="133"/>
        <v>0</v>
      </c>
      <c r="AR134" s="361">
        <v>420</v>
      </c>
      <c r="AS134" s="361">
        <f t="shared" si="134"/>
        <v>0</v>
      </c>
      <c r="AT134" s="362">
        <f t="shared" si="135"/>
        <v>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715">
        <f t="shared" si="73"/>
        <v>1</v>
      </c>
      <c r="AP135" s="361">
        <v>1200</v>
      </c>
      <c r="AQ135" s="361">
        <f t="shared" si="133"/>
        <v>1200</v>
      </c>
      <c r="AR135" s="361">
        <v>450</v>
      </c>
      <c r="AS135" s="361">
        <f t="shared" si="134"/>
        <v>450</v>
      </c>
      <c r="AT135" s="362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715">
        <f t="shared" si="73"/>
        <v>11.231000000000002</v>
      </c>
      <c r="AP136" s="361">
        <v>1050</v>
      </c>
      <c r="AQ136" s="361">
        <f t="shared" si="133"/>
        <v>11792.550000000001</v>
      </c>
      <c r="AR136" s="361">
        <v>840</v>
      </c>
      <c r="AS136" s="361">
        <f t="shared" si="134"/>
        <v>9434.0400000000009</v>
      </c>
      <c r="AT136" s="362">
        <f t="shared" si="135"/>
        <v>21226.590000000004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715">
        <f t="shared" si="73"/>
        <v>2.4279999999999995</v>
      </c>
      <c r="AP137" s="361">
        <v>1050</v>
      </c>
      <c r="AQ137" s="361">
        <f t="shared" si="133"/>
        <v>2549.3999999999996</v>
      </c>
      <c r="AR137" s="361">
        <v>3080</v>
      </c>
      <c r="AS137" s="361">
        <f t="shared" si="134"/>
        <v>7478.2399999999989</v>
      </c>
      <c r="AT137" s="362">
        <f t="shared" si="135"/>
        <v>10027.64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715">
        <f t="shared" si="73"/>
        <v>0</v>
      </c>
      <c r="AP138" s="361">
        <v>0</v>
      </c>
      <c r="AQ138" s="361">
        <f t="shared" si="133"/>
        <v>0</v>
      </c>
      <c r="AR138" s="361">
        <v>4701</v>
      </c>
      <c r="AS138" s="361">
        <f t="shared" si="134"/>
        <v>0</v>
      </c>
      <c r="AT138" s="362">
        <f t="shared" si="135"/>
        <v>0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715">
        <f t="shared" ref="AO139:AO202" si="139">E139-K139-Q139-W139-AC139-AI139</f>
        <v>5.5</v>
      </c>
      <c r="AP139" s="363">
        <v>600</v>
      </c>
      <c r="AQ139" s="361">
        <f t="shared" si="133"/>
        <v>3300</v>
      </c>
      <c r="AR139" s="363">
        <v>588</v>
      </c>
      <c r="AS139" s="361">
        <f t="shared" si="134"/>
        <v>3234</v>
      </c>
      <c r="AT139" s="364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715">
        <f t="shared" si="139"/>
        <v>0</v>
      </c>
      <c r="AP140" s="360"/>
      <c r="AQ140" s="361"/>
      <c r="AR140" s="358"/>
      <c r="AS140" s="361"/>
      <c r="AT140" s="359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715">
        <f t="shared" si="139"/>
        <v>0</v>
      </c>
      <c r="AP141" s="361">
        <v>4518</v>
      </c>
      <c r="AQ141" s="361">
        <f t="shared" ref="AQ141:AQ155" si="156">AO141*AP141</f>
        <v>0</v>
      </c>
      <c r="AR141" s="361">
        <v>7588.7999999999993</v>
      </c>
      <c r="AS141" s="361">
        <f t="shared" ref="AS141:AS155" si="157">AO141*AR141</f>
        <v>0</v>
      </c>
      <c r="AT141" s="362">
        <f t="shared" ref="AT141:AT155" si="158">AQ141+AS141</f>
        <v>0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715">
        <f t="shared" si="139"/>
        <v>0</v>
      </c>
      <c r="AP142" s="361">
        <v>3005</v>
      </c>
      <c r="AQ142" s="361">
        <f t="shared" si="156"/>
        <v>0</v>
      </c>
      <c r="AR142" s="361">
        <v>5133.5999999999995</v>
      </c>
      <c r="AS142" s="361">
        <f t="shared" si="157"/>
        <v>0</v>
      </c>
      <c r="AT142" s="362">
        <f t="shared" si="158"/>
        <v>0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715">
        <f t="shared" si="139"/>
        <v>1</v>
      </c>
      <c r="AP143" s="363">
        <v>4500</v>
      </c>
      <c r="AQ143" s="361">
        <f t="shared" si="156"/>
        <v>4500</v>
      </c>
      <c r="AR143" s="363">
        <v>4900</v>
      </c>
      <c r="AS143" s="361">
        <f t="shared" si="157"/>
        <v>4900</v>
      </c>
      <c r="AT143" s="364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715">
        <f t="shared" si="139"/>
        <v>0</v>
      </c>
      <c r="AP144" s="363">
        <v>4500</v>
      </c>
      <c r="AQ144" s="361">
        <f t="shared" si="156"/>
        <v>0</v>
      </c>
      <c r="AR144" s="363">
        <v>12807.650000000001</v>
      </c>
      <c r="AS144" s="361">
        <f t="shared" si="157"/>
        <v>0</v>
      </c>
      <c r="AT144" s="364">
        <f t="shared" si="158"/>
        <v>0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715">
        <f t="shared" si="139"/>
        <v>1</v>
      </c>
      <c r="AP145" s="363">
        <v>400</v>
      </c>
      <c r="AQ145" s="361">
        <f t="shared" si="156"/>
        <v>400</v>
      </c>
      <c r="AR145" s="363">
        <v>952.8</v>
      </c>
      <c r="AS145" s="361">
        <f t="shared" si="157"/>
        <v>952.8</v>
      </c>
      <c r="AT145" s="364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715">
        <f t="shared" si="139"/>
        <v>4</v>
      </c>
      <c r="AP146" s="363">
        <v>300</v>
      </c>
      <c r="AQ146" s="361">
        <f t="shared" si="156"/>
        <v>1200</v>
      </c>
      <c r="AR146" s="363">
        <v>234</v>
      </c>
      <c r="AS146" s="361">
        <f t="shared" si="157"/>
        <v>936</v>
      </c>
      <c r="AT146" s="364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715">
        <f t="shared" si="139"/>
        <v>0</v>
      </c>
      <c r="AP147" s="363">
        <v>850</v>
      </c>
      <c r="AQ147" s="361">
        <f t="shared" si="156"/>
        <v>0</v>
      </c>
      <c r="AR147" s="363">
        <v>347.2</v>
      </c>
      <c r="AS147" s="361">
        <f t="shared" si="157"/>
        <v>0</v>
      </c>
      <c r="AT147" s="364">
        <f t="shared" si="158"/>
        <v>0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715">
        <f t="shared" si="139"/>
        <v>0</v>
      </c>
      <c r="AP148" s="363">
        <v>850</v>
      </c>
      <c r="AQ148" s="361">
        <f t="shared" si="156"/>
        <v>0</v>
      </c>
      <c r="AR148" s="363">
        <v>311.87692307692305</v>
      </c>
      <c r="AS148" s="361">
        <f t="shared" si="157"/>
        <v>0</v>
      </c>
      <c r="AT148" s="364">
        <f t="shared" si="158"/>
        <v>0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715">
        <f t="shared" si="139"/>
        <v>0</v>
      </c>
      <c r="AP149" s="361">
        <v>600</v>
      </c>
      <c r="AQ149" s="361">
        <f t="shared" si="156"/>
        <v>0</v>
      </c>
      <c r="AR149" s="361">
        <v>784</v>
      </c>
      <c r="AS149" s="361">
        <f t="shared" si="157"/>
        <v>0</v>
      </c>
      <c r="AT149" s="362">
        <f t="shared" si="158"/>
        <v>0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715">
        <f t="shared" si="139"/>
        <v>0</v>
      </c>
      <c r="AP150" s="361">
        <v>600</v>
      </c>
      <c r="AQ150" s="361">
        <f t="shared" si="156"/>
        <v>0</v>
      </c>
      <c r="AR150" s="361">
        <v>420</v>
      </c>
      <c r="AS150" s="361">
        <f t="shared" si="157"/>
        <v>0</v>
      </c>
      <c r="AT150" s="362">
        <f t="shared" si="158"/>
        <v>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715">
        <f t="shared" si="139"/>
        <v>1</v>
      </c>
      <c r="AP151" s="361">
        <v>1200</v>
      </c>
      <c r="AQ151" s="361">
        <f t="shared" si="156"/>
        <v>1200</v>
      </c>
      <c r="AR151" s="361">
        <v>450</v>
      </c>
      <c r="AS151" s="361">
        <f t="shared" si="157"/>
        <v>450</v>
      </c>
      <c r="AT151" s="362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715">
        <f t="shared" si="139"/>
        <v>21.477</v>
      </c>
      <c r="AP152" s="361">
        <v>1050</v>
      </c>
      <c r="AQ152" s="361">
        <f t="shared" si="156"/>
        <v>22550.85</v>
      </c>
      <c r="AR152" s="361">
        <v>840</v>
      </c>
      <c r="AS152" s="361">
        <f t="shared" si="157"/>
        <v>18040.68</v>
      </c>
      <c r="AT152" s="362">
        <f t="shared" si="158"/>
        <v>40591.53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715">
        <f t="shared" si="139"/>
        <v>1.4979999999999993</v>
      </c>
      <c r="AP153" s="361">
        <v>1050</v>
      </c>
      <c r="AQ153" s="361">
        <f t="shared" si="156"/>
        <v>1572.8999999999994</v>
      </c>
      <c r="AR153" s="361">
        <v>3080</v>
      </c>
      <c r="AS153" s="361">
        <f t="shared" si="157"/>
        <v>4613.8399999999983</v>
      </c>
      <c r="AT153" s="362">
        <f t="shared" si="158"/>
        <v>6186.739999999998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715">
        <f t="shared" si="139"/>
        <v>0</v>
      </c>
      <c r="AP154" s="361">
        <v>0</v>
      </c>
      <c r="AQ154" s="361">
        <f t="shared" si="156"/>
        <v>0</v>
      </c>
      <c r="AR154" s="361">
        <v>4701</v>
      </c>
      <c r="AS154" s="361">
        <f t="shared" si="157"/>
        <v>0</v>
      </c>
      <c r="AT154" s="362">
        <f t="shared" si="158"/>
        <v>0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715">
        <f t="shared" si="139"/>
        <v>5.5</v>
      </c>
      <c r="AP155" s="363">
        <v>600</v>
      </c>
      <c r="AQ155" s="361">
        <f t="shared" si="156"/>
        <v>3300</v>
      </c>
      <c r="AR155" s="363">
        <v>588</v>
      </c>
      <c r="AS155" s="361">
        <f t="shared" si="157"/>
        <v>3234</v>
      </c>
      <c r="AT155" s="364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715">
        <f t="shared" si="139"/>
        <v>0</v>
      </c>
      <c r="AP156" s="360"/>
      <c r="AQ156" s="361"/>
      <c r="AR156" s="358"/>
      <c r="AS156" s="361"/>
      <c r="AT156" s="359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715">
        <f t="shared" si="139"/>
        <v>0</v>
      </c>
      <c r="AP157" s="361">
        <v>4518</v>
      </c>
      <c r="AQ157" s="361">
        <f t="shared" ref="AQ157:AQ172" si="176">AO157*AP157</f>
        <v>0</v>
      </c>
      <c r="AR157" s="361">
        <v>7588.7999999999993</v>
      </c>
      <c r="AS157" s="361">
        <f t="shared" ref="AS157:AS172" si="177">AO157*AR157</f>
        <v>0</v>
      </c>
      <c r="AT157" s="362">
        <f t="shared" ref="AT157:AT172" si="178">AQ157+AS157</f>
        <v>0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715">
        <f t="shared" si="139"/>
        <v>0</v>
      </c>
      <c r="AP158" s="361">
        <v>3005</v>
      </c>
      <c r="AQ158" s="361">
        <f t="shared" si="176"/>
        <v>0</v>
      </c>
      <c r="AR158" s="361">
        <v>5133.5999999999995</v>
      </c>
      <c r="AS158" s="361">
        <f t="shared" si="177"/>
        <v>0</v>
      </c>
      <c r="AT158" s="362">
        <f t="shared" si="178"/>
        <v>0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715">
        <f t="shared" si="139"/>
        <v>1</v>
      </c>
      <c r="AP159" s="363">
        <v>4500</v>
      </c>
      <c r="AQ159" s="361">
        <f t="shared" si="176"/>
        <v>4500</v>
      </c>
      <c r="AR159" s="363">
        <v>4900</v>
      </c>
      <c r="AS159" s="361">
        <f t="shared" si="177"/>
        <v>4900</v>
      </c>
      <c r="AT159" s="364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715">
        <f t="shared" si="139"/>
        <v>1</v>
      </c>
      <c r="AP160" s="363">
        <v>4500</v>
      </c>
      <c r="AQ160" s="361">
        <f t="shared" si="176"/>
        <v>4500</v>
      </c>
      <c r="AR160" s="363">
        <v>12807.650000000001</v>
      </c>
      <c r="AS160" s="361">
        <f t="shared" si="177"/>
        <v>12807.650000000001</v>
      </c>
      <c r="AT160" s="364">
        <f t="shared" si="178"/>
        <v>17307.650000000001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715">
        <f t="shared" si="139"/>
        <v>1</v>
      </c>
      <c r="AP161" s="363">
        <v>400</v>
      </c>
      <c r="AQ161" s="361">
        <f t="shared" si="176"/>
        <v>400</v>
      </c>
      <c r="AR161" s="363">
        <v>952.8</v>
      </c>
      <c r="AS161" s="361">
        <f t="shared" si="177"/>
        <v>952.8</v>
      </c>
      <c r="AT161" s="364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715">
        <f t="shared" si="139"/>
        <v>5</v>
      </c>
      <c r="AP162" s="363">
        <v>300</v>
      </c>
      <c r="AQ162" s="361">
        <f t="shared" si="176"/>
        <v>1500</v>
      </c>
      <c r="AR162" s="363">
        <v>234</v>
      </c>
      <c r="AS162" s="361">
        <f t="shared" si="177"/>
        <v>1170</v>
      </c>
      <c r="AT162" s="364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715">
        <f t="shared" si="139"/>
        <v>0</v>
      </c>
      <c r="AP163" s="363">
        <v>850</v>
      </c>
      <c r="AQ163" s="361">
        <f t="shared" si="176"/>
        <v>0</v>
      </c>
      <c r="AR163" s="363">
        <v>347.2</v>
      </c>
      <c r="AS163" s="361">
        <f t="shared" si="177"/>
        <v>0</v>
      </c>
      <c r="AT163" s="364">
        <f t="shared" si="178"/>
        <v>0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715">
        <f t="shared" si="139"/>
        <v>0</v>
      </c>
      <c r="AP164" s="363">
        <v>850</v>
      </c>
      <c r="AQ164" s="361">
        <f t="shared" si="176"/>
        <v>0</v>
      </c>
      <c r="AR164" s="363">
        <v>316.39999999999998</v>
      </c>
      <c r="AS164" s="361">
        <f t="shared" si="177"/>
        <v>0</v>
      </c>
      <c r="AT164" s="364">
        <f t="shared" si="178"/>
        <v>0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715">
        <f t="shared" si="139"/>
        <v>0</v>
      </c>
      <c r="AP165" s="363">
        <v>850</v>
      </c>
      <c r="AQ165" s="361">
        <f t="shared" si="176"/>
        <v>0</v>
      </c>
      <c r="AR165" s="363">
        <v>311.87692307692305</v>
      </c>
      <c r="AS165" s="361">
        <f t="shared" si="177"/>
        <v>0</v>
      </c>
      <c r="AT165" s="364">
        <f t="shared" si="178"/>
        <v>0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715">
        <f t="shared" si="139"/>
        <v>0</v>
      </c>
      <c r="AP166" s="361">
        <v>600</v>
      </c>
      <c r="AQ166" s="361">
        <f t="shared" si="176"/>
        <v>0</v>
      </c>
      <c r="AR166" s="361">
        <v>784</v>
      </c>
      <c r="AS166" s="361">
        <f t="shared" si="177"/>
        <v>0</v>
      </c>
      <c r="AT166" s="362">
        <f t="shared" si="178"/>
        <v>0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715">
        <f t="shared" si="139"/>
        <v>0</v>
      </c>
      <c r="AP167" s="361">
        <v>600</v>
      </c>
      <c r="AQ167" s="361">
        <f t="shared" si="176"/>
        <v>0</v>
      </c>
      <c r="AR167" s="361">
        <v>420</v>
      </c>
      <c r="AS167" s="361">
        <f t="shared" si="177"/>
        <v>0</v>
      </c>
      <c r="AT167" s="362">
        <f t="shared" si="178"/>
        <v>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715">
        <f t="shared" si="139"/>
        <v>1</v>
      </c>
      <c r="AP168" s="361">
        <v>1200</v>
      </c>
      <c r="AQ168" s="361">
        <f t="shared" si="176"/>
        <v>1200</v>
      </c>
      <c r="AR168" s="361">
        <v>450</v>
      </c>
      <c r="AS168" s="361">
        <f t="shared" si="177"/>
        <v>450</v>
      </c>
      <c r="AT168" s="362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715">
        <f t="shared" si="139"/>
        <v>11.016000000000002</v>
      </c>
      <c r="AP169" s="361">
        <v>1050</v>
      </c>
      <c r="AQ169" s="361">
        <f t="shared" si="176"/>
        <v>11566.800000000001</v>
      </c>
      <c r="AR169" s="361">
        <v>840</v>
      </c>
      <c r="AS169" s="361">
        <f t="shared" si="177"/>
        <v>9253.4400000000023</v>
      </c>
      <c r="AT169" s="362">
        <f t="shared" si="178"/>
        <v>20820.240000000005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715">
        <f t="shared" si="139"/>
        <v>4.699999999999882E-2</v>
      </c>
      <c r="AP170" s="361">
        <v>1050</v>
      </c>
      <c r="AQ170" s="361">
        <f t="shared" si="176"/>
        <v>49.349999999998758</v>
      </c>
      <c r="AR170" s="361">
        <v>3080</v>
      </c>
      <c r="AS170" s="361">
        <f t="shared" si="177"/>
        <v>144.75999999999635</v>
      </c>
      <c r="AT170" s="362">
        <f t="shared" si="178"/>
        <v>194.10999999999513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715">
        <f t="shared" si="139"/>
        <v>0</v>
      </c>
      <c r="AP171" s="361">
        <v>0</v>
      </c>
      <c r="AQ171" s="361">
        <f t="shared" si="176"/>
        <v>0</v>
      </c>
      <c r="AR171" s="361">
        <v>4701</v>
      </c>
      <c r="AS171" s="361">
        <f t="shared" si="177"/>
        <v>0</v>
      </c>
      <c r="AT171" s="362">
        <f t="shared" si="178"/>
        <v>0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715">
        <f t="shared" si="139"/>
        <v>5.5</v>
      </c>
      <c r="AP172" s="363">
        <v>600</v>
      </c>
      <c r="AQ172" s="361">
        <f t="shared" si="176"/>
        <v>3300</v>
      </c>
      <c r="AR172" s="363">
        <v>588</v>
      </c>
      <c r="AS172" s="361">
        <f t="shared" si="177"/>
        <v>3234</v>
      </c>
      <c r="AT172" s="364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715">
        <f t="shared" si="139"/>
        <v>0</v>
      </c>
      <c r="AP173" s="360"/>
      <c r="AQ173" s="361"/>
      <c r="AR173" s="358"/>
      <c r="AS173" s="361"/>
      <c r="AT173" s="359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715">
        <f t="shared" si="139"/>
        <v>0</v>
      </c>
      <c r="AP174" s="361">
        <v>2829</v>
      </c>
      <c r="AQ174" s="361">
        <f t="shared" ref="AQ174:AQ185" si="198">AO174*AP174</f>
        <v>0</v>
      </c>
      <c r="AR174" s="361">
        <v>5624.6399999999994</v>
      </c>
      <c r="AS174" s="361">
        <f t="shared" ref="AS174:AS185" si="199">AO174*AR174</f>
        <v>0</v>
      </c>
      <c r="AT174" s="362">
        <f t="shared" ref="AT174:AT185" si="200">AQ174+AS174</f>
        <v>0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715">
        <f t="shared" si="139"/>
        <v>0</v>
      </c>
      <c r="AP175" s="361">
        <v>1681</v>
      </c>
      <c r="AQ175" s="361">
        <f t="shared" si="198"/>
        <v>0</v>
      </c>
      <c r="AR175" s="361">
        <v>4575.5999999999995</v>
      </c>
      <c r="AS175" s="361">
        <f t="shared" si="199"/>
        <v>0</v>
      </c>
      <c r="AT175" s="362">
        <f t="shared" si="200"/>
        <v>0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715">
        <f t="shared" si="139"/>
        <v>1</v>
      </c>
      <c r="AP176" s="363">
        <v>4500</v>
      </c>
      <c r="AQ176" s="361">
        <f t="shared" si="198"/>
        <v>4500</v>
      </c>
      <c r="AR176" s="363">
        <v>4900</v>
      </c>
      <c r="AS176" s="361">
        <f t="shared" si="199"/>
        <v>4900</v>
      </c>
      <c r="AT176" s="364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715">
        <f t="shared" si="139"/>
        <v>2</v>
      </c>
      <c r="AP177" s="363">
        <v>4500</v>
      </c>
      <c r="AQ177" s="361">
        <f t="shared" si="198"/>
        <v>9000</v>
      </c>
      <c r="AR177" s="363">
        <v>11136.75</v>
      </c>
      <c r="AS177" s="361">
        <f t="shared" si="199"/>
        <v>22273.5</v>
      </c>
      <c r="AT177" s="364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715">
        <f t="shared" si="139"/>
        <v>2</v>
      </c>
      <c r="AP178" s="363">
        <v>300</v>
      </c>
      <c r="AQ178" s="361">
        <f t="shared" si="198"/>
        <v>600</v>
      </c>
      <c r="AR178" s="363">
        <v>234</v>
      </c>
      <c r="AS178" s="361">
        <f t="shared" si="199"/>
        <v>468</v>
      </c>
      <c r="AT178" s="364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715">
        <f t="shared" si="139"/>
        <v>1</v>
      </c>
      <c r="AP179" s="363">
        <v>850</v>
      </c>
      <c r="AQ179" s="361">
        <f t="shared" si="198"/>
        <v>850</v>
      </c>
      <c r="AR179" s="363">
        <v>311.87692307692305</v>
      </c>
      <c r="AS179" s="361">
        <f t="shared" si="199"/>
        <v>311.87692307692305</v>
      </c>
      <c r="AT179" s="364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715">
        <f t="shared" si="139"/>
        <v>1</v>
      </c>
      <c r="AP180" s="361">
        <v>600</v>
      </c>
      <c r="AQ180" s="361">
        <f t="shared" si="198"/>
        <v>600</v>
      </c>
      <c r="AR180" s="361">
        <v>420</v>
      </c>
      <c r="AS180" s="361">
        <f t="shared" si="199"/>
        <v>420</v>
      </c>
      <c r="AT180" s="362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715">
        <f t="shared" si="139"/>
        <v>1</v>
      </c>
      <c r="AP181" s="361">
        <v>1200</v>
      </c>
      <c r="AQ181" s="361">
        <f t="shared" si="198"/>
        <v>1200</v>
      </c>
      <c r="AR181" s="361">
        <v>300</v>
      </c>
      <c r="AS181" s="361">
        <f t="shared" si="199"/>
        <v>300</v>
      </c>
      <c r="AT181" s="362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715">
        <f t="shared" si="139"/>
        <v>4.3</v>
      </c>
      <c r="AP182" s="361">
        <v>1050</v>
      </c>
      <c r="AQ182" s="361">
        <f t="shared" si="198"/>
        <v>4515</v>
      </c>
      <c r="AR182" s="361">
        <v>840</v>
      </c>
      <c r="AS182" s="361">
        <f t="shared" si="199"/>
        <v>3612</v>
      </c>
      <c r="AT182" s="362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715">
        <f t="shared" si="139"/>
        <v>1</v>
      </c>
      <c r="AP183" s="361">
        <v>1050</v>
      </c>
      <c r="AQ183" s="361">
        <f t="shared" si="198"/>
        <v>1050</v>
      </c>
      <c r="AR183" s="361">
        <v>3080</v>
      </c>
      <c r="AS183" s="361">
        <f t="shared" si="199"/>
        <v>3080</v>
      </c>
      <c r="AT183" s="362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715">
        <f t="shared" si="139"/>
        <v>3</v>
      </c>
      <c r="AP184" s="363">
        <v>600</v>
      </c>
      <c r="AQ184" s="361">
        <f t="shared" si="198"/>
        <v>1800</v>
      </c>
      <c r="AR184" s="363">
        <v>588</v>
      </c>
      <c r="AS184" s="361">
        <f t="shared" si="199"/>
        <v>1764</v>
      </c>
      <c r="AT184" s="364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715">
        <f t="shared" si="139"/>
        <v>1</v>
      </c>
      <c r="AP185" s="361">
        <v>0</v>
      </c>
      <c r="AQ185" s="361">
        <f t="shared" si="198"/>
        <v>0</v>
      </c>
      <c r="AR185" s="361">
        <v>1688</v>
      </c>
      <c r="AS185" s="361">
        <f t="shared" si="199"/>
        <v>1688</v>
      </c>
      <c r="AT185" s="362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715">
        <f t="shared" si="139"/>
        <v>0</v>
      </c>
      <c r="AP186" s="360"/>
      <c r="AQ186" s="361"/>
      <c r="AR186" s="358"/>
      <c r="AS186" s="361"/>
      <c r="AT186" s="359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715">
        <f t="shared" si="139"/>
        <v>0</v>
      </c>
      <c r="AP187" s="361">
        <v>25108</v>
      </c>
      <c r="AQ187" s="361">
        <f t="shared" ref="AQ187:AQ208" si="217">AO187*AP187</f>
        <v>0</v>
      </c>
      <c r="AR187" s="361">
        <v>69455.376000000004</v>
      </c>
      <c r="AS187" s="361">
        <f t="shared" ref="AS187:AS208" si="218">AO187*AR187</f>
        <v>0</v>
      </c>
      <c r="AT187" s="362">
        <f t="shared" ref="AT187:AT197" si="219">AQ187+AS187</f>
        <v>0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715">
        <f t="shared" si="139"/>
        <v>0</v>
      </c>
      <c r="AP188" s="361">
        <v>5616</v>
      </c>
      <c r="AQ188" s="361">
        <f t="shared" si="217"/>
        <v>0</v>
      </c>
      <c r="AR188" s="361">
        <v>12134.640000000001</v>
      </c>
      <c r="AS188" s="361">
        <f t="shared" si="218"/>
        <v>0</v>
      </c>
      <c r="AT188" s="362">
        <f t="shared" si="219"/>
        <v>0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715">
        <f t="shared" si="139"/>
        <v>0</v>
      </c>
      <c r="AP189" s="361">
        <v>5577</v>
      </c>
      <c r="AQ189" s="361">
        <f t="shared" si="217"/>
        <v>0</v>
      </c>
      <c r="AR189" s="361">
        <v>12144.312</v>
      </c>
      <c r="AS189" s="361">
        <f t="shared" si="218"/>
        <v>0</v>
      </c>
      <c r="AT189" s="362">
        <f t="shared" si="219"/>
        <v>0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715">
        <f t="shared" si="139"/>
        <v>2</v>
      </c>
      <c r="AP190" s="361">
        <v>1554</v>
      </c>
      <c r="AQ190" s="361">
        <f t="shared" si="217"/>
        <v>3108</v>
      </c>
      <c r="AR190" s="361">
        <v>3826</v>
      </c>
      <c r="AS190" s="361">
        <f t="shared" si="218"/>
        <v>7652</v>
      </c>
      <c r="AT190" s="362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715">
        <f t="shared" si="139"/>
        <v>1</v>
      </c>
      <c r="AP191" s="361">
        <v>2032</v>
      </c>
      <c r="AQ191" s="361">
        <f t="shared" si="217"/>
        <v>2032</v>
      </c>
      <c r="AR191" s="361">
        <v>5000</v>
      </c>
      <c r="AS191" s="361">
        <f t="shared" si="218"/>
        <v>5000</v>
      </c>
      <c r="AT191" s="362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715">
        <f t="shared" si="139"/>
        <v>1</v>
      </c>
      <c r="AP192" s="361">
        <v>1500</v>
      </c>
      <c r="AQ192" s="361">
        <f t="shared" si="217"/>
        <v>1500</v>
      </c>
      <c r="AR192" s="361">
        <v>4557</v>
      </c>
      <c r="AS192" s="361">
        <f t="shared" si="218"/>
        <v>4557</v>
      </c>
      <c r="AT192" s="362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715">
        <f t="shared" si="139"/>
        <v>2</v>
      </c>
      <c r="AP193" s="361">
        <v>1500</v>
      </c>
      <c r="AQ193" s="361">
        <f t="shared" si="217"/>
        <v>3000</v>
      </c>
      <c r="AR193" s="361">
        <v>2499</v>
      </c>
      <c r="AS193" s="361">
        <f t="shared" si="218"/>
        <v>4998</v>
      </c>
      <c r="AT193" s="362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715">
        <f t="shared" si="139"/>
        <v>0</v>
      </c>
      <c r="AP194" s="361">
        <v>1200</v>
      </c>
      <c r="AQ194" s="361">
        <f t="shared" si="217"/>
        <v>0</v>
      </c>
      <c r="AR194" s="361">
        <v>3017</v>
      </c>
      <c r="AS194" s="361">
        <f t="shared" si="218"/>
        <v>0</v>
      </c>
      <c r="AT194" s="362">
        <f t="shared" si="219"/>
        <v>0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715">
        <f t="shared" si="139"/>
        <v>18.015000000000001</v>
      </c>
      <c r="AP195" s="361">
        <v>1200</v>
      </c>
      <c r="AQ195" s="361">
        <f t="shared" si="217"/>
        <v>21618</v>
      </c>
      <c r="AR195" s="361">
        <v>1933</v>
      </c>
      <c r="AS195" s="361">
        <f t="shared" si="218"/>
        <v>34822.995000000003</v>
      </c>
      <c r="AT195" s="362">
        <f t="shared" si="219"/>
        <v>56440.995000000003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715">
        <f t="shared" si="139"/>
        <v>55</v>
      </c>
      <c r="AP196" s="361">
        <v>600</v>
      </c>
      <c r="AQ196" s="361">
        <f t="shared" si="217"/>
        <v>33000</v>
      </c>
      <c r="AR196" s="361">
        <v>588</v>
      </c>
      <c r="AS196" s="361">
        <f t="shared" si="218"/>
        <v>32340</v>
      </c>
      <c r="AT196" s="362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715">
        <f t="shared" si="139"/>
        <v>0</v>
      </c>
      <c r="AP197" s="361">
        <v>0</v>
      </c>
      <c r="AQ197" s="361">
        <f t="shared" si="217"/>
        <v>0</v>
      </c>
      <c r="AR197" s="361">
        <v>35562</v>
      </c>
      <c r="AS197" s="361">
        <f t="shared" si="218"/>
        <v>0</v>
      </c>
      <c r="AT197" s="362">
        <f t="shared" si="219"/>
        <v>0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715">
        <f t="shared" si="139"/>
        <v>0</v>
      </c>
      <c r="AP198" s="360"/>
      <c r="AQ198" s="361">
        <f t="shared" si="217"/>
        <v>0</v>
      </c>
      <c r="AR198" s="358"/>
      <c r="AS198" s="361">
        <f t="shared" si="218"/>
        <v>0</v>
      </c>
      <c r="AT198" s="359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715">
        <f t="shared" si="139"/>
        <v>0</v>
      </c>
      <c r="AP199" s="361">
        <v>115637</v>
      </c>
      <c r="AQ199" s="361">
        <f t="shared" si="217"/>
        <v>0</v>
      </c>
      <c r="AR199" s="361">
        <v>310498.728</v>
      </c>
      <c r="AS199" s="361">
        <f t="shared" si="218"/>
        <v>0</v>
      </c>
      <c r="AT199" s="362">
        <f t="shared" ref="AT199:AT208" si="229">AQ199+AS199</f>
        <v>0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715">
        <f t="shared" si="139"/>
        <v>0</v>
      </c>
      <c r="AP200" s="361">
        <v>6729</v>
      </c>
      <c r="AQ200" s="361">
        <f t="shared" si="217"/>
        <v>0</v>
      </c>
      <c r="AR200" s="361">
        <v>14539.247999999998</v>
      </c>
      <c r="AS200" s="361">
        <f t="shared" si="218"/>
        <v>0</v>
      </c>
      <c r="AT200" s="362">
        <f t="shared" si="229"/>
        <v>0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715">
        <f t="shared" si="139"/>
        <v>0</v>
      </c>
      <c r="AP201" s="361">
        <v>8615</v>
      </c>
      <c r="AQ201" s="361">
        <f t="shared" si="217"/>
        <v>0</v>
      </c>
      <c r="AR201" s="361">
        <v>18744.335999999999</v>
      </c>
      <c r="AS201" s="361">
        <f t="shared" si="218"/>
        <v>0</v>
      </c>
      <c r="AT201" s="362">
        <f t="shared" si="229"/>
        <v>0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715">
        <f t="shared" si="139"/>
        <v>1</v>
      </c>
      <c r="AP202" s="361">
        <v>3841</v>
      </c>
      <c r="AQ202" s="361">
        <f t="shared" si="217"/>
        <v>3841</v>
      </c>
      <c r="AR202" s="361">
        <v>8657</v>
      </c>
      <c r="AS202" s="361">
        <f t="shared" si="218"/>
        <v>8657</v>
      </c>
      <c r="AT202" s="362">
        <f t="shared" si="229"/>
        <v>12498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715">
        <f t="shared" ref="AO203:AO266" si="234">E203-K203-Q203-W203-AC203-AI203</f>
        <v>0</v>
      </c>
      <c r="AP203" s="360">
        <v>1500</v>
      </c>
      <c r="AQ203" s="361">
        <f t="shared" si="217"/>
        <v>0</v>
      </c>
      <c r="AR203" s="358">
        <v>3528</v>
      </c>
      <c r="AS203" s="361">
        <f t="shared" si="218"/>
        <v>0</v>
      </c>
      <c r="AT203" s="362">
        <f t="shared" si="229"/>
        <v>0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715">
        <f t="shared" si="234"/>
        <v>0</v>
      </c>
      <c r="AP204" s="361">
        <v>1560</v>
      </c>
      <c r="AQ204" s="361">
        <f t="shared" si="217"/>
        <v>0</v>
      </c>
      <c r="AR204" s="361">
        <v>5971</v>
      </c>
      <c r="AS204" s="361">
        <f t="shared" si="218"/>
        <v>0</v>
      </c>
      <c r="AT204" s="362">
        <f t="shared" si="229"/>
        <v>0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715">
        <f t="shared" si="234"/>
        <v>13.370000000000001</v>
      </c>
      <c r="AP205" s="361">
        <v>1200</v>
      </c>
      <c r="AQ205" s="361">
        <f t="shared" si="217"/>
        <v>16044.000000000002</v>
      </c>
      <c r="AR205" s="361">
        <v>3440</v>
      </c>
      <c r="AS205" s="361">
        <f t="shared" si="218"/>
        <v>45992.800000000003</v>
      </c>
      <c r="AT205" s="362">
        <f t="shared" si="229"/>
        <v>62036.800000000003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715">
        <f t="shared" si="234"/>
        <v>15.699999999999989</v>
      </c>
      <c r="AP206" s="361">
        <v>1200</v>
      </c>
      <c r="AQ206" s="361">
        <f t="shared" si="217"/>
        <v>18839.999999999985</v>
      </c>
      <c r="AR206" s="361">
        <v>2078</v>
      </c>
      <c r="AS206" s="361">
        <f t="shared" si="218"/>
        <v>32624.599999999977</v>
      </c>
      <c r="AT206" s="362">
        <f t="shared" si="229"/>
        <v>51464.599999999962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715">
        <f t="shared" si="234"/>
        <v>170</v>
      </c>
      <c r="AP207" s="361">
        <v>600</v>
      </c>
      <c r="AQ207" s="361">
        <f t="shared" si="217"/>
        <v>102000</v>
      </c>
      <c r="AR207" s="361">
        <v>588</v>
      </c>
      <c r="AS207" s="361">
        <f t="shared" si="218"/>
        <v>99960</v>
      </c>
      <c r="AT207" s="362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715">
        <f t="shared" si="234"/>
        <v>0</v>
      </c>
      <c r="AP208" s="361">
        <v>0</v>
      </c>
      <c r="AQ208" s="361">
        <f t="shared" si="217"/>
        <v>0</v>
      </c>
      <c r="AR208" s="361">
        <v>31415</v>
      </c>
      <c r="AS208" s="361">
        <f t="shared" si="218"/>
        <v>0</v>
      </c>
      <c r="AT208" s="362">
        <f t="shared" si="229"/>
        <v>0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715">
        <f t="shared" si="234"/>
        <v>0</v>
      </c>
      <c r="AP209" s="360"/>
      <c r="AQ209" s="361"/>
      <c r="AR209" s="358"/>
      <c r="AS209" s="361"/>
      <c r="AT209" s="359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715">
        <f t="shared" si="234"/>
        <v>0</v>
      </c>
      <c r="AP210" s="360"/>
      <c r="AQ210" s="361"/>
      <c r="AR210" s="358"/>
      <c r="AS210" s="361"/>
      <c r="AT210" s="359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34"/>
        <v>1</v>
      </c>
      <c r="AP211" s="360"/>
      <c r="AQ211" s="361"/>
      <c r="AR211" s="358"/>
      <c r="AS211" s="361"/>
      <c r="AT211" s="359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715">
        <f t="shared" si="234"/>
        <v>0</v>
      </c>
      <c r="AP212" s="361">
        <v>14000</v>
      </c>
      <c r="AQ212" s="361">
        <f t="shared" ref="AQ212:AQ226" si="254">AO212*AP212</f>
        <v>0</v>
      </c>
      <c r="AR212" s="361">
        <v>45868</v>
      </c>
      <c r="AS212" s="361">
        <f t="shared" ref="AS212:AS226" si="255">AO212*AR212</f>
        <v>0</v>
      </c>
      <c r="AT212" s="362">
        <f t="shared" ref="AT212:AT214" si="256">AQ212+AS212</f>
        <v>0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715">
        <f t="shared" si="234"/>
        <v>0</v>
      </c>
      <c r="AP213" s="361">
        <v>14000</v>
      </c>
      <c r="AQ213" s="361">
        <f t="shared" si="254"/>
        <v>0</v>
      </c>
      <c r="AR213" s="361">
        <v>37474</v>
      </c>
      <c r="AS213" s="361">
        <f t="shared" si="255"/>
        <v>0</v>
      </c>
      <c r="AT213" s="362">
        <f t="shared" si="256"/>
        <v>0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715">
        <f t="shared" si="234"/>
        <v>0</v>
      </c>
      <c r="AP214" s="361">
        <v>44166</v>
      </c>
      <c r="AQ214" s="361">
        <f t="shared" si="254"/>
        <v>0</v>
      </c>
      <c r="AR214" s="361">
        <v>294438.13</v>
      </c>
      <c r="AS214" s="361">
        <f t="shared" si="255"/>
        <v>0</v>
      </c>
      <c r="AT214" s="362">
        <f t="shared" si="256"/>
        <v>0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715">
        <f t="shared" si="234"/>
        <v>1</v>
      </c>
      <c r="AP215" s="361"/>
      <c r="AQ215" s="361">
        <f t="shared" si="254"/>
        <v>0</v>
      </c>
      <c r="AR215" s="361"/>
      <c r="AS215" s="361">
        <f t="shared" si="255"/>
        <v>0</v>
      </c>
      <c r="AT215" s="362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715">
        <f t="shared" si="234"/>
        <v>0</v>
      </c>
      <c r="AP216" s="361"/>
      <c r="AQ216" s="361">
        <f t="shared" si="254"/>
        <v>0</v>
      </c>
      <c r="AR216" s="361"/>
      <c r="AS216" s="361">
        <f t="shared" si="255"/>
        <v>0</v>
      </c>
      <c r="AT216" s="362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715">
        <f t="shared" si="234"/>
        <v>0</v>
      </c>
      <c r="AP217" s="361">
        <f>250+105</f>
        <v>355</v>
      </c>
      <c r="AQ217" s="361">
        <f t="shared" si="254"/>
        <v>0</v>
      </c>
      <c r="AR217" s="361">
        <v>240</v>
      </c>
      <c r="AS217" s="361">
        <f t="shared" si="255"/>
        <v>0</v>
      </c>
      <c r="AT217" s="362">
        <f t="shared" ref="AT217:AT226" si="263">AQ217+AS217</f>
        <v>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715">
        <f t="shared" si="234"/>
        <v>1</v>
      </c>
      <c r="AP218" s="361">
        <f>330+105</f>
        <v>435</v>
      </c>
      <c r="AQ218" s="361">
        <f t="shared" si="254"/>
        <v>435</v>
      </c>
      <c r="AR218" s="361">
        <v>403</v>
      </c>
      <c r="AS218" s="361">
        <f t="shared" si="255"/>
        <v>403</v>
      </c>
      <c r="AT218" s="362">
        <f t="shared" si="263"/>
        <v>838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715">
        <f t="shared" si="234"/>
        <v>4</v>
      </c>
      <c r="AP219" s="361">
        <f>352+105</f>
        <v>457</v>
      </c>
      <c r="AQ219" s="361">
        <f t="shared" si="254"/>
        <v>1828</v>
      </c>
      <c r="AR219" s="361">
        <v>524</v>
      </c>
      <c r="AS219" s="361">
        <f t="shared" si="255"/>
        <v>2096</v>
      </c>
      <c r="AT219" s="362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715">
        <f t="shared" si="234"/>
        <v>15</v>
      </c>
      <c r="AP220" s="361">
        <f>396+105</f>
        <v>501</v>
      </c>
      <c r="AQ220" s="361">
        <f t="shared" si="254"/>
        <v>7515</v>
      </c>
      <c r="AR220" s="361">
        <v>877</v>
      </c>
      <c r="AS220" s="361">
        <f t="shared" si="255"/>
        <v>13155</v>
      </c>
      <c r="AT220" s="362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715">
        <f t="shared" si="234"/>
        <v>0</v>
      </c>
      <c r="AP221" s="361">
        <v>2500</v>
      </c>
      <c r="AQ221" s="361">
        <f t="shared" si="254"/>
        <v>0</v>
      </c>
      <c r="AR221" s="361">
        <v>8211</v>
      </c>
      <c r="AS221" s="361">
        <f t="shared" si="255"/>
        <v>0</v>
      </c>
      <c r="AT221" s="362">
        <f t="shared" si="263"/>
        <v>0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715">
        <f t="shared" si="234"/>
        <v>0</v>
      </c>
      <c r="AP222" s="361">
        <v>2500</v>
      </c>
      <c r="AQ222" s="361">
        <f t="shared" si="254"/>
        <v>0</v>
      </c>
      <c r="AR222" s="361">
        <v>5000</v>
      </c>
      <c r="AS222" s="361">
        <f t="shared" si="255"/>
        <v>0</v>
      </c>
      <c r="AT222" s="362">
        <f t="shared" si="263"/>
        <v>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715">
        <f t="shared" si="234"/>
        <v>6</v>
      </c>
      <c r="AP223" s="361">
        <v>500</v>
      </c>
      <c r="AQ223" s="361">
        <f t="shared" si="254"/>
        <v>3000</v>
      </c>
      <c r="AR223" s="361">
        <v>117</v>
      </c>
      <c r="AS223" s="361">
        <f t="shared" si="255"/>
        <v>702</v>
      </c>
      <c r="AT223" s="362">
        <f t="shared" si="263"/>
        <v>3702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715">
        <f t="shared" si="234"/>
        <v>0</v>
      </c>
      <c r="AP224" s="361">
        <v>0</v>
      </c>
      <c r="AQ224" s="361">
        <f t="shared" si="254"/>
        <v>0</v>
      </c>
      <c r="AR224" s="361">
        <v>12600</v>
      </c>
      <c r="AS224" s="361">
        <f t="shared" si="255"/>
        <v>0</v>
      </c>
      <c r="AT224" s="362">
        <f t="shared" si="263"/>
        <v>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715">
        <f t="shared" si="234"/>
        <v>1</v>
      </c>
      <c r="AP225" s="361">
        <v>366000</v>
      </c>
      <c r="AQ225" s="361">
        <f t="shared" si="254"/>
        <v>366000</v>
      </c>
      <c r="AR225" s="361">
        <v>0</v>
      </c>
      <c r="AS225" s="361">
        <f t="shared" si="255"/>
        <v>0</v>
      </c>
      <c r="AT225" s="362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715">
        <f t="shared" si="234"/>
        <v>1</v>
      </c>
      <c r="AP226" s="365">
        <v>162000</v>
      </c>
      <c r="AQ226" s="365">
        <f t="shared" si="254"/>
        <v>162000</v>
      </c>
      <c r="AR226" s="365">
        <v>0</v>
      </c>
      <c r="AS226" s="365">
        <f t="shared" si="255"/>
        <v>0</v>
      </c>
      <c r="AT226" s="366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1612968</v>
      </c>
      <c r="Z227" s="232"/>
      <c r="AA227" s="233">
        <f>SUM(AA10:AA226)</f>
        <v>2183942.8112307689</v>
      </c>
      <c r="AB227" s="233">
        <f>SUM(AB10:AB226)</f>
        <v>3796910.8112307689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715">
        <f t="shared" si="234"/>
        <v>0</v>
      </c>
      <c r="AP227" s="367"/>
      <c r="AQ227" s="368">
        <f>SUM(AQ10:AQ226)</f>
        <v>1380740</v>
      </c>
      <c r="AR227" s="367"/>
      <c r="AS227" s="368">
        <f>SUM(AS10:AS226)</f>
        <v>795935.40961538465</v>
      </c>
      <c r="AT227" s="368">
        <f>SUM(AT10:AT226)</f>
        <v>2176675.4096153849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715">
        <f t="shared" si="234"/>
        <v>0</v>
      </c>
      <c r="AP228" s="369"/>
      <c r="AQ228" s="370"/>
      <c r="AR228" s="371"/>
      <c r="AS228" s="370"/>
      <c r="AT228" s="372"/>
    </row>
    <row r="229" spans="1:46" ht="13.5" x14ac:dyDescent="0.25">
      <c r="A229" s="485">
        <v>220</v>
      </c>
      <c r="B229" s="497" t="s">
        <v>105</v>
      </c>
      <c r="C229" s="498"/>
      <c r="D229" s="499"/>
      <c r="E229" s="499"/>
      <c r="F229" s="499"/>
      <c r="G229" s="488"/>
      <c r="H229" s="500"/>
      <c r="I229" s="488"/>
      <c r="J229" s="501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715">
        <f t="shared" si="234"/>
        <v>0</v>
      </c>
      <c r="AP229" s="357"/>
      <c r="AQ229" s="361"/>
      <c r="AR229" s="358"/>
      <c r="AS229" s="361"/>
      <c r="AT229" s="359"/>
    </row>
    <row r="230" spans="1:46" x14ac:dyDescent="0.2">
      <c r="A230" s="485">
        <v>221</v>
      </c>
      <c r="B230" s="502" t="s">
        <v>44</v>
      </c>
      <c r="C230" s="490"/>
      <c r="D230" s="487"/>
      <c r="E230" s="487"/>
      <c r="F230" s="487"/>
      <c r="G230" s="488"/>
      <c r="H230" s="500"/>
      <c r="I230" s="488"/>
      <c r="J230" s="501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715">
        <f t="shared" si="234"/>
        <v>0</v>
      </c>
      <c r="AP230" s="360"/>
      <c r="AQ230" s="361"/>
      <c r="AR230" s="358"/>
      <c r="AS230" s="361"/>
      <c r="AT230" s="359"/>
    </row>
    <row r="231" spans="1:46" x14ac:dyDescent="0.2">
      <c r="A231" s="485">
        <v>222</v>
      </c>
      <c r="B231" s="502" t="s">
        <v>106</v>
      </c>
      <c r="C231" s="490"/>
      <c r="D231" s="487"/>
      <c r="E231" s="487"/>
      <c r="F231" s="487"/>
      <c r="G231" s="488"/>
      <c r="H231" s="500"/>
      <c r="I231" s="488"/>
      <c r="J231" s="501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715">
        <f t="shared" si="234"/>
        <v>0</v>
      </c>
      <c r="AP231" s="360"/>
      <c r="AQ231" s="361"/>
      <c r="AR231" s="358"/>
      <c r="AS231" s="361"/>
      <c r="AT231" s="359"/>
    </row>
    <row r="232" spans="1:46" x14ac:dyDescent="0.2">
      <c r="A232" s="485">
        <v>223</v>
      </c>
      <c r="B232" s="502" t="s">
        <v>107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34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224</v>
      </c>
      <c r="B233" s="502" t="s">
        <v>108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34"/>
        <v>0</v>
      </c>
      <c r="AP233" s="360"/>
      <c r="AQ233" s="361"/>
      <c r="AR233" s="358"/>
      <c r="AS233" s="361"/>
      <c r="AT233" s="359"/>
    </row>
    <row r="234" spans="1:46" ht="38.25" x14ac:dyDescent="0.2">
      <c r="A234" s="485">
        <v>225</v>
      </c>
      <c r="B234" s="486" t="s">
        <v>109</v>
      </c>
      <c r="C234" s="487" t="s">
        <v>350</v>
      </c>
      <c r="D234" s="487" t="s">
        <v>14</v>
      </c>
      <c r="E234" s="487">
        <v>1</v>
      </c>
      <c r="F234" s="488">
        <v>228206.58</v>
      </c>
      <c r="G234" s="488">
        <f t="shared" ref="G234:G277" si="265">E234*F234</f>
        <v>228206.58</v>
      </c>
      <c r="H234" s="488">
        <v>566028.50399999996</v>
      </c>
      <c r="I234" s="488">
        <f t="shared" ref="I234:I277" si="266">E234*H234</f>
        <v>566028.50399999996</v>
      </c>
      <c r="J234" s="489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715">
        <f t="shared" si="234"/>
        <v>0</v>
      </c>
      <c r="AP234" s="361">
        <v>228206.58</v>
      </c>
      <c r="AQ234" s="361">
        <f t="shared" ref="AQ234:AQ236" si="283">AO234*AP234</f>
        <v>0</v>
      </c>
      <c r="AR234" s="361">
        <v>566028.50399999996</v>
      </c>
      <c r="AS234" s="361">
        <f t="shared" ref="AS234:AS236" si="284">AO234*AR234</f>
        <v>0</v>
      </c>
      <c r="AT234" s="362">
        <f t="shared" ref="AT234:AT236" si="285">AQ234+AS234</f>
        <v>0</v>
      </c>
    </row>
    <row r="235" spans="1:46" ht="38.25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715">
        <f t="shared" si="234"/>
        <v>0</v>
      </c>
      <c r="AP235" s="361">
        <v>77780.28</v>
      </c>
      <c r="AQ235" s="361">
        <f t="shared" si="283"/>
        <v>0</v>
      </c>
      <c r="AR235" s="361">
        <v>200330.92799999999</v>
      </c>
      <c r="AS235" s="361">
        <f t="shared" si="284"/>
        <v>0</v>
      </c>
      <c r="AT235" s="362">
        <f t="shared" si="285"/>
        <v>0</v>
      </c>
    </row>
    <row r="236" spans="1:46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715">
        <f t="shared" si="234"/>
        <v>0</v>
      </c>
      <c r="AP236" s="361">
        <v>32933</v>
      </c>
      <c r="AQ236" s="361">
        <f t="shared" si="283"/>
        <v>0</v>
      </c>
      <c r="AR236" s="361">
        <v>103503.048</v>
      </c>
      <c r="AS236" s="361">
        <f t="shared" si="284"/>
        <v>0</v>
      </c>
      <c r="AT236" s="362">
        <f t="shared" si="285"/>
        <v>0</v>
      </c>
    </row>
    <row r="237" spans="1:46" x14ac:dyDescent="0.2">
      <c r="A237" s="485">
        <v>228</v>
      </c>
      <c r="B237" s="502" t="s">
        <v>112</v>
      </c>
      <c r="C237" s="490"/>
      <c r="D237" s="487"/>
      <c r="E237" s="487"/>
      <c r="F237" s="488"/>
      <c r="G237" s="488"/>
      <c r="H237" s="488"/>
      <c r="I237" s="488"/>
      <c r="J237" s="489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715">
        <f t="shared" si="234"/>
        <v>0</v>
      </c>
      <c r="AP237" s="361"/>
      <c r="AQ237" s="361"/>
      <c r="AR237" s="361"/>
      <c r="AS237" s="361"/>
      <c r="AT237" s="362"/>
    </row>
    <row r="238" spans="1:46" ht="38.25" x14ac:dyDescent="0.2">
      <c r="A238" s="485">
        <v>229</v>
      </c>
      <c r="B238" s="486" t="s">
        <v>113</v>
      </c>
      <c r="C238" s="487" t="s">
        <v>353</v>
      </c>
      <c r="D238" s="487" t="s">
        <v>14</v>
      </c>
      <c r="E238" s="487">
        <v>1</v>
      </c>
      <c r="F238" s="488">
        <v>221688.18</v>
      </c>
      <c r="G238" s="488">
        <f t="shared" si="265"/>
        <v>221688.18</v>
      </c>
      <c r="H238" s="488">
        <v>565704.12</v>
      </c>
      <c r="I238" s="488">
        <f t="shared" si="266"/>
        <v>565704.12</v>
      </c>
      <c r="J238" s="489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715">
        <f t="shared" si="234"/>
        <v>0</v>
      </c>
      <c r="AP238" s="361">
        <v>221688.18</v>
      </c>
      <c r="AQ238" s="361">
        <f t="shared" ref="AQ238:AQ240" si="301">AO238*AP238</f>
        <v>0</v>
      </c>
      <c r="AR238" s="361">
        <v>565704.12</v>
      </c>
      <c r="AS238" s="361">
        <f t="shared" ref="AS238:AS240" si="302">AO238*AR238</f>
        <v>0</v>
      </c>
      <c r="AT238" s="362">
        <f t="shared" ref="AT238:AT240" si="303">AQ238+AS238</f>
        <v>0</v>
      </c>
    </row>
    <row r="239" spans="1:46" ht="38.25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715">
        <f t="shared" si="234"/>
        <v>0</v>
      </c>
      <c r="AP239" s="361">
        <v>77780.28</v>
      </c>
      <c r="AQ239" s="361">
        <f t="shared" si="301"/>
        <v>0</v>
      </c>
      <c r="AR239" s="361">
        <v>200330.92799999999</v>
      </c>
      <c r="AS239" s="361">
        <f t="shared" si="302"/>
        <v>0</v>
      </c>
      <c r="AT239" s="362">
        <f t="shared" si="303"/>
        <v>0</v>
      </c>
    </row>
    <row r="240" spans="1:46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715">
        <f t="shared" si="234"/>
        <v>0</v>
      </c>
      <c r="AP240" s="361">
        <v>32933</v>
      </c>
      <c r="AQ240" s="361">
        <f t="shared" si="301"/>
        <v>0</v>
      </c>
      <c r="AR240" s="361">
        <v>103503.048</v>
      </c>
      <c r="AS240" s="361">
        <f t="shared" si="302"/>
        <v>0</v>
      </c>
      <c r="AT240" s="362">
        <f t="shared" si="303"/>
        <v>0</v>
      </c>
    </row>
    <row r="241" spans="1:46" x14ac:dyDescent="0.2">
      <c r="A241" s="485">
        <v>232</v>
      </c>
      <c r="B241" s="502" t="s">
        <v>114</v>
      </c>
      <c r="C241" s="490"/>
      <c r="D241" s="487"/>
      <c r="E241" s="487"/>
      <c r="F241" s="488"/>
      <c r="G241" s="488"/>
      <c r="H241" s="488"/>
      <c r="I241" s="488"/>
      <c r="J241" s="489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715">
        <f t="shared" si="234"/>
        <v>0</v>
      </c>
      <c r="AP241" s="361"/>
      <c r="AQ241" s="361"/>
      <c r="AR241" s="361"/>
      <c r="AS241" s="361"/>
      <c r="AT241" s="362"/>
    </row>
    <row r="242" spans="1:46" ht="38.25" x14ac:dyDescent="0.2">
      <c r="A242" s="485">
        <v>233</v>
      </c>
      <c r="B242" s="486" t="s">
        <v>115</v>
      </c>
      <c r="C242" s="487" t="s">
        <v>355</v>
      </c>
      <c r="D242" s="487" t="s">
        <v>14</v>
      </c>
      <c r="E242" s="487">
        <v>1</v>
      </c>
      <c r="F242" s="488">
        <v>174873.3</v>
      </c>
      <c r="G242" s="488">
        <f t="shared" si="265"/>
        <v>174873.3</v>
      </c>
      <c r="H242" s="488">
        <v>469767.55200000003</v>
      </c>
      <c r="I242" s="488">
        <f t="shared" si="266"/>
        <v>469767.55200000003</v>
      </c>
      <c r="J242" s="489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715">
        <f t="shared" si="234"/>
        <v>0</v>
      </c>
      <c r="AP242" s="361">
        <v>174873.3</v>
      </c>
      <c r="AQ242" s="361">
        <f t="shared" ref="AQ242:AQ244" si="319">AO242*AP242</f>
        <v>0</v>
      </c>
      <c r="AR242" s="361">
        <v>469767.55200000003</v>
      </c>
      <c r="AS242" s="361">
        <f t="shared" ref="AS242:AS244" si="320">AO242*AR242</f>
        <v>0</v>
      </c>
      <c r="AT242" s="362">
        <f t="shared" ref="AT242:AT244" si="321">AQ242+AS242</f>
        <v>0</v>
      </c>
    </row>
    <row r="243" spans="1:46" ht="38.25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715">
        <f t="shared" si="234"/>
        <v>0</v>
      </c>
      <c r="AP243" s="361">
        <v>77780.28</v>
      </c>
      <c r="AQ243" s="361">
        <f t="shared" si="319"/>
        <v>0</v>
      </c>
      <c r="AR243" s="361">
        <v>160846.10400000002</v>
      </c>
      <c r="AS243" s="361">
        <f t="shared" si="320"/>
        <v>0</v>
      </c>
      <c r="AT243" s="362">
        <f t="shared" si="321"/>
        <v>0</v>
      </c>
    </row>
    <row r="244" spans="1:46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715">
        <f t="shared" si="234"/>
        <v>0</v>
      </c>
      <c r="AP244" s="361">
        <v>22827</v>
      </c>
      <c r="AQ244" s="361">
        <f t="shared" si="319"/>
        <v>0</v>
      </c>
      <c r="AR244" s="361">
        <v>62594.207999999991</v>
      </c>
      <c r="AS244" s="361">
        <f t="shared" si="320"/>
        <v>0</v>
      </c>
      <c r="AT244" s="362">
        <f t="shared" si="321"/>
        <v>0</v>
      </c>
    </row>
    <row r="245" spans="1:46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715">
        <f t="shared" si="234"/>
        <v>0</v>
      </c>
      <c r="AP245" s="373"/>
      <c r="AQ245" s="361"/>
      <c r="AR245" s="373"/>
      <c r="AS245" s="361"/>
      <c r="AT245" s="374"/>
    </row>
    <row r="246" spans="1:46" x14ac:dyDescent="0.2">
      <c r="A246" s="485">
        <v>237</v>
      </c>
      <c r="B246" s="502" t="s">
        <v>116</v>
      </c>
      <c r="C246" s="490"/>
      <c r="D246" s="487"/>
      <c r="E246" s="487"/>
      <c r="F246" s="488"/>
      <c r="G246" s="488"/>
      <c r="H246" s="488"/>
      <c r="I246" s="488"/>
      <c r="J246" s="489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715">
        <f t="shared" si="234"/>
        <v>0</v>
      </c>
      <c r="AP246" s="361"/>
      <c r="AQ246" s="361"/>
      <c r="AR246" s="361"/>
      <c r="AS246" s="361"/>
      <c r="AT246" s="362"/>
    </row>
    <row r="247" spans="1:46" ht="38.25" x14ac:dyDescent="0.2">
      <c r="A247" s="485">
        <v>238</v>
      </c>
      <c r="B247" s="486" t="s">
        <v>117</v>
      </c>
      <c r="C247" s="487" t="s">
        <v>357</v>
      </c>
      <c r="D247" s="487" t="s">
        <v>14</v>
      </c>
      <c r="E247" s="487">
        <v>1</v>
      </c>
      <c r="F247" s="488">
        <v>174873.3</v>
      </c>
      <c r="G247" s="488">
        <f t="shared" si="265"/>
        <v>174873.3</v>
      </c>
      <c r="H247" s="488">
        <v>469474.41599999997</v>
      </c>
      <c r="I247" s="488">
        <f t="shared" si="266"/>
        <v>469474.41599999997</v>
      </c>
      <c r="J247" s="489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715">
        <f t="shared" si="234"/>
        <v>0</v>
      </c>
      <c r="AP247" s="361">
        <v>174873.3</v>
      </c>
      <c r="AQ247" s="361">
        <f t="shared" ref="AQ247:AQ249" si="338">AO247*AP247</f>
        <v>0</v>
      </c>
      <c r="AR247" s="361">
        <v>469474.41599999997</v>
      </c>
      <c r="AS247" s="361">
        <f t="shared" ref="AS247:AS249" si="339">AO247*AR247</f>
        <v>0</v>
      </c>
      <c r="AT247" s="362">
        <f t="shared" ref="AT247:AT249" si="340">AQ247+AS247</f>
        <v>0</v>
      </c>
    </row>
    <row r="248" spans="1:46" ht="38.25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715">
        <f t="shared" si="234"/>
        <v>0</v>
      </c>
      <c r="AP248" s="361">
        <v>77780.28</v>
      </c>
      <c r="AQ248" s="361">
        <f t="shared" si="338"/>
        <v>0</v>
      </c>
      <c r="AR248" s="361">
        <v>160846.10400000002</v>
      </c>
      <c r="AS248" s="361">
        <f t="shared" si="339"/>
        <v>0</v>
      </c>
      <c r="AT248" s="362">
        <f t="shared" si="340"/>
        <v>0</v>
      </c>
    </row>
    <row r="249" spans="1:46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715">
        <f t="shared" si="234"/>
        <v>0</v>
      </c>
      <c r="AP249" s="361">
        <v>22827</v>
      </c>
      <c r="AQ249" s="361">
        <f t="shared" si="338"/>
        <v>0</v>
      </c>
      <c r="AR249" s="361">
        <v>62594.207999999991</v>
      </c>
      <c r="AS249" s="361">
        <f t="shared" si="339"/>
        <v>0</v>
      </c>
      <c r="AT249" s="362">
        <f t="shared" si="340"/>
        <v>0</v>
      </c>
    </row>
    <row r="250" spans="1:46" x14ac:dyDescent="0.2">
      <c r="A250" s="485">
        <v>241</v>
      </c>
      <c r="B250" s="502" t="s">
        <v>118</v>
      </c>
      <c r="C250" s="490"/>
      <c r="D250" s="487"/>
      <c r="E250" s="487"/>
      <c r="F250" s="488"/>
      <c r="G250" s="488"/>
      <c r="H250" s="488"/>
      <c r="I250" s="488"/>
      <c r="J250" s="489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715">
        <f t="shared" si="234"/>
        <v>0</v>
      </c>
      <c r="AP250" s="361"/>
      <c r="AQ250" s="361"/>
      <c r="AR250" s="361"/>
      <c r="AS250" s="361"/>
      <c r="AT250" s="362"/>
    </row>
    <row r="251" spans="1:46" ht="38.25" x14ac:dyDescent="0.2">
      <c r="A251" s="485">
        <v>242</v>
      </c>
      <c r="B251" s="486" t="s">
        <v>119</v>
      </c>
      <c r="C251" s="487" t="s">
        <v>355</v>
      </c>
      <c r="D251" s="487" t="s">
        <v>14</v>
      </c>
      <c r="E251" s="487">
        <v>1</v>
      </c>
      <c r="F251" s="488">
        <v>174873.3</v>
      </c>
      <c r="G251" s="488">
        <f t="shared" si="265"/>
        <v>174873.3</v>
      </c>
      <c r="H251" s="488">
        <v>469767.55200000003</v>
      </c>
      <c r="I251" s="488">
        <f t="shared" si="266"/>
        <v>469767.55200000003</v>
      </c>
      <c r="J251" s="489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715">
        <f t="shared" si="234"/>
        <v>0</v>
      </c>
      <c r="AP251" s="361">
        <v>174873.3</v>
      </c>
      <c r="AQ251" s="361">
        <f t="shared" ref="AQ251:AQ257" si="357">AO251*AP251</f>
        <v>0</v>
      </c>
      <c r="AR251" s="361">
        <v>469767.55200000003</v>
      </c>
      <c r="AS251" s="361">
        <f t="shared" ref="AS251:AS257" si="358">AO251*AR251</f>
        <v>0</v>
      </c>
      <c r="AT251" s="362">
        <f t="shared" ref="AT251:AT253" si="359">AQ251+AS251</f>
        <v>0</v>
      </c>
    </row>
    <row r="252" spans="1:46" ht="38.25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715">
        <f t="shared" si="234"/>
        <v>0</v>
      </c>
      <c r="AP252" s="361">
        <v>77780.28</v>
      </c>
      <c r="AQ252" s="361">
        <f t="shared" si="357"/>
        <v>0</v>
      </c>
      <c r="AR252" s="361">
        <v>160846.10400000002</v>
      </c>
      <c r="AS252" s="361">
        <f t="shared" si="358"/>
        <v>0</v>
      </c>
      <c r="AT252" s="362">
        <f t="shared" si="359"/>
        <v>0</v>
      </c>
    </row>
    <row r="253" spans="1:46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715">
        <f t="shared" si="234"/>
        <v>0</v>
      </c>
      <c r="AP253" s="361">
        <v>22827</v>
      </c>
      <c r="AQ253" s="361">
        <f t="shared" si="357"/>
        <v>0</v>
      </c>
      <c r="AR253" s="361">
        <v>62594.207999999991</v>
      </c>
      <c r="AS253" s="361">
        <f t="shared" si="358"/>
        <v>0</v>
      </c>
      <c r="AT253" s="362">
        <f t="shared" si="359"/>
        <v>0</v>
      </c>
    </row>
    <row r="254" spans="1:46" x14ac:dyDescent="0.2">
      <c r="A254" s="485">
        <v>245</v>
      </c>
      <c r="B254" s="502" t="s">
        <v>120</v>
      </c>
      <c r="C254" s="490"/>
      <c r="D254" s="487"/>
      <c r="E254" s="487"/>
      <c r="F254" s="488"/>
      <c r="G254" s="488">
        <f t="shared" si="265"/>
        <v>0</v>
      </c>
      <c r="H254" s="488"/>
      <c r="I254" s="488">
        <f t="shared" si="266"/>
        <v>0</v>
      </c>
      <c r="J254" s="489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715">
        <f t="shared" si="234"/>
        <v>0</v>
      </c>
      <c r="AP254" s="361"/>
      <c r="AQ254" s="361">
        <f t="shared" si="357"/>
        <v>0</v>
      </c>
      <c r="AR254" s="361"/>
      <c r="AS254" s="361">
        <f t="shared" si="358"/>
        <v>0</v>
      </c>
      <c r="AT254" s="362"/>
    </row>
    <row r="255" spans="1:46" ht="38.25" x14ac:dyDescent="0.2">
      <c r="A255" s="485">
        <v>246</v>
      </c>
      <c r="B255" s="486" t="s">
        <v>121</v>
      </c>
      <c r="C255" s="487" t="s">
        <v>358</v>
      </c>
      <c r="D255" s="487" t="s">
        <v>14</v>
      </c>
      <c r="E255" s="487">
        <v>1</v>
      </c>
      <c r="F255" s="488">
        <v>174873.3</v>
      </c>
      <c r="G255" s="488">
        <f t="shared" si="265"/>
        <v>174873.3</v>
      </c>
      <c r="H255" s="488">
        <v>469767.55200000003</v>
      </c>
      <c r="I255" s="488">
        <f t="shared" si="266"/>
        <v>469767.55200000003</v>
      </c>
      <c r="J255" s="489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715">
        <f t="shared" si="234"/>
        <v>0</v>
      </c>
      <c r="AP255" s="361">
        <v>174873.3</v>
      </c>
      <c r="AQ255" s="361">
        <f t="shared" si="357"/>
        <v>0</v>
      </c>
      <c r="AR255" s="361">
        <v>469767.55200000003</v>
      </c>
      <c r="AS255" s="361">
        <f t="shared" si="358"/>
        <v>0</v>
      </c>
      <c r="AT255" s="362">
        <f t="shared" ref="AT255:AT257" si="365">AQ255+AS255</f>
        <v>0</v>
      </c>
    </row>
    <row r="256" spans="1:46" ht="38.25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715">
        <f t="shared" si="234"/>
        <v>0</v>
      </c>
      <c r="AP256" s="361">
        <v>77780.28</v>
      </c>
      <c r="AQ256" s="361">
        <f t="shared" si="357"/>
        <v>0</v>
      </c>
      <c r="AR256" s="361">
        <v>160846.10400000002</v>
      </c>
      <c r="AS256" s="361">
        <f t="shared" si="358"/>
        <v>0</v>
      </c>
      <c r="AT256" s="362">
        <f t="shared" si="365"/>
        <v>0</v>
      </c>
    </row>
    <row r="257" spans="1:46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715">
        <f t="shared" si="234"/>
        <v>0</v>
      </c>
      <c r="AP257" s="361">
        <v>22827</v>
      </c>
      <c r="AQ257" s="361">
        <f t="shared" si="357"/>
        <v>0</v>
      </c>
      <c r="AR257" s="361">
        <v>62594.207999999991</v>
      </c>
      <c r="AS257" s="361">
        <f t="shared" si="358"/>
        <v>0</v>
      </c>
      <c r="AT257" s="362">
        <f t="shared" si="365"/>
        <v>0</v>
      </c>
    </row>
    <row r="258" spans="1:46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715">
        <f t="shared" si="234"/>
        <v>0</v>
      </c>
      <c r="AP258" s="360"/>
      <c r="AQ258" s="361"/>
      <c r="AR258" s="358"/>
      <c r="AS258" s="361"/>
      <c r="AT258" s="359"/>
    </row>
    <row r="259" spans="1:46" ht="25.5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715">
        <f t="shared" si="234"/>
        <v>0</v>
      </c>
      <c r="AP259" s="361">
        <v>134605.79999999999</v>
      </c>
      <c r="AQ259" s="361">
        <f t="shared" ref="AQ259:AQ262" si="382">AO259*AP259</f>
        <v>0</v>
      </c>
      <c r="AR259" s="361">
        <v>281150.90399999998</v>
      </c>
      <c r="AS259" s="361">
        <f t="shared" ref="AS259:AS262" si="383">AO259*AR259</f>
        <v>0</v>
      </c>
      <c r="AT259" s="362">
        <f t="shared" ref="AT259:AT262" si="384">AQ259+AS259</f>
        <v>0</v>
      </c>
    </row>
    <row r="260" spans="1:46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715">
        <f t="shared" si="234"/>
        <v>1</v>
      </c>
      <c r="AP260" s="361">
        <v>49482.079999999994</v>
      </c>
      <c r="AQ260" s="361">
        <f t="shared" si="382"/>
        <v>49482.079999999994</v>
      </c>
      <c r="AR260" s="361">
        <v>30335.111999999997</v>
      </c>
      <c r="AS260" s="361">
        <f t="shared" si="383"/>
        <v>30335.111999999997</v>
      </c>
      <c r="AT260" s="362">
        <f t="shared" si="384"/>
        <v>79817.191999999995</v>
      </c>
    </row>
    <row r="261" spans="1:46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715">
        <f t="shared" si="234"/>
        <v>1</v>
      </c>
      <c r="AP261" s="361">
        <v>12559</v>
      </c>
      <c r="AQ261" s="361">
        <f t="shared" si="382"/>
        <v>12559</v>
      </c>
      <c r="AR261" s="361">
        <v>42774.791999999994</v>
      </c>
      <c r="AS261" s="361">
        <f t="shared" si="383"/>
        <v>42774.791999999994</v>
      </c>
      <c r="AT261" s="362">
        <f t="shared" si="384"/>
        <v>55333.791999999994</v>
      </c>
    </row>
    <row r="262" spans="1:46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715">
        <f t="shared" si="234"/>
        <v>1</v>
      </c>
      <c r="AP262" s="361">
        <v>10969</v>
      </c>
      <c r="AQ262" s="361">
        <f t="shared" si="382"/>
        <v>10969</v>
      </c>
      <c r="AR262" s="361">
        <v>42774.791999999994</v>
      </c>
      <c r="AS262" s="361">
        <f t="shared" si="383"/>
        <v>42774.791999999994</v>
      </c>
      <c r="AT262" s="362">
        <f t="shared" si="384"/>
        <v>53743.791999999994</v>
      </c>
    </row>
    <row r="263" spans="1:46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715">
        <f t="shared" si="234"/>
        <v>0</v>
      </c>
      <c r="AP263" s="360"/>
      <c r="AQ263" s="361"/>
      <c r="AR263" s="358"/>
      <c r="AS263" s="361"/>
      <c r="AT263" s="359"/>
    </row>
    <row r="264" spans="1:46" ht="38.25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715">
        <f t="shared" si="234"/>
        <v>0</v>
      </c>
      <c r="AP264" s="361">
        <v>69989.22</v>
      </c>
      <c r="AQ264" s="361">
        <f t="shared" ref="AQ264:AQ267" si="401">AO264*AP264</f>
        <v>0</v>
      </c>
      <c r="AR264" s="361">
        <v>236992</v>
      </c>
      <c r="AS264" s="361">
        <f t="shared" ref="AS264:AS267" si="402">AO264*AR264</f>
        <v>0</v>
      </c>
      <c r="AT264" s="362">
        <f t="shared" ref="AT264:AT267" si="403">AQ264+AS264</f>
        <v>0</v>
      </c>
    </row>
    <row r="265" spans="1:46" ht="25.5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715">
        <f t="shared" si="234"/>
        <v>0</v>
      </c>
      <c r="AP265" s="361">
        <v>18412.38</v>
      </c>
      <c r="AQ265" s="361">
        <f t="shared" si="401"/>
        <v>0</v>
      </c>
      <c r="AR265" s="361">
        <v>47103</v>
      </c>
      <c r="AS265" s="361">
        <f t="shared" si="402"/>
        <v>0</v>
      </c>
      <c r="AT265" s="362">
        <f t="shared" si="403"/>
        <v>0</v>
      </c>
    </row>
    <row r="266" spans="1:46" ht="25.5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715">
        <f t="shared" si="234"/>
        <v>0</v>
      </c>
      <c r="AP266" s="361">
        <v>21322.87</v>
      </c>
      <c r="AQ266" s="361">
        <f t="shared" si="401"/>
        <v>0</v>
      </c>
      <c r="AR266" s="361">
        <v>39580</v>
      </c>
      <c r="AS266" s="361">
        <f t="shared" si="402"/>
        <v>0</v>
      </c>
      <c r="AT266" s="362">
        <f t="shared" si="403"/>
        <v>0</v>
      </c>
    </row>
    <row r="267" spans="1:46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715">
        <f t="shared" ref="AO267:AO330" si="404">E267-K267-Q267-W267-AC267-AI267</f>
        <v>0</v>
      </c>
      <c r="AP267" s="361">
        <v>19916</v>
      </c>
      <c r="AQ267" s="361">
        <f t="shared" si="401"/>
        <v>0</v>
      </c>
      <c r="AR267" s="361">
        <v>168216</v>
      </c>
      <c r="AS267" s="361">
        <f t="shared" si="402"/>
        <v>0</v>
      </c>
      <c r="AT267" s="362">
        <f t="shared" si="403"/>
        <v>0</v>
      </c>
    </row>
    <row r="268" spans="1:46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715">
        <f t="shared" si="404"/>
        <v>0</v>
      </c>
      <c r="AP268" s="360"/>
      <c r="AQ268" s="361"/>
      <c r="AR268" s="358"/>
      <c r="AS268" s="361"/>
      <c r="AT268" s="359"/>
    </row>
    <row r="269" spans="1:46" ht="38.25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715">
        <f t="shared" si="404"/>
        <v>0</v>
      </c>
      <c r="AP269" s="361">
        <v>69989.22</v>
      </c>
      <c r="AQ269" s="361">
        <f t="shared" ref="AQ269:AQ272" si="421">AO269*AP269</f>
        <v>0</v>
      </c>
      <c r="AR269" s="361">
        <v>159975.62399999998</v>
      </c>
      <c r="AS269" s="361">
        <f t="shared" ref="AS269:AS272" si="422">AO269*AR269</f>
        <v>0</v>
      </c>
      <c r="AT269" s="362">
        <f t="shared" ref="AT269:AT272" si="423">AQ269+AS269</f>
        <v>0</v>
      </c>
    </row>
    <row r="270" spans="1:46" ht="25.5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715">
        <f t="shared" si="404"/>
        <v>0</v>
      </c>
      <c r="AP270" s="361">
        <v>18412.38</v>
      </c>
      <c r="AQ270" s="361">
        <f t="shared" si="421"/>
        <v>0</v>
      </c>
      <c r="AR270" s="361">
        <v>38478.191999999995</v>
      </c>
      <c r="AS270" s="361">
        <f t="shared" si="422"/>
        <v>0</v>
      </c>
      <c r="AT270" s="362">
        <f t="shared" si="423"/>
        <v>0</v>
      </c>
    </row>
    <row r="271" spans="1:46" ht="25.5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715">
        <f t="shared" si="404"/>
        <v>0</v>
      </c>
      <c r="AP271" s="361">
        <v>21322.87</v>
      </c>
      <c r="AQ271" s="361">
        <f t="shared" si="421"/>
        <v>0</v>
      </c>
      <c r="AR271" s="361">
        <v>33285.072</v>
      </c>
      <c r="AS271" s="361">
        <f t="shared" si="422"/>
        <v>0</v>
      </c>
      <c r="AT271" s="362">
        <f t="shared" si="423"/>
        <v>0</v>
      </c>
    </row>
    <row r="272" spans="1:46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715">
        <f t="shared" si="404"/>
        <v>0</v>
      </c>
      <c r="AP272" s="361">
        <v>19916</v>
      </c>
      <c r="AQ272" s="361">
        <f t="shared" si="421"/>
        <v>0</v>
      </c>
      <c r="AR272" s="361">
        <v>62594.207999999991</v>
      </c>
      <c r="AS272" s="361">
        <f t="shared" si="422"/>
        <v>0</v>
      </c>
      <c r="AT272" s="362">
        <f t="shared" si="423"/>
        <v>0</v>
      </c>
    </row>
    <row r="273" spans="1:46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715">
        <f t="shared" si="404"/>
        <v>0</v>
      </c>
      <c r="AP273" s="360"/>
      <c r="AQ273" s="361"/>
      <c r="AR273" s="358"/>
      <c r="AS273" s="361"/>
      <c r="AT273" s="359"/>
    </row>
    <row r="274" spans="1:46" ht="38.25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715">
        <f t="shared" si="404"/>
        <v>0</v>
      </c>
      <c r="AP274" s="375">
        <v>69989.22</v>
      </c>
      <c r="AQ274" s="361">
        <f t="shared" ref="AQ274:AQ277" si="440">AO274*AP274</f>
        <v>0</v>
      </c>
      <c r="AR274" s="375">
        <v>159975.62399999998</v>
      </c>
      <c r="AS274" s="361">
        <f t="shared" ref="AS274:AS277" si="441">AO274*AR274</f>
        <v>0</v>
      </c>
      <c r="AT274" s="376">
        <f t="shared" ref="AT274:AT277" si="442">AQ274+AS274</f>
        <v>0</v>
      </c>
    </row>
    <row r="275" spans="1:46" ht="25.5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715">
        <f t="shared" si="404"/>
        <v>0</v>
      </c>
      <c r="AP275" s="375">
        <v>18412.38</v>
      </c>
      <c r="AQ275" s="361">
        <f t="shared" si="440"/>
        <v>0</v>
      </c>
      <c r="AR275" s="375">
        <v>38478.191999999995</v>
      </c>
      <c r="AS275" s="361">
        <f t="shared" si="441"/>
        <v>0</v>
      </c>
      <c r="AT275" s="376">
        <f t="shared" si="442"/>
        <v>0</v>
      </c>
    </row>
    <row r="276" spans="1:46" ht="25.5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715">
        <f t="shared" si="404"/>
        <v>0</v>
      </c>
      <c r="AP276" s="375">
        <v>21322.87</v>
      </c>
      <c r="AQ276" s="361">
        <f t="shared" si="440"/>
        <v>0</v>
      </c>
      <c r="AR276" s="375">
        <v>33285.072</v>
      </c>
      <c r="AS276" s="361">
        <f t="shared" si="441"/>
        <v>0</v>
      </c>
      <c r="AT276" s="376">
        <f t="shared" si="442"/>
        <v>0</v>
      </c>
    </row>
    <row r="277" spans="1:46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715">
        <f t="shared" si="404"/>
        <v>0</v>
      </c>
      <c r="AP277" s="375">
        <v>19916</v>
      </c>
      <c r="AQ277" s="361">
        <f t="shared" si="440"/>
        <v>0</v>
      </c>
      <c r="AR277" s="375">
        <v>62594.207999999991</v>
      </c>
      <c r="AS277" s="361">
        <f t="shared" si="441"/>
        <v>0</v>
      </c>
      <c r="AT277" s="376">
        <f t="shared" si="442"/>
        <v>0</v>
      </c>
    </row>
    <row r="278" spans="1:46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715">
        <f t="shared" si="404"/>
        <v>0</v>
      </c>
      <c r="AP278" s="360"/>
      <c r="AQ278" s="361"/>
      <c r="AR278" s="358"/>
      <c r="AS278" s="361"/>
      <c r="AT278" s="359"/>
    </row>
    <row r="279" spans="1:46" x14ac:dyDescent="0.2">
      <c r="A279" s="485">
        <v>270</v>
      </c>
      <c r="B279" s="502" t="s">
        <v>129</v>
      </c>
      <c r="C279" s="490"/>
      <c r="D279" s="487"/>
      <c r="E279" s="487"/>
      <c r="F279" s="487"/>
      <c r="G279" s="488"/>
      <c r="H279" s="500"/>
      <c r="I279" s="488"/>
      <c r="J279" s="501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715">
        <f t="shared" si="404"/>
        <v>0</v>
      </c>
      <c r="AP279" s="360"/>
      <c r="AQ279" s="361"/>
      <c r="AR279" s="358"/>
      <c r="AS279" s="361"/>
      <c r="AT279" s="359"/>
    </row>
    <row r="280" spans="1:46" x14ac:dyDescent="0.2">
      <c r="A280" s="485">
        <v>271</v>
      </c>
      <c r="B280" s="502" t="s">
        <v>108</v>
      </c>
      <c r="C280" s="490"/>
      <c r="D280" s="487"/>
      <c r="E280" s="487"/>
      <c r="F280" s="487"/>
      <c r="G280" s="488"/>
      <c r="H280" s="500"/>
      <c r="I280" s="488"/>
      <c r="J280" s="501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404"/>
        <v>0</v>
      </c>
      <c r="AP280" s="360"/>
      <c r="AQ280" s="361"/>
      <c r="AR280" s="358"/>
      <c r="AS280" s="361"/>
      <c r="AT280" s="359"/>
    </row>
    <row r="281" spans="1:46" ht="38.25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715">
        <f t="shared" si="404"/>
        <v>0</v>
      </c>
      <c r="AP281" s="361">
        <v>13504.75</v>
      </c>
      <c r="AQ281" s="361">
        <f t="shared" ref="AQ281:AQ303" si="461">AO281*AP281</f>
        <v>0</v>
      </c>
      <c r="AR281" s="361">
        <v>36380.111999999994</v>
      </c>
      <c r="AS281" s="361">
        <f t="shared" ref="AS281:AS303" si="462">AO281*AR281</f>
        <v>0</v>
      </c>
      <c r="AT281" s="362">
        <f t="shared" ref="AT281:AT286" si="463">AQ281+AS281</f>
        <v>0</v>
      </c>
    </row>
    <row r="282" spans="1:46" ht="25.5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715">
        <f t="shared" si="404"/>
        <v>0</v>
      </c>
      <c r="AP282" s="361">
        <v>6467</v>
      </c>
      <c r="AQ282" s="361">
        <f t="shared" si="461"/>
        <v>0</v>
      </c>
      <c r="AR282" s="361">
        <v>17422.248</v>
      </c>
      <c r="AS282" s="361">
        <f t="shared" si="462"/>
        <v>0</v>
      </c>
      <c r="AT282" s="362">
        <f t="shared" si="463"/>
        <v>0</v>
      </c>
    </row>
    <row r="283" spans="1:46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715">
        <f t="shared" si="404"/>
        <v>0</v>
      </c>
      <c r="AP283" s="361">
        <v>3004.89</v>
      </c>
      <c r="AQ283" s="361">
        <f t="shared" si="461"/>
        <v>0</v>
      </c>
      <c r="AR283" s="361">
        <v>7329</v>
      </c>
      <c r="AS283" s="361">
        <f t="shared" si="462"/>
        <v>0</v>
      </c>
      <c r="AT283" s="362">
        <f t="shared" si="463"/>
        <v>0</v>
      </c>
    </row>
    <row r="284" spans="1:46" x14ac:dyDescent="0.2">
      <c r="A284" s="485">
        <v>275</v>
      </c>
      <c r="B284" s="486" t="s">
        <v>132</v>
      </c>
      <c r="C284" s="490" t="s">
        <v>133</v>
      </c>
      <c r="D284" s="487" t="s">
        <v>14</v>
      </c>
      <c r="E284" s="487">
        <v>12</v>
      </c>
      <c r="F284" s="488">
        <v>4003.24</v>
      </c>
      <c r="G284" s="488">
        <f t="shared" si="443"/>
        <v>48038.879999999997</v>
      </c>
      <c r="H284" s="488">
        <v>9764</v>
      </c>
      <c r="I284" s="488">
        <f t="shared" si="444"/>
        <v>117168</v>
      </c>
      <c r="J284" s="489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715">
        <f t="shared" si="404"/>
        <v>0</v>
      </c>
      <c r="AP284" s="361">
        <v>4003.24</v>
      </c>
      <c r="AQ284" s="361">
        <f t="shared" si="461"/>
        <v>0</v>
      </c>
      <c r="AR284" s="361">
        <v>9764</v>
      </c>
      <c r="AS284" s="361">
        <f t="shared" si="462"/>
        <v>0</v>
      </c>
      <c r="AT284" s="362">
        <f t="shared" si="463"/>
        <v>0</v>
      </c>
    </row>
    <row r="285" spans="1:46" x14ac:dyDescent="0.2">
      <c r="A285" s="485">
        <v>276</v>
      </c>
      <c r="B285" s="486" t="s">
        <v>134</v>
      </c>
      <c r="C285" s="490"/>
      <c r="D285" s="487" t="s">
        <v>14</v>
      </c>
      <c r="E285" s="487">
        <v>12</v>
      </c>
      <c r="F285" s="488">
        <v>800</v>
      </c>
      <c r="G285" s="488">
        <f t="shared" si="443"/>
        <v>9600</v>
      </c>
      <c r="H285" s="488">
        <v>2142</v>
      </c>
      <c r="I285" s="488">
        <f t="shared" si="444"/>
        <v>25704</v>
      </c>
      <c r="J285" s="489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715">
        <f t="shared" si="404"/>
        <v>2</v>
      </c>
      <c r="AP285" s="361">
        <v>800</v>
      </c>
      <c r="AQ285" s="361">
        <f t="shared" si="461"/>
        <v>1600</v>
      </c>
      <c r="AR285" s="361">
        <v>2142</v>
      </c>
      <c r="AS285" s="361">
        <f t="shared" si="462"/>
        <v>4284</v>
      </c>
      <c r="AT285" s="362">
        <f t="shared" si="463"/>
        <v>5884</v>
      </c>
    </row>
    <row r="286" spans="1:46" x14ac:dyDescent="0.2">
      <c r="A286" s="485">
        <v>277</v>
      </c>
      <c r="B286" s="486" t="s">
        <v>135</v>
      </c>
      <c r="C286" s="490"/>
      <c r="D286" s="487" t="s">
        <v>56</v>
      </c>
      <c r="E286" s="487">
        <v>117</v>
      </c>
      <c r="F286" s="488">
        <v>1875</v>
      </c>
      <c r="G286" s="488">
        <f t="shared" si="443"/>
        <v>219375</v>
      </c>
      <c r="H286" s="488">
        <v>869</v>
      </c>
      <c r="I286" s="488">
        <f t="shared" si="444"/>
        <v>101673</v>
      </c>
      <c r="J286" s="489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715">
        <f t="shared" si="404"/>
        <v>0</v>
      </c>
      <c r="AP286" s="361">
        <v>1875</v>
      </c>
      <c r="AQ286" s="361">
        <f t="shared" si="461"/>
        <v>0</v>
      </c>
      <c r="AR286" s="361">
        <v>869</v>
      </c>
      <c r="AS286" s="361">
        <f t="shared" si="462"/>
        <v>0</v>
      </c>
      <c r="AT286" s="362">
        <f t="shared" si="463"/>
        <v>0</v>
      </c>
    </row>
    <row r="287" spans="1:46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715">
        <f t="shared" si="404"/>
        <v>55</v>
      </c>
      <c r="AP287" s="361"/>
      <c r="AQ287" s="361">
        <f t="shared" si="461"/>
        <v>0</v>
      </c>
      <c r="AR287" s="361"/>
      <c r="AS287" s="361">
        <f t="shared" si="462"/>
        <v>0</v>
      </c>
      <c r="AT287" s="362"/>
    </row>
    <row r="288" spans="1:46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715">
        <f t="shared" si="404"/>
        <v>13.3</v>
      </c>
      <c r="AP288" s="361"/>
      <c r="AQ288" s="361">
        <f t="shared" si="461"/>
        <v>0</v>
      </c>
      <c r="AR288" s="361"/>
      <c r="AS288" s="361">
        <f t="shared" si="462"/>
        <v>0</v>
      </c>
      <c r="AT288" s="362"/>
    </row>
    <row r="289" spans="1:46" x14ac:dyDescent="0.2">
      <c r="A289" s="485">
        <v>280</v>
      </c>
      <c r="B289" s="486" t="s">
        <v>139</v>
      </c>
      <c r="C289" s="490"/>
      <c r="D289" s="487" t="s">
        <v>56</v>
      </c>
      <c r="E289" s="491">
        <v>39.299999999999997</v>
      </c>
      <c r="F289" s="488">
        <v>1875</v>
      </c>
      <c r="G289" s="488">
        <f t="shared" si="443"/>
        <v>73687.5</v>
      </c>
      <c r="H289" s="488">
        <v>1617</v>
      </c>
      <c r="I289" s="488">
        <f t="shared" si="444"/>
        <v>63548.1</v>
      </c>
      <c r="J289" s="489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715">
        <f t="shared" si="404"/>
        <v>0</v>
      </c>
      <c r="AP289" s="361">
        <v>1875</v>
      </c>
      <c r="AQ289" s="361">
        <f t="shared" si="461"/>
        <v>0</v>
      </c>
      <c r="AR289" s="361">
        <v>1617</v>
      </c>
      <c r="AS289" s="361">
        <f t="shared" si="462"/>
        <v>0</v>
      </c>
      <c r="AT289" s="362">
        <f t="shared" ref="AT289:AT290" si="470">AQ289+AS289</f>
        <v>0</v>
      </c>
    </row>
    <row r="290" spans="1:46" x14ac:dyDescent="0.2">
      <c r="A290" s="485">
        <v>281</v>
      </c>
      <c r="B290" s="486" t="s">
        <v>140</v>
      </c>
      <c r="C290" s="490"/>
      <c r="D290" s="487" t="s">
        <v>56</v>
      </c>
      <c r="E290" s="487">
        <v>139</v>
      </c>
      <c r="F290" s="488">
        <v>1875</v>
      </c>
      <c r="G290" s="488">
        <f t="shared" si="443"/>
        <v>260625</v>
      </c>
      <c r="H290" s="488">
        <v>1226</v>
      </c>
      <c r="I290" s="488">
        <f t="shared" si="444"/>
        <v>170414</v>
      </c>
      <c r="J290" s="489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715">
        <f t="shared" si="404"/>
        <v>0</v>
      </c>
      <c r="AP290" s="361">
        <v>1875</v>
      </c>
      <c r="AQ290" s="361">
        <f t="shared" si="461"/>
        <v>0</v>
      </c>
      <c r="AR290" s="361">
        <v>1226</v>
      </c>
      <c r="AS290" s="361">
        <f t="shared" si="462"/>
        <v>0</v>
      </c>
      <c r="AT290" s="362">
        <f t="shared" si="470"/>
        <v>0</v>
      </c>
    </row>
    <row r="291" spans="1:46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715">
        <f t="shared" si="404"/>
        <v>14</v>
      </c>
      <c r="AP291" s="361"/>
      <c r="AQ291" s="361">
        <f t="shared" si="461"/>
        <v>0</v>
      </c>
      <c r="AR291" s="361"/>
      <c r="AS291" s="361">
        <f t="shared" si="462"/>
        <v>0</v>
      </c>
      <c r="AT291" s="362"/>
    </row>
    <row r="292" spans="1:46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715">
        <f t="shared" si="404"/>
        <v>12.3</v>
      </c>
      <c r="AP292" s="361"/>
      <c r="AQ292" s="361">
        <f t="shared" si="461"/>
        <v>0</v>
      </c>
      <c r="AR292" s="361"/>
      <c r="AS292" s="361">
        <f t="shared" si="462"/>
        <v>0</v>
      </c>
      <c r="AT292" s="362"/>
    </row>
    <row r="293" spans="1:46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715">
        <f t="shared" si="404"/>
        <v>14.3</v>
      </c>
      <c r="AP293" s="361"/>
      <c r="AQ293" s="361">
        <f t="shared" si="461"/>
        <v>0</v>
      </c>
      <c r="AR293" s="361"/>
      <c r="AS293" s="361">
        <f t="shared" si="462"/>
        <v>0</v>
      </c>
      <c r="AT293" s="362"/>
    </row>
    <row r="294" spans="1:46" x14ac:dyDescent="0.2">
      <c r="A294" s="485">
        <v>285</v>
      </c>
      <c r="B294" s="486" t="s">
        <v>144</v>
      </c>
      <c r="C294" s="490"/>
      <c r="D294" s="487" t="s">
        <v>56</v>
      </c>
      <c r="E294" s="491">
        <v>46.7</v>
      </c>
      <c r="F294" s="488">
        <v>1875</v>
      </c>
      <c r="G294" s="488">
        <f t="shared" si="443"/>
        <v>87562.5</v>
      </c>
      <c r="H294" s="488">
        <v>2132</v>
      </c>
      <c r="I294" s="488">
        <f t="shared" si="444"/>
        <v>99564.400000000009</v>
      </c>
      <c r="J294" s="489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715">
        <f t="shared" si="404"/>
        <v>7.1054273576010019E-15</v>
      </c>
      <c r="AP294" s="361">
        <v>1875</v>
      </c>
      <c r="AQ294" s="361">
        <f t="shared" si="461"/>
        <v>1.3322676295501878E-11</v>
      </c>
      <c r="AR294" s="361">
        <v>2132</v>
      </c>
      <c r="AS294" s="361">
        <f t="shared" si="462"/>
        <v>1.5148771126405336E-11</v>
      </c>
      <c r="AT294" s="362">
        <f t="shared" ref="AT294:AT295" si="477">AQ294+AS294</f>
        <v>2.8471447421907214E-11</v>
      </c>
    </row>
    <row r="295" spans="1:46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715">
        <f t="shared" si="404"/>
        <v>0</v>
      </c>
      <c r="AP295" s="361">
        <v>1875</v>
      </c>
      <c r="AQ295" s="361">
        <f t="shared" si="461"/>
        <v>0</v>
      </c>
      <c r="AR295" s="361">
        <v>1190</v>
      </c>
      <c r="AS295" s="361">
        <f t="shared" si="462"/>
        <v>0</v>
      </c>
      <c r="AT295" s="362">
        <f t="shared" si="477"/>
        <v>0</v>
      </c>
    </row>
    <row r="296" spans="1:46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715">
        <f t="shared" si="404"/>
        <v>8.6999999999999993</v>
      </c>
      <c r="AP296" s="361"/>
      <c r="AQ296" s="361">
        <f t="shared" si="461"/>
        <v>0</v>
      </c>
      <c r="AR296" s="361"/>
      <c r="AS296" s="361">
        <f t="shared" si="462"/>
        <v>0</v>
      </c>
      <c r="AT296" s="362"/>
    </row>
    <row r="297" spans="1:46" ht="25.5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715">
        <f t="shared" si="404"/>
        <v>0.28000000000000025</v>
      </c>
      <c r="AP297" s="361">
        <v>1875</v>
      </c>
      <c r="AQ297" s="361">
        <f t="shared" si="461"/>
        <v>525.00000000000045</v>
      </c>
      <c r="AR297" s="361">
        <v>1764</v>
      </c>
      <c r="AS297" s="361">
        <f t="shared" si="462"/>
        <v>493.92000000000041</v>
      </c>
      <c r="AT297" s="362">
        <f t="shared" ref="AT297:AT298" si="484">AQ297+AS297</f>
        <v>1018.9200000000009</v>
      </c>
    </row>
    <row r="298" spans="1:46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715">
        <f t="shared" si="404"/>
        <v>18.5</v>
      </c>
      <c r="AP298" s="361">
        <v>1875</v>
      </c>
      <c r="AQ298" s="361">
        <f t="shared" si="461"/>
        <v>34687.5</v>
      </c>
      <c r="AR298" s="361">
        <v>1428</v>
      </c>
      <c r="AS298" s="361">
        <f t="shared" si="462"/>
        <v>26418</v>
      </c>
      <c r="AT298" s="362">
        <f t="shared" si="484"/>
        <v>61105.5</v>
      </c>
    </row>
    <row r="299" spans="1:46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715">
        <f t="shared" si="404"/>
        <v>4.0999999999999996</v>
      </c>
      <c r="AP299" s="361"/>
      <c r="AQ299" s="361">
        <f t="shared" si="461"/>
        <v>0</v>
      </c>
      <c r="AR299" s="361"/>
      <c r="AS299" s="361">
        <f t="shared" si="462"/>
        <v>0</v>
      </c>
      <c r="AT299" s="362"/>
    </row>
    <row r="300" spans="1:46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715">
        <f t="shared" si="404"/>
        <v>0.63999999999999879</v>
      </c>
      <c r="AP300" s="361">
        <v>1875</v>
      </c>
      <c r="AQ300" s="361">
        <f t="shared" si="461"/>
        <v>1199.9999999999977</v>
      </c>
      <c r="AR300" s="361">
        <v>2646</v>
      </c>
      <c r="AS300" s="361">
        <f t="shared" si="462"/>
        <v>1693.4399999999969</v>
      </c>
      <c r="AT300" s="362">
        <f t="shared" ref="AT300:AT303" si="491">AQ300+AS300</f>
        <v>2893.4399999999946</v>
      </c>
    </row>
    <row r="301" spans="1:46" ht="25.5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715">
        <f t="shared" si="404"/>
        <v>46</v>
      </c>
      <c r="AP301" s="361">
        <v>600</v>
      </c>
      <c r="AQ301" s="361">
        <f t="shared" si="461"/>
        <v>27600</v>
      </c>
      <c r="AR301" s="361">
        <v>381</v>
      </c>
      <c r="AS301" s="361">
        <f t="shared" si="462"/>
        <v>17526</v>
      </c>
      <c r="AT301" s="362">
        <f t="shared" si="491"/>
        <v>45126</v>
      </c>
    </row>
    <row r="302" spans="1:46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715">
        <f t="shared" si="404"/>
        <v>0.24</v>
      </c>
      <c r="AP302" s="361">
        <v>1000</v>
      </c>
      <c r="AQ302" s="361">
        <f t="shared" si="461"/>
        <v>240</v>
      </c>
      <c r="AR302" s="361">
        <v>123</v>
      </c>
      <c r="AS302" s="361">
        <f t="shared" si="462"/>
        <v>29.52</v>
      </c>
      <c r="AT302" s="362">
        <f t="shared" si="491"/>
        <v>269.52</v>
      </c>
    </row>
    <row r="303" spans="1:46" x14ac:dyDescent="0.2">
      <c r="A303" s="485">
        <v>294</v>
      </c>
      <c r="B303" s="486" t="s">
        <v>60</v>
      </c>
      <c r="C303" s="490"/>
      <c r="D303" s="487" t="s">
        <v>5</v>
      </c>
      <c r="E303" s="487">
        <v>1</v>
      </c>
      <c r="F303" s="488">
        <v>0</v>
      </c>
      <c r="G303" s="488">
        <f t="shared" si="443"/>
        <v>0</v>
      </c>
      <c r="H303" s="488">
        <v>137961</v>
      </c>
      <c r="I303" s="488">
        <f t="shared" si="444"/>
        <v>137961</v>
      </c>
      <c r="J303" s="489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715">
        <f t="shared" si="404"/>
        <v>5.5432916360093065E-5</v>
      </c>
      <c r="AP303" s="361">
        <v>0</v>
      </c>
      <c r="AQ303" s="361">
        <f t="shared" si="461"/>
        <v>0</v>
      </c>
      <c r="AR303" s="361">
        <v>137961</v>
      </c>
      <c r="AS303" s="361">
        <f t="shared" si="462"/>
        <v>7.6475805739547997</v>
      </c>
      <c r="AT303" s="362">
        <f t="shared" si="491"/>
        <v>7.6475805739547997</v>
      </c>
    </row>
    <row r="304" spans="1:46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715">
        <f t="shared" si="404"/>
        <v>0</v>
      </c>
      <c r="AP304" s="360"/>
      <c r="AQ304" s="361"/>
      <c r="AR304" s="358"/>
      <c r="AS304" s="361"/>
      <c r="AT304" s="359"/>
    </row>
    <row r="305" spans="1:46" ht="38.25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715">
        <f t="shared" si="404"/>
        <v>0</v>
      </c>
      <c r="AP305" s="361">
        <v>13504.75</v>
      </c>
      <c r="AQ305" s="361">
        <f t="shared" ref="AQ305:AQ327" si="508">AO305*AP305</f>
        <v>0</v>
      </c>
      <c r="AR305" s="361">
        <v>36380.111999999994</v>
      </c>
      <c r="AS305" s="361">
        <f t="shared" ref="AS305:AS327" si="509">AO305*AR305</f>
        <v>0</v>
      </c>
      <c r="AT305" s="362">
        <f t="shared" ref="AT305:AT310" si="510">AQ305+AS305</f>
        <v>0</v>
      </c>
    </row>
    <row r="306" spans="1:46" ht="25.5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715">
        <f t="shared" si="404"/>
        <v>0</v>
      </c>
      <c r="AP306" s="361">
        <v>6467</v>
      </c>
      <c r="AQ306" s="361">
        <f t="shared" si="508"/>
        <v>0</v>
      </c>
      <c r="AR306" s="361">
        <v>17422.248</v>
      </c>
      <c r="AS306" s="361">
        <f t="shared" si="509"/>
        <v>0</v>
      </c>
      <c r="AT306" s="362">
        <f t="shared" si="510"/>
        <v>0</v>
      </c>
    </row>
    <row r="307" spans="1:46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715">
        <f t="shared" si="404"/>
        <v>0</v>
      </c>
      <c r="AP307" s="361">
        <v>3004.89</v>
      </c>
      <c r="AQ307" s="361">
        <f t="shared" si="508"/>
        <v>0</v>
      </c>
      <c r="AR307" s="361">
        <v>7329</v>
      </c>
      <c r="AS307" s="361">
        <f t="shared" si="509"/>
        <v>0</v>
      </c>
      <c r="AT307" s="362">
        <f t="shared" si="510"/>
        <v>0</v>
      </c>
    </row>
    <row r="308" spans="1:46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715">
        <f t="shared" si="404"/>
        <v>0</v>
      </c>
      <c r="AP308" s="361">
        <v>4003.24</v>
      </c>
      <c r="AQ308" s="361">
        <f t="shared" si="508"/>
        <v>0</v>
      </c>
      <c r="AR308" s="361">
        <v>9764</v>
      </c>
      <c r="AS308" s="361">
        <f t="shared" si="509"/>
        <v>0</v>
      </c>
      <c r="AT308" s="362">
        <f t="shared" si="510"/>
        <v>0</v>
      </c>
    </row>
    <row r="309" spans="1:46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715">
        <f t="shared" si="404"/>
        <v>0</v>
      </c>
      <c r="AP309" s="361">
        <v>800</v>
      </c>
      <c r="AQ309" s="361">
        <f t="shared" si="508"/>
        <v>0</v>
      </c>
      <c r="AR309" s="361">
        <v>2142</v>
      </c>
      <c r="AS309" s="361">
        <f t="shared" si="509"/>
        <v>0</v>
      </c>
      <c r="AT309" s="362">
        <f t="shared" si="510"/>
        <v>0</v>
      </c>
    </row>
    <row r="310" spans="1:46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715">
        <f t="shared" si="404"/>
        <v>0</v>
      </c>
      <c r="AP310" s="361">
        <v>1875</v>
      </c>
      <c r="AQ310" s="361">
        <f t="shared" si="508"/>
        <v>0</v>
      </c>
      <c r="AR310" s="361">
        <v>869</v>
      </c>
      <c r="AS310" s="361">
        <f t="shared" si="509"/>
        <v>0</v>
      </c>
      <c r="AT310" s="362">
        <f t="shared" si="510"/>
        <v>0</v>
      </c>
    </row>
    <row r="311" spans="1:46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715">
        <f t="shared" si="404"/>
        <v>55</v>
      </c>
      <c r="AP311" s="361"/>
      <c r="AQ311" s="361">
        <f t="shared" si="508"/>
        <v>0</v>
      </c>
      <c r="AR311" s="361"/>
      <c r="AS311" s="361">
        <f t="shared" si="509"/>
        <v>0</v>
      </c>
      <c r="AT311" s="362"/>
    </row>
    <row r="312" spans="1:46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715">
        <f t="shared" si="404"/>
        <v>13.3</v>
      </c>
      <c r="AP312" s="361"/>
      <c r="AQ312" s="361">
        <f t="shared" si="508"/>
        <v>0</v>
      </c>
      <c r="AR312" s="361"/>
      <c r="AS312" s="361">
        <f t="shared" si="509"/>
        <v>0</v>
      </c>
      <c r="AT312" s="362"/>
    </row>
    <row r="313" spans="1:46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715">
        <f t="shared" si="404"/>
        <v>27.468999999999994</v>
      </c>
      <c r="AP313" s="361">
        <v>1875</v>
      </c>
      <c r="AQ313" s="361">
        <f t="shared" si="508"/>
        <v>51504.374999999985</v>
      </c>
      <c r="AR313" s="361">
        <v>1617</v>
      </c>
      <c r="AS313" s="361">
        <f t="shared" si="509"/>
        <v>44417.372999999992</v>
      </c>
      <c r="AT313" s="362">
        <f t="shared" ref="AT313:AT314" si="517">AQ313+AS313</f>
        <v>95921.747999999978</v>
      </c>
    </row>
    <row r="314" spans="1:46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715">
        <f t="shared" si="404"/>
        <v>0</v>
      </c>
      <c r="AP314" s="361">
        <v>1875</v>
      </c>
      <c r="AQ314" s="361">
        <f t="shared" si="508"/>
        <v>0</v>
      </c>
      <c r="AR314" s="361">
        <v>1226</v>
      </c>
      <c r="AS314" s="361">
        <f t="shared" si="509"/>
        <v>0</v>
      </c>
      <c r="AT314" s="362">
        <f t="shared" si="517"/>
        <v>0</v>
      </c>
    </row>
    <row r="315" spans="1:46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715">
        <f t="shared" si="404"/>
        <v>14</v>
      </c>
      <c r="AP315" s="361"/>
      <c r="AQ315" s="361">
        <f t="shared" si="508"/>
        <v>0</v>
      </c>
      <c r="AR315" s="361"/>
      <c r="AS315" s="361">
        <f t="shared" si="509"/>
        <v>0</v>
      </c>
      <c r="AT315" s="362"/>
    </row>
    <row r="316" spans="1:46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715">
        <f t="shared" si="404"/>
        <v>12.3</v>
      </c>
      <c r="AP316" s="361"/>
      <c r="AQ316" s="361">
        <f t="shared" si="508"/>
        <v>0</v>
      </c>
      <c r="AR316" s="361"/>
      <c r="AS316" s="361">
        <f t="shared" si="509"/>
        <v>0</v>
      </c>
      <c r="AT316" s="362"/>
    </row>
    <row r="317" spans="1:46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715">
        <f t="shared" si="404"/>
        <v>14.3</v>
      </c>
      <c r="AP317" s="361"/>
      <c r="AQ317" s="361">
        <f t="shared" si="508"/>
        <v>0</v>
      </c>
      <c r="AR317" s="361"/>
      <c r="AS317" s="361">
        <f t="shared" si="509"/>
        <v>0</v>
      </c>
      <c r="AT317" s="362"/>
    </row>
    <row r="318" spans="1:46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715">
        <f t="shared" si="404"/>
        <v>0.15400000000000347</v>
      </c>
      <c r="AP318" s="361">
        <v>1875</v>
      </c>
      <c r="AQ318" s="361">
        <f t="shared" si="508"/>
        <v>288.75000000000648</v>
      </c>
      <c r="AR318" s="361">
        <v>2132</v>
      </c>
      <c r="AS318" s="361">
        <f t="shared" si="509"/>
        <v>328.32800000000736</v>
      </c>
      <c r="AT318" s="362">
        <f t="shared" ref="AT318:AT319" si="524">AQ318+AS318</f>
        <v>617.07800000001384</v>
      </c>
    </row>
    <row r="319" spans="1:46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715">
        <f t="shared" si="404"/>
        <v>18.240000000000002</v>
      </c>
      <c r="AP319" s="361">
        <v>1875</v>
      </c>
      <c r="AQ319" s="361">
        <f t="shared" si="508"/>
        <v>34200.000000000007</v>
      </c>
      <c r="AR319" s="361">
        <v>1190</v>
      </c>
      <c r="AS319" s="361">
        <f t="shared" si="509"/>
        <v>21705.600000000002</v>
      </c>
      <c r="AT319" s="362">
        <f t="shared" si="524"/>
        <v>55905.600000000006</v>
      </c>
    </row>
    <row r="320" spans="1:46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715">
        <f t="shared" si="404"/>
        <v>8.6999999999999993</v>
      </c>
      <c r="AP320" s="361"/>
      <c r="AQ320" s="361">
        <f t="shared" si="508"/>
        <v>0</v>
      </c>
      <c r="AR320" s="361"/>
      <c r="AS320" s="361">
        <f t="shared" si="509"/>
        <v>0</v>
      </c>
      <c r="AT320" s="362"/>
    </row>
    <row r="321" spans="1:46" ht="25.5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715">
        <f t="shared" si="404"/>
        <v>3.58</v>
      </c>
      <c r="AP321" s="361">
        <v>1875</v>
      </c>
      <c r="AQ321" s="361">
        <f t="shared" si="508"/>
        <v>6712.5</v>
      </c>
      <c r="AR321" s="361">
        <v>1764</v>
      </c>
      <c r="AS321" s="361">
        <f t="shared" si="509"/>
        <v>6315.12</v>
      </c>
      <c r="AT321" s="362">
        <f t="shared" ref="AT321:AT322" si="531">AQ321+AS321</f>
        <v>13027.619999999999</v>
      </c>
    </row>
    <row r="322" spans="1:46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715">
        <f t="shared" si="404"/>
        <v>18.5</v>
      </c>
      <c r="AP322" s="361">
        <v>1875</v>
      </c>
      <c r="AQ322" s="361">
        <f t="shared" si="508"/>
        <v>34687.5</v>
      </c>
      <c r="AR322" s="361">
        <v>1428</v>
      </c>
      <c r="AS322" s="361">
        <f t="shared" si="509"/>
        <v>26418</v>
      </c>
      <c r="AT322" s="362">
        <f t="shared" si="531"/>
        <v>61105.5</v>
      </c>
    </row>
    <row r="323" spans="1:46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715">
        <f t="shared" si="404"/>
        <v>4.0999999999999996</v>
      </c>
      <c r="AP323" s="361"/>
      <c r="AQ323" s="361">
        <f t="shared" si="508"/>
        <v>0</v>
      </c>
      <c r="AR323" s="361"/>
      <c r="AS323" s="361">
        <f t="shared" si="509"/>
        <v>0</v>
      </c>
      <c r="AT323" s="362"/>
    </row>
    <row r="324" spans="1:46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715">
        <f t="shared" si="404"/>
        <v>0</v>
      </c>
      <c r="AP324" s="361">
        <v>1875</v>
      </c>
      <c r="AQ324" s="361">
        <f t="shared" si="508"/>
        <v>0</v>
      </c>
      <c r="AR324" s="361">
        <v>2646</v>
      </c>
      <c r="AS324" s="361">
        <f t="shared" si="509"/>
        <v>0</v>
      </c>
      <c r="AT324" s="362">
        <f t="shared" ref="AT324:AT327" si="538">AQ324+AS324</f>
        <v>0</v>
      </c>
    </row>
    <row r="325" spans="1:46" ht="25.5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715">
        <f t="shared" si="404"/>
        <v>46</v>
      </c>
      <c r="AP325" s="361">
        <v>600</v>
      </c>
      <c r="AQ325" s="361">
        <f t="shared" si="508"/>
        <v>27600</v>
      </c>
      <c r="AR325" s="361">
        <v>381</v>
      </c>
      <c r="AS325" s="361">
        <f t="shared" si="509"/>
        <v>17526</v>
      </c>
      <c r="AT325" s="362">
        <f t="shared" si="538"/>
        <v>45126</v>
      </c>
    </row>
    <row r="326" spans="1:46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715">
        <f t="shared" si="404"/>
        <v>0.24</v>
      </c>
      <c r="AP326" s="361">
        <v>1000</v>
      </c>
      <c r="AQ326" s="361">
        <f t="shared" si="508"/>
        <v>240</v>
      </c>
      <c r="AR326" s="361">
        <v>123</v>
      </c>
      <c r="AS326" s="361">
        <f t="shared" si="509"/>
        <v>29.52</v>
      </c>
      <c r="AT326" s="362">
        <f t="shared" si="538"/>
        <v>269.52</v>
      </c>
    </row>
    <row r="327" spans="1:46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715">
        <f t="shared" si="404"/>
        <v>0</v>
      </c>
      <c r="AP327" s="361">
        <v>0</v>
      </c>
      <c r="AQ327" s="361">
        <f t="shared" si="508"/>
        <v>0</v>
      </c>
      <c r="AR327" s="361">
        <v>137961</v>
      </c>
      <c r="AS327" s="361">
        <f t="shared" si="509"/>
        <v>0</v>
      </c>
      <c r="AT327" s="362">
        <f t="shared" si="538"/>
        <v>0</v>
      </c>
    </row>
    <row r="328" spans="1:46" x14ac:dyDescent="0.2">
      <c r="A328" s="485">
        <v>319</v>
      </c>
      <c r="B328" s="503" t="s">
        <v>114</v>
      </c>
      <c r="C328" s="490"/>
      <c r="D328" s="487"/>
      <c r="E328" s="487"/>
      <c r="F328" s="487"/>
      <c r="G328" s="488"/>
      <c r="H328" s="500"/>
      <c r="I328" s="488"/>
      <c r="J328" s="501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715">
        <f t="shared" si="404"/>
        <v>0</v>
      </c>
      <c r="AP328" s="360"/>
      <c r="AQ328" s="361"/>
      <c r="AR328" s="358"/>
      <c r="AS328" s="361"/>
      <c r="AT328" s="359"/>
    </row>
    <row r="329" spans="1:46" ht="25.5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715">
        <f t="shared" si="404"/>
        <v>0</v>
      </c>
      <c r="AP329" s="361">
        <v>8293.6</v>
      </c>
      <c r="AQ329" s="361">
        <f t="shared" ref="AQ329:AQ352" si="555">AO329*AP329</f>
        <v>0</v>
      </c>
      <c r="AR329" s="361">
        <v>22342.319999999996</v>
      </c>
      <c r="AS329" s="361">
        <f t="shared" ref="AS329:AS352" si="556">AO329*AR329</f>
        <v>0</v>
      </c>
      <c r="AT329" s="362">
        <f t="shared" ref="AT329:AT334" si="557">AQ329+AS329</f>
        <v>0</v>
      </c>
    </row>
    <row r="330" spans="1:46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715">
        <f t="shared" si="404"/>
        <v>0</v>
      </c>
      <c r="AP330" s="361">
        <v>800</v>
      </c>
      <c r="AQ330" s="361">
        <f t="shared" si="555"/>
        <v>0</v>
      </c>
      <c r="AR330" s="361">
        <v>1021</v>
      </c>
      <c r="AS330" s="361">
        <f t="shared" si="556"/>
        <v>0</v>
      </c>
      <c r="AT330" s="362">
        <f t="shared" si="557"/>
        <v>0</v>
      </c>
    </row>
    <row r="331" spans="1:46" x14ac:dyDescent="0.2">
      <c r="A331" s="485">
        <v>322</v>
      </c>
      <c r="B331" s="486" t="s">
        <v>132</v>
      </c>
      <c r="C331" s="490" t="s">
        <v>133</v>
      </c>
      <c r="D331" s="487" t="s">
        <v>14</v>
      </c>
      <c r="E331" s="487">
        <v>12</v>
      </c>
      <c r="F331" s="488">
        <v>4003.24</v>
      </c>
      <c r="G331" s="488">
        <f t="shared" si="443"/>
        <v>48038.879999999997</v>
      </c>
      <c r="H331" s="488">
        <v>9764</v>
      </c>
      <c r="I331" s="488">
        <f t="shared" si="444"/>
        <v>117168</v>
      </c>
      <c r="J331" s="489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715">
        <f t="shared" ref="AO331:AO394" si="558">E331-K331-Q331-W331-AC331-AI331</f>
        <v>0</v>
      </c>
      <c r="AP331" s="361">
        <v>4003.24</v>
      </c>
      <c r="AQ331" s="361">
        <f t="shared" si="555"/>
        <v>0</v>
      </c>
      <c r="AR331" s="361">
        <v>9764</v>
      </c>
      <c r="AS331" s="361">
        <f t="shared" si="556"/>
        <v>0</v>
      </c>
      <c r="AT331" s="362">
        <f t="shared" si="557"/>
        <v>0</v>
      </c>
    </row>
    <row r="332" spans="1:46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715">
        <f t="shared" si="558"/>
        <v>0</v>
      </c>
      <c r="AP332" s="361">
        <v>600</v>
      </c>
      <c r="AQ332" s="361">
        <f t="shared" si="555"/>
        <v>0</v>
      </c>
      <c r="AR332" s="361">
        <v>595</v>
      </c>
      <c r="AS332" s="361">
        <f t="shared" si="556"/>
        <v>0</v>
      </c>
      <c r="AT332" s="362">
        <f t="shared" si="557"/>
        <v>0</v>
      </c>
    </row>
    <row r="333" spans="1:46" x14ac:dyDescent="0.2">
      <c r="A333" s="485">
        <v>324</v>
      </c>
      <c r="B333" s="486" t="s">
        <v>134</v>
      </c>
      <c r="C333" s="490"/>
      <c r="D333" s="487" t="s">
        <v>14</v>
      </c>
      <c r="E333" s="487">
        <v>12</v>
      </c>
      <c r="F333" s="488">
        <v>800</v>
      </c>
      <c r="G333" s="488">
        <f t="shared" si="443"/>
        <v>9600</v>
      </c>
      <c r="H333" s="488">
        <v>2142</v>
      </c>
      <c r="I333" s="488">
        <f t="shared" si="444"/>
        <v>25704</v>
      </c>
      <c r="J333" s="489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715">
        <f t="shared" si="558"/>
        <v>0</v>
      </c>
      <c r="AP333" s="361">
        <v>800</v>
      </c>
      <c r="AQ333" s="361">
        <f t="shared" si="555"/>
        <v>0</v>
      </c>
      <c r="AR333" s="361">
        <v>2142</v>
      </c>
      <c r="AS333" s="361">
        <f t="shared" si="556"/>
        <v>0</v>
      </c>
      <c r="AT333" s="362">
        <f t="shared" si="557"/>
        <v>0</v>
      </c>
    </row>
    <row r="334" spans="1:46" x14ac:dyDescent="0.2">
      <c r="A334" s="485">
        <v>325</v>
      </c>
      <c r="B334" s="486" t="s">
        <v>157</v>
      </c>
      <c r="C334" s="487"/>
      <c r="D334" s="487" t="s">
        <v>56</v>
      </c>
      <c r="E334" s="487">
        <v>9</v>
      </c>
      <c r="F334" s="488">
        <v>900</v>
      </c>
      <c r="G334" s="488">
        <f t="shared" si="443"/>
        <v>8100</v>
      </c>
      <c r="H334" s="488">
        <v>840</v>
      </c>
      <c r="I334" s="488">
        <f t="shared" si="444"/>
        <v>7560</v>
      </c>
      <c r="J334" s="489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715">
        <f t="shared" si="558"/>
        <v>0</v>
      </c>
      <c r="AP334" s="361">
        <v>900</v>
      </c>
      <c r="AQ334" s="361">
        <f t="shared" si="555"/>
        <v>0</v>
      </c>
      <c r="AR334" s="361">
        <v>840</v>
      </c>
      <c r="AS334" s="361">
        <f t="shared" si="556"/>
        <v>0</v>
      </c>
      <c r="AT334" s="362">
        <f t="shared" si="557"/>
        <v>0</v>
      </c>
    </row>
    <row r="335" spans="1:46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715">
        <f t="shared" si="558"/>
        <v>16.8</v>
      </c>
      <c r="AP335" s="361"/>
      <c r="AQ335" s="361">
        <f t="shared" si="555"/>
        <v>0</v>
      </c>
      <c r="AR335" s="361"/>
      <c r="AS335" s="361">
        <f t="shared" si="556"/>
        <v>0</v>
      </c>
      <c r="AT335" s="362"/>
    </row>
    <row r="336" spans="1:46" x14ac:dyDescent="0.2">
      <c r="A336" s="485">
        <v>327</v>
      </c>
      <c r="B336" s="486" t="s">
        <v>159</v>
      </c>
      <c r="C336" s="487"/>
      <c r="D336" s="487" t="s">
        <v>56</v>
      </c>
      <c r="E336" s="491">
        <v>1.3</v>
      </c>
      <c r="F336" s="488">
        <v>900</v>
      </c>
      <c r="G336" s="488">
        <f t="shared" si="443"/>
        <v>1170</v>
      </c>
      <c r="H336" s="488">
        <v>3080</v>
      </c>
      <c r="I336" s="488">
        <f t="shared" si="444"/>
        <v>4004</v>
      </c>
      <c r="J336" s="489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715">
        <f t="shared" si="558"/>
        <v>0.79600000000000004</v>
      </c>
      <c r="AP336" s="361">
        <v>900</v>
      </c>
      <c r="AQ336" s="361">
        <f t="shared" si="555"/>
        <v>716.40000000000009</v>
      </c>
      <c r="AR336" s="361">
        <v>3080</v>
      </c>
      <c r="AS336" s="361">
        <f t="shared" si="556"/>
        <v>2451.6800000000003</v>
      </c>
      <c r="AT336" s="362">
        <f t="shared" ref="AT336:AT337" si="565">AQ336+AS336</f>
        <v>3168.0800000000004</v>
      </c>
    </row>
    <row r="337" spans="1:46" x14ac:dyDescent="0.2">
      <c r="A337" s="485">
        <v>328</v>
      </c>
      <c r="B337" s="486" t="s">
        <v>135</v>
      </c>
      <c r="C337" s="490"/>
      <c r="D337" s="487" t="s">
        <v>56</v>
      </c>
      <c r="E337" s="487">
        <v>152</v>
      </c>
      <c r="F337" s="488">
        <v>1875</v>
      </c>
      <c r="G337" s="488">
        <f t="shared" si="443"/>
        <v>285000</v>
      </c>
      <c r="H337" s="488">
        <v>869</v>
      </c>
      <c r="I337" s="488">
        <f t="shared" si="444"/>
        <v>132088</v>
      </c>
      <c r="J337" s="489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715">
        <f t="shared" si="558"/>
        <v>2.7950000000000017</v>
      </c>
      <c r="AP337" s="361">
        <v>1875</v>
      </c>
      <c r="AQ337" s="361">
        <f t="shared" si="555"/>
        <v>5240.6250000000036</v>
      </c>
      <c r="AR337" s="361">
        <v>869</v>
      </c>
      <c r="AS337" s="361">
        <f t="shared" si="556"/>
        <v>2428.8550000000014</v>
      </c>
      <c r="AT337" s="362">
        <f t="shared" si="565"/>
        <v>7669.480000000005</v>
      </c>
    </row>
    <row r="338" spans="1:46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715">
        <f t="shared" si="558"/>
        <v>33.1</v>
      </c>
      <c r="AP338" s="361"/>
      <c r="AQ338" s="361">
        <f t="shared" si="555"/>
        <v>0</v>
      </c>
      <c r="AR338" s="361"/>
      <c r="AS338" s="361">
        <f t="shared" si="556"/>
        <v>0</v>
      </c>
      <c r="AT338" s="362"/>
    </row>
    <row r="339" spans="1:46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715">
        <f t="shared" si="558"/>
        <v>6.4</v>
      </c>
      <c r="AP339" s="361"/>
      <c r="AQ339" s="361">
        <f t="shared" si="555"/>
        <v>0</v>
      </c>
      <c r="AR339" s="361"/>
      <c r="AS339" s="361">
        <f t="shared" si="556"/>
        <v>0</v>
      </c>
      <c r="AT339" s="362"/>
    </row>
    <row r="340" spans="1:46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715">
        <f t="shared" si="558"/>
        <v>6.5</v>
      </c>
      <c r="AP340" s="361"/>
      <c r="AQ340" s="361">
        <f t="shared" si="555"/>
        <v>0</v>
      </c>
      <c r="AR340" s="361"/>
      <c r="AS340" s="361">
        <f t="shared" si="556"/>
        <v>0</v>
      </c>
      <c r="AT340" s="362"/>
    </row>
    <row r="341" spans="1:46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715">
        <f t="shared" si="558"/>
        <v>23.9</v>
      </c>
      <c r="AP341" s="361"/>
      <c r="AQ341" s="361">
        <f t="shared" si="555"/>
        <v>0</v>
      </c>
      <c r="AR341" s="361"/>
      <c r="AS341" s="361">
        <f t="shared" si="556"/>
        <v>0</v>
      </c>
      <c r="AT341" s="362"/>
    </row>
    <row r="342" spans="1:46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715">
        <f t="shared" si="558"/>
        <v>8.6999999999999993</v>
      </c>
      <c r="AP342" s="361"/>
      <c r="AQ342" s="361">
        <f t="shared" si="555"/>
        <v>0</v>
      </c>
      <c r="AR342" s="361"/>
      <c r="AS342" s="361">
        <f t="shared" si="556"/>
        <v>0</v>
      </c>
      <c r="AT342" s="362"/>
    </row>
    <row r="343" spans="1:46" x14ac:dyDescent="0.2">
      <c r="A343" s="485">
        <v>334</v>
      </c>
      <c r="B343" s="486" t="s">
        <v>139</v>
      </c>
      <c r="C343" s="490"/>
      <c r="D343" s="487" t="s">
        <v>56</v>
      </c>
      <c r="E343" s="491">
        <v>21.3</v>
      </c>
      <c r="F343" s="488">
        <v>1875</v>
      </c>
      <c r="G343" s="488">
        <f t="shared" si="443"/>
        <v>39937.5</v>
      </c>
      <c r="H343" s="488">
        <v>1617</v>
      </c>
      <c r="I343" s="488">
        <f t="shared" si="444"/>
        <v>34442.1</v>
      </c>
      <c r="J343" s="489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715">
        <v>0</v>
      </c>
      <c r="AP343" s="361">
        <v>1875</v>
      </c>
      <c r="AQ343" s="361">
        <f t="shared" si="555"/>
        <v>0</v>
      </c>
      <c r="AR343" s="361">
        <v>1617</v>
      </c>
      <c r="AS343" s="361">
        <f t="shared" si="556"/>
        <v>0</v>
      </c>
      <c r="AT343" s="362">
        <f t="shared" ref="AT343:AT344" si="572">AQ343+AS343</f>
        <v>0</v>
      </c>
    </row>
    <row r="344" spans="1:46" x14ac:dyDescent="0.2">
      <c r="A344" s="485">
        <v>335</v>
      </c>
      <c r="B344" s="486" t="s">
        <v>140</v>
      </c>
      <c r="C344" s="490"/>
      <c r="D344" s="487" t="s">
        <v>56</v>
      </c>
      <c r="E344" s="487">
        <v>139</v>
      </c>
      <c r="F344" s="488">
        <v>1875</v>
      </c>
      <c r="G344" s="488">
        <f t="shared" si="443"/>
        <v>260625</v>
      </c>
      <c r="H344" s="488">
        <v>1226</v>
      </c>
      <c r="I344" s="488">
        <f t="shared" si="444"/>
        <v>170414</v>
      </c>
      <c r="J344" s="489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715">
        <f t="shared" si="558"/>
        <v>0</v>
      </c>
      <c r="AP344" s="361">
        <v>1875</v>
      </c>
      <c r="AQ344" s="361">
        <f t="shared" si="555"/>
        <v>0</v>
      </c>
      <c r="AR344" s="361">
        <v>1226</v>
      </c>
      <c r="AS344" s="361">
        <f t="shared" si="556"/>
        <v>0</v>
      </c>
      <c r="AT344" s="362">
        <f t="shared" si="572"/>
        <v>0</v>
      </c>
    </row>
    <row r="345" spans="1:46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715">
        <f t="shared" si="558"/>
        <v>44</v>
      </c>
      <c r="AP345" s="361"/>
      <c r="AQ345" s="361">
        <f t="shared" si="555"/>
        <v>0</v>
      </c>
      <c r="AR345" s="361"/>
      <c r="AS345" s="361">
        <f t="shared" si="556"/>
        <v>0</v>
      </c>
      <c r="AT345" s="362"/>
    </row>
    <row r="346" spans="1:46" x14ac:dyDescent="0.2">
      <c r="A346" s="485">
        <v>337</v>
      </c>
      <c r="B346" s="486" t="s">
        <v>144</v>
      </c>
      <c r="C346" s="490"/>
      <c r="D346" s="487" t="s">
        <v>56</v>
      </c>
      <c r="E346" s="491">
        <v>19.5</v>
      </c>
      <c r="F346" s="488">
        <v>1875</v>
      </c>
      <c r="G346" s="488">
        <f t="shared" si="573"/>
        <v>36562.5</v>
      </c>
      <c r="H346" s="488">
        <v>2132</v>
      </c>
      <c r="I346" s="488">
        <f t="shared" si="574"/>
        <v>41574</v>
      </c>
      <c r="J346" s="489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715">
        <f t="shared" si="558"/>
        <v>1.3322676295501878E-15</v>
      </c>
      <c r="AP346" s="361">
        <v>1875</v>
      </c>
      <c r="AQ346" s="361">
        <f t="shared" si="555"/>
        <v>2.4980018054066022E-12</v>
      </c>
      <c r="AR346" s="361">
        <v>2132</v>
      </c>
      <c r="AS346" s="361">
        <f t="shared" si="556"/>
        <v>2.8403945862010005E-12</v>
      </c>
      <c r="AT346" s="362">
        <f t="shared" ref="AT346:AT347" si="581">AQ346+AS346</f>
        <v>5.3383963916076027E-12</v>
      </c>
    </row>
    <row r="347" spans="1:46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715">
        <f t="shared" si="558"/>
        <v>4.4800000000000004</v>
      </c>
      <c r="AP347" s="361">
        <v>1875</v>
      </c>
      <c r="AQ347" s="361">
        <f t="shared" si="555"/>
        <v>8400</v>
      </c>
      <c r="AR347" s="361">
        <v>1428</v>
      </c>
      <c r="AS347" s="361">
        <f t="shared" si="556"/>
        <v>6397.4400000000005</v>
      </c>
      <c r="AT347" s="362">
        <f t="shared" si="581"/>
        <v>14797.44</v>
      </c>
    </row>
    <row r="348" spans="1:46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715">
        <f t="shared" si="558"/>
        <v>1.5</v>
      </c>
      <c r="AP348" s="361"/>
      <c r="AQ348" s="361">
        <f t="shared" si="555"/>
        <v>0</v>
      </c>
      <c r="AR348" s="361"/>
      <c r="AS348" s="361">
        <f t="shared" si="556"/>
        <v>0</v>
      </c>
      <c r="AT348" s="362"/>
    </row>
    <row r="349" spans="1:46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715">
        <f t="shared" si="558"/>
        <v>0</v>
      </c>
      <c r="AP349" s="361">
        <v>1875</v>
      </c>
      <c r="AQ349" s="361">
        <f t="shared" si="555"/>
        <v>0</v>
      </c>
      <c r="AR349" s="361">
        <v>2646</v>
      </c>
      <c r="AS349" s="361">
        <f t="shared" si="556"/>
        <v>0</v>
      </c>
      <c r="AT349" s="362">
        <f t="shared" ref="AT349:AT352" si="588">AQ349+AS349</f>
        <v>0</v>
      </c>
    </row>
    <row r="350" spans="1:46" ht="25.5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715">
        <f t="shared" si="558"/>
        <v>7.3</v>
      </c>
      <c r="AP350" s="361">
        <v>600</v>
      </c>
      <c r="AQ350" s="361">
        <f t="shared" si="555"/>
        <v>4380</v>
      </c>
      <c r="AR350" s="361">
        <v>381</v>
      </c>
      <c r="AS350" s="361">
        <f t="shared" si="556"/>
        <v>2781.2999999999997</v>
      </c>
      <c r="AT350" s="362">
        <f t="shared" si="588"/>
        <v>7161.2999999999993</v>
      </c>
    </row>
    <row r="351" spans="1:46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715">
        <f t="shared" si="558"/>
        <v>0.15999999999999992</v>
      </c>
      <c r="AP351" s="361">
        <v>1000</v>
      </c>
      <c r="AQ351" s="361">
        <f t="shared" si="555"/>
        <v>159.99999999999991</v>
      </c>
      <c r="AR351" s="361">
        <v>123</v>
      </c>
      <c r="AS351" s="361">
        <f t="shared" si="556"/>
        <v>19.679999999999989</v>
      </c>
      <c r="AT351" s="362">
        <f t="shared" si="588"/>
        <v>179.67999999999989</v>
      </c>
    </row>
    <row r="352" spans="1:46" x14ac:dyDescent="0.2">
      <c r="A352" s="485">
        <v>343</v>
      </c>
      <c r="B352" s="486" t="s">
        <v>60</v>
      </c>
      <c r="C352" s="490"/>
      <c r="D352" s="487" t="s">
        <v>5</v>
      </c>
      <c r="E352" s="487">
        <v>1</v>
      </c>
      <c r="F352" s="488">
        <v>0</v>
      </c>
      <c r="G352" s="488">
        <f t="shared" si="573"/>
        <v>0</v>
      </c>
      <c r="H352" s="488">
        <v>101443</v>
      </c>
      <c r="I352" s="488">
        <f t="shared" si="574"/>
        <v>101443</v>
      </c>
      <c r="J352" s="489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715">
        <f t="shared" si="558"/>
        <v>4.6601941747576037E-4</v>
      </c>
      <c r="AP352" s="361">
        <v>0</v>
      </c>
      <c r="AQ352" s="361">
        <f t="shared" si="555"/>
        <v>0</v>
      </c>
      <c r="AR352" s="361">
        <v>101443</v>
      </c>
      <c r="AS352" s="361">
        <f t="shared" si="556"/>
        <v>47.274407766993562</v>
      </c>
      <c r="AT352" s="362">
        <f t="shared" si="588"/>
        <v>47.274407766993562</v>
      </c>
    </row>
    <row r="353" spans="1:46" x14ac:dyDescent="0.2">
      <c r="A353" s="485">
        <v>344</v>
      </c>
      <c r="B353" s="503" t="s">
        <v>116</v>
      </c>
      <c r="C353" s="490"/>
      <c r="D353" s="487"/>
      <c r="E353" s="487"/>
      <c r="F353" s="487"/>
      <c r="G353" s="488"/>
      <c r="H353" s="500"/>
      <c r="I353" s="488"/>
      <c r="J353" s="501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715">
        <f t="shared" si="558"/>
        <v>0</v>
      </c>
      <c r="AP353" s="360"/>
      <c r="AQ353" s="361"/>
      <c r="AR353" s="358"/>
      <c r="AS353" s="361"/>
      <c r="AT353" s="359"/>
    </row>
    <row r="354" spans="1:46" ht="25.5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715">
        <f t="shared" si="558"/>
        <v>0</v>
      </c>
      <c r="AP354" s="361">
        <v>8293.6</v>
      </c>
      <c r="AQ354" s="361">
        <f t="shared" ref="AQ354:AQ371" si="605">AO354*AP354</f>
        <v>0</v>
      </c>
      <c r="AR354" s="361">
        <v>22342.319999999996</v>
      </c>
      <c r="AS354" s="361">
        <f t="shared" ref="AS354:AS371" si="606">AO354*AR354</f>
        <v>0</v>
      </c>
      <c r="AT354" s="362">
        <f t="shared" ref="AT354:AT357" si="607">AQ354+AS354</f>
        <v>0</v>
      </c>
    </row>
    <row r="355" spans="1:46" x14ac:dyDescent="0.2">
      <c r="A355" s="485">
        <v>346</v>
      </c>
      <c r="B355" s="486" t="s">
        <v>132</v>
      </c>
      <c r="C355" s="490" t="s">
        <v>133</v>
      </c>
      <c r="D355" s="487" t="s">
        <v>14</v>
      </c>
      <c r="E355" s="487">
        <v>10</v>
      </c>
      <c r="F355" s="488">
        <v>4003.24</v>
      </c>
      <c r="G355" s="488">
        <f t="shared" si="573"/>
        <v>40032.399999999994</v>
      </c>
      <c r="H355" s="488">
        <v>9764</v>
      </c>
      <c r="I355" s="488">
        <f t="shared" si="574"/>
        <v>97640</v>
      </c>
      <c r="J355" s="489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715">
        <f t="shared" si="558"/>
        <v>0</v>
      </c>
      <c r="AP355" s="361">
        <v>4003.24</v>
      </c>
      <c r="AQ355" s="361">
        <f t="shared" si="605"/>
        <v>0</v>
      </c>
      <c r="AR355" s="361">
        <v>9764</v>
      </c>
      <c r="AS355" s="361">
        <f t="shared" si="606"/>
        <v>0</v>
      </c>
      <c r="AT355" s="362">
        <f t="shared" si="607"/>
        <v>0</v>
      </c>
    </row>
    <row r="356" spans="1:46" x14ac:dyDescent="0.2">
      <c r="A356" s="485">
        <v>347</v>
      </c>
      <c r="B356" s="486" t="s">
        <v>134</v>
      </c>
      <c r="C356" s="490"/>
      <c r="D356" s="487" t="s">
        <v>14</v>
      </c>
      <c r="E356" s="487">
        <v>10</v>
      </c>
      <c r="F356" s="488">
        <v>800</v>
      </c>
      <c r="G356" s="488">
        <f t="shared" si="573"/>
        <v>8000</v>
      </c>
      <c r="H356" s="488">
        <v>2142</v>
      </c>
      <c r="I356" s="488">
        <f t="shared" si="574"/>
        <v>21420</v>
      </c>
      <c r="J356" s="489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715">
        <f t="shared" si="558"/>
        <v>1</v>
      </c>
      <c r="AP356" s="361">
        <v>800</v>
      </c>
      <c r="AQ356" s="361">
        <f t="shared" si="605"/>
        <v>800</v>
      </c>
      <c r="AR356" s="361">
        <v>2142</v>
      </c>
      <c r="AS356" s="361">
        <f t="shared" si="606"/>
        <v>2142</v>
      </c>
      <c r="AT356" s="362">
        <f t="shared" si="607"/>
        <v>2942</v>
      </c>
    </row>
    <row r="357" spans="1:46" x14ac:dyDescent="0.2">
      <c r="A357" s="485">
        <v>348</v>
      </c>
      <c r="B357" s="486" t="s">
        <v>135</v>
      </c>
      <c r="C357" s="490"/>
      <c r="D357" s="487" t="s">
        <v>56</v>
      </c>
      <c r="E357" s="487">
        <v>195</v>
      </c>
      <c r="F357" s="488">
        <v>1875</v>
      </c>
      <c r="G357" s="488">
        <f t="shared" si="573"/>
        <v>365625</v>
      </c>
      <c r="H357" s="488">
        <v>869</v>
      </c>
      <c r="I357" s="488">
        <f t="shared" si="574"/>
        <v>169455</v>
      </c>
      <c r="J357" s="489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715">
        <f t="shared" si="558"/>
        <v>40.961000000000013</v>
      </c>
      <c r="AP357" s="361">
        <v>1875</v>
      </c>
      <c r="AQ357" s="361">
        <f t="shared" si="605"/>
        <v>76801.875000000029</v>
      </c>
      <c r="AR357" s="361">
        <v>869</v>
      </c>
      <c r="AS357" s="361">
        <f t="shared" si="606"/>
        <v>35595.109000000011</v>
      </c>
      <c r="AT357" s="362">
        <f t="shared" si="607"/>
        <v>112396.98400000004</v>
      </c>
    </row>
    <row r="358" spans="1:46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715">
        <f t="shared" si="558"/>
        <v>38.6</v>
      </c>
      <c r="AP358" s="361"/>
      <c r="AQ358" s="361">
        <f t="shared" si="605"/>
        <v>0</v>
      </c>
      <c r="AR358" s="361"/>
      <c r="AS358" s="361">
        <f t="shared" si="606"/>
        <v>0</v>
      </c>
      <c r="AT358" s="362"/>
    </row>
    <row r="359" spans="1:46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715">
        <f t="shared" si="558"/>
        <v>11.1</v>
      </c>
      <c r="AP359" s="361"/>
      <c r="AQ359" s="361">
        <f t="shared" si="605"/>
        <v>0</v>
      </c>
      <c r="AR359" s="361"/>
      <c r="AS359" s="361">
        <f t="shared" si="606"/>
        <v>0</v>
      </c>
      <c r="AT359" s="362"/>
    </row>
    <row r="360" spans="1:46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715">
        <f t="shared" si="558"/>
        <v>36.1</v>
      </c>
      <c r="AP360" s="361"/>
      <c r="AQ360" s="361">
        <f t="shared" si="605"/>
        <v>0</v>
      </c>
      <c r="AR360" s="361"/>
      <c r="AS360" s="361">
        <f t="shared" si="606"/>
        <v>0</v>
      </c>
      <c r="AT360" s="362"/>
    </row>
    <row r="361" spans="1:46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715">
        <f t="shared" si="558"/>
        <v>12.5</v>
      </c>
      <c r="AP361" s="361"/>
      <c r="AQ361" s="361">
        <f t="shared" si="605"/>
        <v>0</v>
      </c>
      <c r="AR361" s="361"/>
      <c r="AS361" s="361">
        <f t="shared" si="606"/>
        <v>0</v>
      </c>
      <c r="AT361" s="362"/>
    </row>
    <row r="362" spans="1:46" x14ac:dyDescent="0.2">
      <c r="A362" s="485">
        <v>353</v>
      </c>
      <c r="B362" s="486" t="s">
        <v>139</v>
      </c>
      <c r="C362" s="490"/>
      <c r="D362" s="487" t="s">
        <v>56</v>
      </c>
      <c r="E362" s="491">
        <v>32.200000000000003</v>
      </c>
      <c r="F362" s="488">
        <v>1875</v>
      </c>
      <c r="G362" s="488">
        <f t="shared" si="573"/>
        <v>60375.000000000007</v>
      </c>
      <c r="H362" s="488">
        <v>1617</v>
      </c>
      <c r="I362" s="488">
        <f t="shared" si="574"/>
        <v>52067.4</v>
      </c>
      <c r="J362" s="489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715">
        <f t="shared" si="558"/>
        <v>13.5</v>
      </c>
      <c r="AP362" s="361">
        <v>1875</v>
      </c>
      <c r="AQ362" s="361">
        <f t="shared" si="605"/>
        <v>25312.5</v>
      </c>
      <c r="AR362" s="361">
        <v>1617</v>
      </c>
      <c r="AS362" s="361">
        <f t="shared" si="606"/>
        <v>21829.5</v>
      </c>
      <c r="AT362" s="362">
        <f t="shared" ref="AT362:AT363" si="614">AQ362+AS362</f>
        <v>47142</v>
      </c>
    </row>
    <row r="363" spans="1:46" x14ac:dyDescent="0.2">
      <c r="A363" s="485">
        <v>354</v>
      </c>
      <c r="B363" s="486" t="s">
        <v>140</v>
      </c>
      <c r="C363" s="490"/>
      <c r="D363" s="487" t="s">
        <v>56</v>
      </c>
      <c r="E363" s="487">
        <v>94</v>
      </c>
      <c r="F363" s="488">
        <v>1875</v>
      </c>
      <c r="G363" s="488">
        <f t="shared" si="573"/>
        <v>176250</v>
      </c>
      <c r="H363" s="488">
        <v>1226</v>
      </c>
      <c r="I363" s="488">
        <f t="shared" si="574"/>
        <v>115244</v>
      </c>
      <c r="J363" s="489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720">
        <v>23.7</v>
      </c>
      <c r="R363" s="175">
        <v>1875</v>
      </c>
      <c r="S363" s="175">
        <f t="shared" si="593"/>
        <v>44437.5</v>
      </c>
      <c r="T363" s="175">
        <v>1226</v>
      </c>
      <c r="U363" s="175">
        <f t="shared" si="594"/>
        <v>29056.2</v>
      </c>
      <c r="V363" s="176">
        <f t="shared" si="610"/>
        <v>73493.7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715">
        <f t="shared" si="558"/>
        <v>3.5527136788005009E-15</v>
      </c>
      <c r="AP363" s="361">
        <v>1875</v>
      </c>
      <c r="AQ363" s="361">
        <f t="shared" si="605"/>
        <v>6.6613381477509392E-12</v>
      </c>
      <c r="AR363" s="361">
        <v>1226</v>
      </c>
      <c r="AS363" s="361">
        <f t="shared" si="606"/>
        <v>4.3556269702094141E-12</v>
      </c>
      <c r="AT363" s="362">
        <f t="shared" si="614"/>
        <v>1.1016965117960353E-11</v>
      </c>
    </row>
    <row r="364" spans="1:46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715">
        <f t="shared" si="558"/>
        <v>29.9</v>
      </c>
      <c r="AP364" s="361"/>
      <c r="AQ364" s="361">
        <f t="shared" si="605"/>
        <v>0</v>
      </c>
      <c r="AR364" s="361"/>
      <c r="AS364" s="361">
        <f t="shared" si="606"/>
        <v>0</v>
      </c>
      <c r="AT364" s="362"/>
    </row>
    <row r="365" spans="1:46" x14ac:dyDescent="0.2">
      <c r="A365" s="485">
        <v>356</v>
      </c>
      <c r="B365" s="486" t="s">
        <v>144</v>
      </c>
      <c r="C365" s="490"/>
      <c r="D365" s="487" t="s">
        <v>56</v>
      </c>
      <c r="E365" s="491">
        <v>15.5</v>
      </c>
      <c r="F365" s="488">
        <v>1875</v>
      </c>
      <c r="G365" s="488">
        <f t="shared" si="573"/>
        <v>29062.5</v>
      </c>
      <c r="H365" s="488">
        <v>2132</v>
      </c>
      <c r="I365" s="488">
        <f t="shared" si="574"/>
        <v>33046</v>
      </c>
      <c r="J365" s="489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715">
        <f t="shared" si="558"/>
        <v>0</v>
      </c>
      <c r="AP365" s="361">
        <v>1875</v>
      </c>
      <c r="AQ365" s="361">
        <f t="shared" si="605"/>
        <v>0</v>
      </c>
      <c r="AR365" s="361">
        <v>2132</v>
      </c>
      <c r="AS365" s="361">
        <f t="shared" si="606"/>
        <v>0</v>
      </c>
      <c r="AT365" s="362">
        <f t="shared" ref="AT365:AT366" si="621">AQ365+AS365</f>
        <v>0</v>
      </c>
    </row>
    <row r="366" spans="1:46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715">
        <f t="shared" si="558"/>
        <v>4.4800000000000004</v>
      </c>
      <c r="AP366" s="361">
        <v>1875</v>
      </c>
      <c r="AQ366" s="361">
        <f t="shared" si="605"/>
        <v>8400</v>
      </c>
      <c r="AR366" s="361">
        <v>1428</v>
      </c>
      <c r="AS366" s="361">
        <f t="shared" si="606"/>
        <v>6397.4400000000005</v>
      </c>
      <c r="AT366" s="362">
        <f t="shared" si="621"/>
        <v>14797.44</v>
      </c>
    </row>
    <row r="367" spans="1:46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715">
        <f t="shared" si="558"/>
        <v>1.5</v>
      </c>
      <c r="AP367" s="361"/>
      <c r="AQ367" s="361">
        <f t="shared" si="605"/>
        <v>0</v>
      </c>
      <c r="AR367" s="361"/>
      <c r="AS367" s="361">
        <f t="shared" si="606"/>
        <v>0</v>
      </c>
      <c r="AT367" s="362"/>
    </row>
    <row r="368" spans="1:46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715">
        <f t="shared" si="558"/>
        <v>0</v>
      </c>
      <c r="AP368" s="361">
        <v>1875</v>
      </c>
      <c r="AQ368" s="361">
        <f t="shared" si="605"/>
        <v>0</v>
      </c>
      <c r="AR368" s="361">
        <v>2646</v>
      </c>
      <c r="AS368" s="361">
        <f t="shared" si="606"/>
        <v>0</v>
      </c>
      <c r="AT368" s="362">
        <f t="shared" ref="AT368:AT371" si="628">AQ368+AS368</f>
        <v>0</v>
      </c>
    </row>
    <row r="369" spans="1:46" ht="25.5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715">
        <f t="shared" si="558"/>
        <v>7.3</v>
      </c>
      <c r="AP369" s="361">
        <v>600</v>
      </c>
      <c r="AQ369" s="361">
        <f t="shared" si="605"/>
        <v>4380</v>
      </c>
      <c r="AR369" s="361">
        <v>381</v>
      </c>
      <c r="AS369" s="361">
        <f t="shared" si="606"/>
        <v>2781.2999999999997</v>
      </c>
      <c r="AT369" s="362">
        <f t="shared" si="628"/>
        <v>7161.2999999999993</v>
      </c>
    </row>
    <row r="370" spans="1:46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715">
        <f t="shared" si="558"/>
        <v>0</v>
      </c>
      <c r="AP370" s="361">
        <v>1000</v>
      </c>
      <c r="AQ370" s="361">
        <f t="shared" si="605"/>
        <v>0</v>
      </c>
      <c r="AR370" s="361">
        <v>123</v>
      </c>
      <c r="AS370" s="361">
        <f t="shared" si="606"/>
        <v>0</v>
      </c>
      <c r="AT370" s="362">
        <f t="shared" si="628"/>
        <v>0</v>
      </c>
    </row>
    <row r="371" spans="1:46" x14ac:dyDescent="0.2">
      <c r="A371" s="485">
        <v>362</v>
      </c>
      <c r="B371" s="486" t="s">
        <v>60</v>
      </c>
      <c r="C371" s="490"/>
      <c r="D371" s="487" t="s">
        <v>5</v>
      </c>
      <c r="E371" s="487">
        <v>1</v>
      </c>
      <c r="F371" s="488">
        <v>0</v>
      </c>
      <c r="G371" s="488">
        <f t="shared" si="573"/>
        <v>0</v>
      </c>
      <c r="H371" s="488">
        <v>96507</v>
      </c>
      <c r="I371" s="488">
        <f t="shared" si="574"/>
        <v>96507</v>
      </c>
      <c r="J371" s="489">
        <f t="shared" si="622"/>
        <v>96507</v>
      </c>
      <c r="K371" s="712">
        <f>'кс-2 №1'!E389</f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721">
        <v>0.25059999999999999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24184.654199999997</v>
      </c>
      <c r="V371" s="176">
        <f t="shared" si="624"/>
        <v>24184.654199999997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719">
        <f t="shared" si="558"/>
        <v>1.1594202898590478E-5</v>
      </c>
      <c r="AP371" s="361">
        <v>0</v>
      </c>
      <c r="AQ371" s="361">
        <f t="shared" si="605"/>
        <v>0</v>
      </c>
      <c r="AR371" s="361">
        <v>96507</v>
      </c>
      <c r="AS371" s="361">
        <f t="shared" si="606"/>
        <v>1.1189217391342712</v>
      </c>
      <c r="AT371" s="362">
        <f t="shared" si="628"/>
        <v>1.1189217391342712</v>
      </c>
    </row>
    <row r="372" spans="1:46" x14ac:dyDescent="0.2">
      <c r="A372" s="485">
        <v>363</v>
      </c>
      <c r="B372" s="503" t="s">
        <v>118</v>
      </c>
      <c r="C372" s="490"/>
      <c r="D372" s="487"/>
      <c r="E372" s="487"/>
      <c r="F372" s="487"/>
      <c r="G372" s="488"/>
      <c r="H372" s="500"/>
      <c r="I372" s="488"/>
      <c r="J372" s="501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715">
        <f t="shared" si="558"/>
        <v>0</v>
      </c>
      <c r="AP372" s="360"/>
      <c r="AQ372" s="361"/>
      <c r="AR372" s="358"/>
      <c r="AS372" s="361"/>
      <c r="AT372" s="359"/>
    </row>
    <row r="373" spans="1:46" ht="25.5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715">
        <f t="shared" si="558"/>
        <v>0</v>
      </c>
      <c r="AP373" s="361">
        <v>8293.6</v>
      </c>
      <c r="AQ373" s="361">
        <f t="shared" ref="AQ373:AQ389" si="645">AO373*AP373</f>
        <v>0</v>
      </c>
      <c r="AR373" s="361">
        <v>22342.319999999996</v>
      </c>
      <c r="AS373" s="361">
        <f t="shared" ref="AS373:AS389" si="646">AO373*AR373</f>
        <v>0</v>
      </c>
      <c r="AT373" s="362">
        <f t="shared" ref="AT373:AT376" si="647">AQ373+AS373</f>
        <v>0</v>
      </c>
    </row>
    <row r="374" spans="1:46" x14ac:dyDescent="0.2">
      <c r="A374" s="485">
        <v>365</v>
      </c>
      <c r="B374" s="486" t="s">
        <v>132</v>
      </c>
      <c r="C374" s="490" t="s">
        <v>133</v>
      </c>
      <c r="D374" s="487" t="s">
        <v>14</v>
      </c>
      <c r="E374" s="487">
        <v>10</v>
      </c>
      <c r="F374" s="488">
        <v>4003.24</v>
      </c>
      <c r="G374" s="488">
        <f t="shared" si="573"/>
        <v>40032.399999999994</v>
      </c>
      <c r="H374" s="488">
        <v>9764</v>
      </c>
      <c r="I374" s="488">
        <f t="shared" si="574"/>
        <v>97640</v>
      </c>
      <c r="J374" s="489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715">
        <f t="shared" si="558"/>
        <v>0</v>
      </c>
      <c r="AP374" s="361">
        <v>4003.24</v>
      </c>
      <c r="AQ374" s="361">
        <f t="shared" si="645"/>
        <v>0</v>
      </c>
      <c r="AR374" s="361">
        <v>9764</v>
      </c>
      <c r="AS374" s="361">
        <f t="shared" si="646"/>
        <v>0</v>
      </c>
      <c r="AT374" s="362">
        <f t="shared" si="647"/>
        <v>0</v>
      </c>
    </row>
    <row r="375" spans="1:46" x14ac:dyDescent="0.2">
      <c r="A375" s="485">
        <v>366</v>
      </c>
      <c r="B375" s="486" t="s">
        <v>134</v>
      </c>
      <c r="C375" s="490"/>
      <c r="D375" s="487" t="s">
        <v>14</v>
      </c>
      <c r="E375" s="487">
        <v>10</v>
      </c>
      <c r="F375" s="488">
        <v>800</v>
      </c>
      <c r="G375" s="488">
        <f t="shared" si="573"/>
        <v>8000</v>
      </c>
      <c r="H375" s="488">
        <v>2142</v>
      </c>
      <c r="I375" s="488">
        <f t="shared" si="574"/>
        <v>21420</v>
      </c>
      <c r="J375" s="489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715">
        <f t="shared" si="558"/>
        <v>0</v>
      </c>
      <c r="AP375" s="361">
        <v>800</v>
      </c>
      <c r="AQ375" s="361">
        <f t="shared" si="645"/>
        <v>0</v>
      </c>
      <c r="AR375" s="361">
        <v>2142</v>
      </c>
      <c r="AS375" s="361">
        <f t="shared" si="646"/>
        <v>0</v>
      </c>
      <c r="AT375" s="362">
        <f t="shared" si="647"/>
        <v>0</v>
      </c>
    </row>
    <row r="376" spans="1:46" x14ac:dyDescent="0.2">
      <c r="A376" s="485">
        <v>367</v>
      </c>
      <c r="B376" s="486" t="s">
        <v>135</v>
      </c>
      <c r="C376" s="490"/>
      <c r="D376" s="487" t="s">
        <v>56</v>
      </c>
      <c r="E376" s="487">
        <v>144</v>
      </c>
      <c r="F376" s="488">
        <v>1875</v>
      </c>
      <c r="G376" s="488">
        <f t="shared" si="573"/>
        <v>270000</v>
      </c>
      <c r="H376" s="488">
        <v>869</v>
      </c>
      <c r="I376" s="488">
        <f t="shared" si="574"/>
        <v>125136</v>
      </c>
      <c r="J376" s="489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715">
        <f t="shared" si="558"/>
        <v>0.40800000000001546</v>
      </c>
      <c r="AP376" s="361">
        <v>1875</v>
      </c>
      <c r="AQ376" s="361">
        <f t="shared" si="645"/>
        <v>765.00000000002899</v>
      </c>
      <c r="AR376" s="361">
        <v>869</v>
      </c>
      <c r="AS376" s="361">
        <f t="shared" si="646"/>
        <v>354.55200000001344</v>
      </c>
      <c r="AT376" s="362">
        <f t="shared" si="647"/>
        <v>1119.5520000000424</v>
      </c>
    </row>
    <row r="377" spans="1:46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715">
        <f t="shared" si="558"/>
        <v>38.4</v>
      </c>
      <c r="AP377" s="361"/>
      <c r="AQ377" s="361">
        <f t="shared" si="645"/>
        <v>0</v>
      </c>
      <c r="AR377" s="361"/>
      <c r="AS377" s="361">
        <f t="shared" si="646"/>
        <v>0</v>
      </c>
      <c r="AT377" s="362"/>
    </row>
    <row r="378" spans="1:46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715">
        <f t="shared" si="558"/>
        <v>24.9</v>
      </c>
      <c r="AP378" s="361"/>
      <c r="AQ378" s="361">
        <f t="shared" si="645"/>
        <v>0</v>
      </c>
      <c r="AR378" s="361"/>
      <c r="AS378" s="361">
        <f t="shared" si="646"/>
        <v>0</v>
      </c>
      <c r="AT378" s="362"/>
    </row>
    <row r="379" spans="1:46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715">
        <f t="shared" si="558"/>
        <v>15.2</v>
      </c>
      <c r="AP379" s="361"/>
      <c r="AQ379" s="361">
        <f t="shared" si="645"/>
        <v>0</v>
      </c>
      <c r="AR379" s="361"/>
      <c r="AS379" s="361">
        <f t="shared" si="646"/>
        <v>0</v>
      </c>
      <c r="AT379" s="362"/>
    </row>
    <row r="380" spans="1:46" x14ac:dyDescent="0.2">
      <c r="A380" s="485">
        <v>371</v>
      </c>
      <c r="B380" s="486" t="s">
        <v>139</v>
      </c>
      <c r="C380" s="490"/>
      <c r="D380" s="487" t="s">
        <v>56</v>
      </c>
      <c r="E380" s="491">
        <v>27.2</v>
      </c>
      <c r="F380" s="488">
        <v>1875</v>
      </c>
      <c r="G380" s="488">
        <f t="shared" si="573"/>
        <v>51000</v>
      </c>
      <c r="H380" s="488">
        <v>1617</v>
      </c>
      <c r="I380" s="488">
        <f t="shared" si="574"/>
        <v>43982.400000000001</v>
      </c>
      <c r="J380" s="489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715">
        <f t="shared" si="558"/>
        <v>4.1199999999999939</v>
      </c>
      <c r="AP380" s="361">
        <v>1875</v>
      </c>
      <c r="AQ380" s="361">
        <f t="shared" si="645"/>
        <v>7724.9999999999882</v>
      </c>
      <c r="AR380" s="361">
        <v>1617</v>
      </c>
      <c r="AS380" s="361">
        <f t="shared" si="646"/>
        <v>6662.03999999999</v>
      </c>
      <c r="AT380" s="362">
        <f t="shared" ref="AT380:AT381" si="654">AQ380+AS380</f>
        <v>14387.039999999979</v>
      </c>
    </row>
    <row r="381" spans="1:46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715">
        <f t="shared" si="558"/>
        <v>0</v>
      </c>
      <c r="AP381" s="361">
        <v>1875</v>
      </c>
      <c r="AQ381" s="361">
        <f t="shared" si="645"/>
        <v>0</v>
      </c>
      <c r="AR381" s="361">
        <v>1226</v>
      </c>
      <c r="AS381" s="361">
        <f t="shared" si="646"/>
        <v>0</v>
      </c>
      <c r="AT381" s="362">
        <f t="shared" si="654"/>
        <v>0</v>
      </c>
    </row>
    <row r="382" spans="1:46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715">
        <f t="shared" si="558"/>
        <v>29.8</v>
      </c>
      <c r="AP382" s="361"/>
      <c r="AQ382" s="361">
        <f t="shared" si="645"/>
        <v>0</v>
      </c>
      <c r="AR382" s="361"/>
      <c r="AS382" s="361">
        <f t="shared" si="646"/>
        <v>0</v>
      </c>
      <c r="AT382" s="362"/>
    </row>
    <row r="383" spans="1:46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715">
        <f t="shared" si="558"/>
        <v>0</v>
      </c>
      <c r="AP383" s="361">
        <v>1875</v>
      </c>
      <c r="AQ383" s="361">
        <f t="shared" si="645"/>
        <v>0</v>
      </c>
      <c r="AR383" s="361">
        <v>2132</v>
      </c>
      <c r="AS383" s="361">
        <f t="shared" si="646"/>
        <v>0</v>
      </c>
      <c r="AT383" s="362">
        <f t="shared" ref="AT383:AT384" si="661">AQ383+AS383</f>
        <v>0</v>
      </c>
    </row>
    <row r="384" spans="1:46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715">
        <f t="shared" si="558"/>
        <v>4.4800000000000004</v>
      </c>
      <c r="AP384" s="361">
        <v>1875</v>
      </c>
      <c r="AQ384" s="361">
        <f t="shared" si="645"/>
        <v>8400</v>
      </c>
      <c r="AR384" s="361">
        <v>1428</v>
      </c>
      <c r="AS384" s="361">
        <f t="shared" si="646"/>
        <v>6397.4400000000005</v>
      </c>
      <c r="AT384" s="362">
        <f t="shared" si="661"/>
        <v>14797.44</v>
      </c>
    </row>
    <row r="385" spans="1:46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715">
        <f t="shared" si="558"/>
        <v>1.5</v>
      </c>
      <c r="AP385" s="361"/>
      <c r="AQ385" s="361">
        <f t="shared" si="645"/>
        <v>0</v>
      </c>
      <c r="AR385" s="361"/>
      <c r="AS385" s="361">
        <f t="shared" si="646"/>
        <v>0</v>
      </c>
      <c r="AT385" s="362"/>
    </row>
    <row r="386" spans="1:46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715">
        <f t="shared" si="558"/>
        <v>2.2204460492503131E-16</v>
      </c>
      <c r="AP386" s="361">
        <v>1875</v>
      </c>
      <c r="AQ386" s="361">
        <f t="shared" si="645"/>
        <v>4.163336342344337E-13</v>
      </c>
      <c r="AR386" s="361">
        <v>2646</v>
      </c>
      <c r="AS386" s="361">
        <f t="shared" si="646"/>
        <v>5.8753002463163284E-13</v>
      </c>
      <c r="AT386" s="362">
        <f t="shared" ref="AT386:AT389" si="668">AQ386+AS386</f>
        <v>1.0038636588660665E-12</v>
      </c>
    </row>
    <row r="387" spans="1:46" ht="25.5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715">
        <f t="shared" si="558"/>
        <v>7.3</v>
      </c>
      <c r="AP387" s="361">
        <v>600</v>
      </c>
      <c r="AQ387" s="361">
        <f t="shared" si="645"/>
        <v>4380</v>
      </c>
      <c r="AR387" s="361">
        <v>381</v>
      </c>
      <c r="AS387" s="361">
        <f t="shared" si="646"/>
        <v>2781.2999999999997</v>
      </c>
      <c r="AT387" s="362">
        <f t="shared" si="668"/>
        <v>7161.2999999999993</v>
      </c>
    </row>
    <row r="388" spans="1:46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715">
        <f t="shared" si="558"/>
        <v>0.15999999999999992</v>
      </c>
      <c r="AP388" s="361">
        <v>1000</v>
      </c>
      <c r="AQ388" s="361">
        <f t="shared" si="645"/>
        <v>159.99999999999991</v>
      </c>
      <c r="AR388" s="361">
        <v>123</v>
      </c>
      <c r="AS388" s="361">
        <f t="shared" si="646"/>
        <v>19.679999999999989</v>
      </c>
      <c r="AT388" s="362">
        <f t="shared" si="668"/>
        <v>179.67999999999989</v>
      </c>
    </row>
    <row r="389" spans="1:46" x14ac:dyDescent="0.2">
      <c r="A389" s="485">
        <v>380</v>
      </c>
      <c r="B389" s="486" t="s">
        <v>60</v>
      </c>
      <c r="C389" s="490"/>
      <c r="D389" s="487" t="s">
        <v>5</v>
      </c>
      <c r="E389" s="487">
        <v>1</v>
      </c>
      <c r="F389" s="488">
        <v>0</v>
      </c>
      <c r="G389" s="488">
        <f t="shared" si="573"/>
        <v>0</v>
      </c>
      <c r="H389" s="488">
        <v>84698</v>
      </c>
      <c r="I389" s="488">
        <f t="shared" si="574"/>
        <v>84698</v>
      </c>
      <c r="J389" s="489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715">
        <f t="shared" si="558"/>
        <v>1.7570350034323834E-4</v>
      </c>
      <c r="AP389" s="361">
        <v>0</v>
      </c>
      <c r="AQ389" s="361">
        <f t="shared" si="645"/>
        <v>0</v>
      </c>
      <c r="AR389" s="361">
        <v>84698</v>
      </c>
      <c r="AS389" s="361">
        <f t="shared" si="646"/>
        <v>14.881735072071601</v>
      </c>
      <c r="AT389" s="362">
        <f t="shared" si="668"/>
        <v>14.881735072071601</v>
      </c>
    </row>
    <row r="390" spans="1:46" x14ac:dyDescent="0.2">
      <c r="A390" s="485">
        <v>381</v>
      </c>
      <c r="B390" s="503" t="s">
        <v>120</v>
      </c>
      <c r="C390" s="490"/>
      <c r="D390" s="487"/>
      <c r="E390" s="487"/>
      <c r="F390" s="487"/>
      <c r="G390" s="488"/>
      <c r="H390" s="500"/>
      <c r="I390" s="488"/>
      <c r="J390" s="501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715">
        <f t="shared" si="558"/>
        <v>0</v>
      </c>
      <c r="AP390" s="360"/>
      <c r="AQ390" s="361"/>
      <c r="AR390" s="358"/>
      <c r="AS390" s="361"/>
      <c r="AT390" s="359"/>
    </row>
    <row r="391" spans="1:46" ht="25.5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715">
        <f t="shared" si="558"/>
        <v>0</v>
      </c>
      <c r="AP391" s="361">
        <v>8293.6</v>
      </c>
      <c r="AQ391" s="361">
        <f t="shared" ref="AQ391:AQ412" si="685">AO391*AP391</f>
        <v>0</v>
      </c>
      <c r="AR391" s="361">
        <v>22342.319999999996</v>
      </c>
      <c r="AS391" s="361">
        <f t="shared" ref="AS391:AS412" si="686">AO391*AR391</f>
        <v>0</v>
      </c>
      <c r="AT391" s="362">
        <f t="shared" ref="AT391:AT396" si="687">AQ391+AS391</f>
        <v>0</v>
      </c>
    </row>
    <row r="392" spans="1:46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715">
        <f t="shared" si="558"/>
        <v>1</v>
      </c>
      <c r="AP392" s="361">
        <v>800</v>
      </c>
      <c r="AQ392" s="361">
        <f t="shared" si="685"/>
        <v>800</v>
      </c>
      <c r="AR392" s="361">
        <v>813</v>
      </c>
      <c r="AS392" s="361">
        <f t="shared" si="686"/>
        <v>813</v>
      </c>
      <c r="AT392" s="362">
        <f t="shared" si="687"/>
        <v>1613</v>
      </c>
    </row>
    <row r="393" spans="1:46" x14ac:dyDescent="0.2">
      <c r="A393" s="485">
        <v>384</v>
      </c>
      <c r="B393" s="486" t="s">
        <v>132</v>
      </c>
      <c r="C393" s="490" t="s">
        <v>133</v>
      </c>
      <c r="D393" s="487" t="s">
        <v>14</v>
      </c>
      <c r="E393" s="487">
        <v>12</v>
      </c>
      <c r="F393" s="488">
        <v>4003.24</v>
      </c>
      <c r="G393" s="488">
        <f t="shared" si="573"/>
        <v>48038.879999999997</v>
      </c>
      <c r="H393" s="488">
        <v>9764</v>
      </c>
      <c r="I393" s="488">
        <f t="shared" si="574"/>
        <v>117168</v>
      </c>
      <c r="J393" s="489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715">
        <f t="shared" si="558"/>
        <v>0</v>
      </c>
      <c r="AP393" s="361">
        <v>4003.24</v>
      </c>
      <c r="AQ393" s="361">
        <f t="shared" si="685"/>
        <v>0</v>
      </c>
      <c r="AR393" s="361">
        <v>9764</v>
      </c>
      <c r="AS393" s="361">
        <f t="shared" si="686"/>
        <v>0</v>
      </c>
      <c r="AT393" s="362">
        <f t="shared" si="687"/>
        <v>0</v>
      </c>
    </row>
    <row r="394" spans="1:46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715">
        <f t="shared" si="558"/>
        <v>1</v>
      </c>
      <c r="AP394" s="361">
        <v>600</v>
      </c>
      <c r="AQ394" s="361">
        <f t="shared" si="685"/>
        <v>600</v>
      </c>
      <c r="AR394" s="361">
        <v>532</v>
      </c>
      <c r="AS394" s="361">
        <f t="shared" si="686"/>
        <v>532</v>
      </c>
      <c r="AT394" s="362">
        <f t="shared" si="687"/>
        <v>1132</v>
      </c>
    </row>
    <row r="395" spans="1:46" x14ac:dyDescent="0.2">
      <c r="A395" s="485">
        <v>386</v>
      </c>
      <c r="B395" s="486" t="s">
        <v>134</v>
      </c>
      <c r="C395" s="490"/>
      <c r="D395" s="487" t="s">
        <v>14</v>
      </c>
      <c r="E395" s="487">
        <v>12</v>
      </c>
      <c r="F395" s="488">
        <v>800</v>
      </c>
      <c r="G395" s="488">
        <f t="shared" si="573"/>
        <v>9600</v>
      </c>
      <c r="H395" s="488">
        <v>2142</v>
      </c>
      <c r="I395" s="488">
        <f t="shared" si="574"/>
        <v>25704</v>
      </c>
      <c r="J395" s="489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715">
        <f t="shared" ref="AO395:AO458" si="688">E395-K395-Q395-W395-AC395-AI395</f>
        <v>0</v>
      </c>
      <c r="AP395" s="361">
        <v>800</v>
      </c>
      <c r="AQ395" s="361">
        <f t="shared" si="685"/>
        <v>0</v>
      </c>
      <c r="AR395" s="361">
        <v>2142</v>
      </c>
      <c r="AS395" s="361">
        <f t="shared" si="686"/>
        <v>0</v>
      </c>
      <c r="AT395" s="362">
        <f t="shared" si="687"/>
        <v>0</v>
      </c>
    </row>
    <row r="396" spans="1:46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715">
        <f t="shared" si="688"/>
        <v>7.0000000000000284E-2</v>
      </c>
      <c r="AP396" s="361">
        <v>1875</v>
      </c>
      <c r="AQ396" s="361">
        <f t="shared" si="685"/>
        <v>131.25000000000054</v>
      </c>
      <c r="AR396" s="361">
        <v>840</v>
      </c>
      <c r="AS396" s="361">
        <f t="shared" si="686"/>
        <v>58.800000000000239</v>
      </c>
      <c r="AT396" s="362">
        <f t="shared" si="687"/>
        <v>190.05000000000078</v>
      </c>
    </row>
    <row r="397" spans="1:46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715">
        <f t="shared" si="688"/>
        <v>13.7</v>
      </c>
      <c r="AP397" s="361"/>
      <c r="AQ397" s="361">
        <f t="shared" si="685"/>
        <v>0</v>
      </c>
      <c r="AR397" s="361"/>
      <c r="AS397" s="361">
        <f t="shared" si="686"/>
        <v>0</v>
      </c>
      <c r="AT397" s="362"/>
    </row>
    <row r="398" spans="1:46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715">
        <f t="shared" si="688"/>
        <v>0.45999999999999996</v>
      </c>
      <c r="AP398" s="361">
        <v>1875</v>
      </c>
      <c r="AQ398" s="361">
        <f t="shared" si="685"/>
        <v>862.49999999999989</v>
      </c>
      <c r="AR398" s="361">
        <v>3080</v>
      </c>
      <c r="AS398" s="361">
        <f t="shared" si="686"/>
        <v>1416.8</v>
      </c>
      <c r="AT398" s="362">
        <f t="shared" ref="AT398:AT399" si="695">AQ398+AS398</f>
        <v>2279.2999999999997</v>
      </c>
    </row>
    <row r="399" spans="1:46" x14ac:dyDescent="0.2">
      <c r="A399" s="485">
        <v>390</v>
      </c>
      <c r="B399" s="486" t="s">
        <v>135</v>
      </c>
      <c r="C399" s="490"/>
      <c r="D399" s="487" t="s">
        <v>56</v>
      </c>
      <c r="E399" s="487">
        <v>152</v>
      </c>
      <c r="F399" s="488">
        <v>1875</v>
      </c>
      <c r="G399" s="488">
        <f t="shared" si="573"/>
        <v>285000</v>
      </c>
      <c r="H399" s="488">
        <v>869</v>
      </c>
      <c r="I399" s="488">
        <f t="shared" si="574"/>
        <v>132088</v>
      </c>
      <c r="J399" s="489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715">
        <f t="shared" si="688"/>
        <v>15.126000000000005</v>
      </c>
      <c r="AP399" s="361">
        <v>1875</v>
      </c>
      <c r="AQ399" s="361">
        <f t="shared" si="685"/>
        <v>28361.250000000007</v>
      </c>
      <c r="AR399" s="361">
        <v>869</v>
      </c>
      <c r="AS399" s="361">
        <f t="shared" si="686"/>
        <v>13144.494000000004</v>
      </c>
      <c r="AT399" s="362">
        <f t="shared" si="695"/>
        <v>41505.744000000013</v>
      </c>
    </row>
    <row r="400" spans="1:46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715">
        <f t="shared" si="688"/>
        <v>33</v>
      </c>
      <c r="AP400" s="361"/>
      <c r="AQ400" s="361">
        <f t="shared" si="685"/>
        <v>0</v>
      </c>
      <c r="AR400" s="361"/>
      <c r="AS400" s="361">
        <f t="shared" si="686"/>
        <v>0</v>
      </c>
      <c r="AT400" s="362"/>
    </row>
    <row r="401" spans="1:46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715">
        <f t="shared" si="688"/>
        <v>13.1</v>
      </c>
      <c r="AP401" s="361"/>
      <c r="AQ401" s="361">
        <f t="shared" si="685"/>
        <v>0</v>
      </c>
      <c r="AR401" s="361"/>
      <c r="AS401" s="361">
        <f t="shared" si="686"/>
        <v>0</v>
      </c>
      <c r="AT401" s="362"/>
    </row>
    <row r="402" spans="1:46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715">
        <f t="shared" si="688"/>
        <v>33.1</v>
      </c>
      <c r="AP402" s="361"/>
      <c r="AQ402" s="361">
        <f t="shared" si="685"/>
        <v>0</v>
      </c>
      <c r="AR402" s="361"/>
      <c r="AS402" s="361">
        <f t="shared" si="686"/>
        <v>0</v>
      </c>
      <c r="AT402" s="362"/>
    </row>
    <row r="403" spans="1:46" x14ac:dyDescent="0.2">
      <c r="A403" s="485">
        <v>394</v>
      </c>
      <c r="B403" s="486" t="s">
        <v>139</v>
      </c>
      <c r="C403" s="490"/>
      <c r="D403" s="487" t="s">
        <v>56</v>
      </c>
      <c r="E403" s="491">
        <v>25.2</v>
      </c>
      <c r="F403" s="488">
        <v>1875</v>
      </c>
      <c r="G403" s="488">
        <f t="shared" si="573"/>
        <v>47250</v>
      </c>
      <c r="H403" s="488">
        <v>1617</v>
      </c>
      <c r="I403" s="488">
        <f t="shared" si="574"/>
        <v>40748.400000000001</v>
      </c>
      <c r="J403" s="489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715">
        <f t="shared" si="688"/>
        <v>0.65999999999999659</v>
      </c>
      <c r="AP403" s="361">
        <v>1875</v>
      </c>
      <c r="AQ403" s="361">
        <f t="shared" si="685"/>
        <v>1237.4999999999936</v>
      </c>
      <c r="AR403" s="361">
        <v>1617</v>
      </c>
      <c r="AS403" s="361">
        <f t="shared" si="686"/>
        <v>1067.2199999999946</v>
      </c>
      <c r="AT403" s="362">
        <f t="shared" ref="AT403:AT404" si="702">AQ403+AS403</f>
        <v>2304.7199999999884</v>
      </c>
    </row>
    <row r="404" spans="1:46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715">
        <f t="shared" si="688"/>
        <v>0</v>
      </c>
      <c r="AP404" s="361">
        <v>1875</v>
      </c>
      <c r="AQ404" s="361">
        <f t="shared" si="685"/>
        <v>0</v>
      </c>
      <c r="AR404" s="361">
        <v>1226</v>
      </c>
      <c r="AS404" s="361">
        <f t="shared" si="686"/>
        <v>0</v>
      </c>
      <c r="AT404" s="362">
        <f t="shared" si="702"/>
        <v>0</v>
      </c>
    </row>
    <row r="405" spans="1:46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715">
        <f t="shared" si="688"/>
        <v>43.1</v>
      </c>
      <c r="AP405" s="361"/>
      <c r="AQ405" s="361">
        <f t="shared" si="685"/>
        <v>0</v>
      </c>
      <c r="AR405" s="361"/>
      <c r="AS405" s="361">
        <f t="shared" si="686"/>
        <v>0</v>
      </c>
      <c r="AT405" s="362"/>
    </row>
    <row r="406" spans="1:46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715">
        <f t="shared" si="688"/>
        <v>3.5527136788005009E-15</v>
      </c>
      <c r="AP406" s="361">
        <v>1875</v>
      </c>
      <c r="AQ406" s="361">
        <f t="shared" si="685"/>
        <v>6.6613381477509392E-12</v>
      </c>
      <c r="AR406" s="361">
        <v>2132</v>
      </c>
      <c r="AS406" s="361">
        <f t="shared" si="686"/>
        <v>7.574385563202668E-12</v>
      </c>
      <c r="AT406" s="362">
        <f t="shared" ref="AT406:AT407" si="709">AQ406+AS406</f>
        <v>1.4235723710953607E-11</v>
      </c>
    </row>
    <row r="407" spans="1:46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715">
        <f t="shared" si="688"/>
        <v>7</v>
      </c>
      <c r="AP407" s="361">
        <v>1875</v>
      </c>
      <c r="AQ407" s="361">
        <f t="shared" si="685"/>
        <v>13125</v>
      </c>
      <c r="AR407" s="361">
        <v>1428</v>
      </c>
      <c r="AS407" s="361">
        <f t="shared" si="686"/>
        <v>9996</v>
      </c>
      <c r="AT407" s="362">
        <f t="shared" si="709"/>
        <v>23121</v>
      </c>
    </row>
    <row r="408" spans="1:46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715">
        <f t="shared" si="688"/>
        <v>1.5</v>
      </c>
      <c r="AP408" s="361"/>
      <c r="AQ408" s="361">
        <f t="shared" si="685"/>
        <v>0</v>
      </c>
      <c r="AR408" s="361"/>
      <c r="AS408" s="361">
        <f t="shared" si="686"/>
        <v>0</v>
      </c>
      <c r="AT408" s="362"/>
    </row>
    <row r="409" spans="1:46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715">
        <f t="shared" si="688"/>
        <v>0</v>
      </c>
      <c r="AP409" s="361">
        <v>1875</v>
      </c>
      <c r="AQ409" s="361">
        <f t="shared" si="685"/>
        <v>0</v>
      </c>
      <c r="AR409" s="361">
        <v>2646</v>
      </c>
      <c r="AS409" s="361">
        <f t="shared" si="686"/>
        <v>0</v>
      </c>
      <c r="AT409" s="362">
        <f t="shared" ref="AT409:AT412" si="718">AQ409+AS409</f>
        <v>0</v>
      </c>
    </row>
    <row r="410" spans="1:46" ht="25.5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715">
        <f t="shared" si="688"/>
        <v>7.3</v>
      </c>
      <c r="AP410" s="361">
        <v>600</v>
      </c>
      <c r="AQ410" s="361">
        <f t="shared" si="685"/>
        <v>4380</v>
      </c>
      <c r="AR410" s="361">
        <v>381</v>
      </c>
      <c r="AS410" s="361">
        <f t="shared" si="686"/>
        <v>2781.2999999999997</v>
      </c>
      <c r="AT410" s="362">
        <f t="shared" si="718"/>
        <v>7161.2999999999993</v>
      </c>
    </row>
    <row r="411" spans="1:46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715">
        <f t="shared" si="688"/>
        <v>0.15999999999999992</v>
      </c>
      <c r="AP411" s="361">
        <v>1000</v>
      </c>
      <c r="AQ411" s="361">
        <f t="shared" si="685"/>
        <v>159.99999999999991</v>
      </c>
      <c r="AR411" s="361">
        <v>123</v>
      </c>
      <c r="AS411" s="361">
        <f t="shared" si="686"/>
        <v>19.679999999999989</v>
      </c>
      <c r="AT411" s="362">
        <f t="shared" si="718"/>
        <v>179.67999999999989</v>
      </c>
    </row>
    <row r="412" spans="1:46" x14ac:dyDescent="0.2">
      <c r="A412" s="485">
        <v>403</v>
      </c>
      <c r="B412" s="486" t="s">
        <v>60</v>
      </c>
      <c r="C412" s="490"/>
      <c r="D412" s="487" t="s">
        <v>5</v>
      </c>
      <c r="E412" s="487">
        <v>1</v>
      </c>
      <c r="F412" s="488">
        <v>0</v>
      </c>
      <c r="G412" s="488">
        <f t="shared" si="710"/>
        <v>0</v>
      </c>
      <c r="H412" s="488">
        <v>103023</v>
      </c>
      <c r="I412" s="488">
        <f t="shared" si="711"/>
        <v>103023</v>
      </c>
      <c r="J412" s="489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715">
        <f t="shared" si="688"/>
        <v>2.9820563941906908E-4</v>
      </c>
      <c r="AP412" s="361">
        <v>0</v>
      </c>
      <c r="AQ412" s="361">
        <f t="shared" si="685"/>
        <v>0</v>
      </c>
      <c r="AR412" s="361">
        <v>103023</v>
      </c>
      <c r="AS412" s="361">
        <f t="shared" si="686"/>
        <v>30.722039589870754</v>
      </c>
      <c r="AT412" s="362">
        <f t="shared" si="718"/>
        <v>30.722039589870754</v>
      </c>
    </row>
    <row r="413" spans="1:46" x14ac:dyDescent="0.2">
      <c r="A413" s="485">
        <v>404</v>
      </c>
      <c r="B413" s="503" t="s">
        <v>169</v>
      </c>
      <c r="C413" s="490"/>
      <c r="D413" s="487"/>
      <c r="E413" s="487"/>
      <c r="F413" s="487"/>
      <c r="G413" s="488"/>
      <c r="H413" s="500"/>
      <c r="I413" s="488"/>
      <c r="J413" s="501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715">
        <f t="shared" si="688"/>
        <v>0</v>
      </c>
      <c r="AP413" s="360"/>
      <c r="AQ413" s="361"/>
      <c r="AR413" s="358"/>
      <c r="AS413" s="361"/>
      <c r="AT413" s="359"/>
    </row>
    <row r="414" spans="1:46" x14ac:dyDescent="0.2">
      <c r="A414" s="485">
        <v>405</v>
      </c>
      <c r="B414" s="486" t="s">
        <v>134</v>
      </c>
      <c r="C414" s="490"/>
      <c r="D414" s="487" t="s">
        <v>14</v>
      </c>
      <c r="E414" s="487">
        <v>8</v>
      </c>
      <c r="F414" s="488">
        <v>800</v>
      </c>
      <c r="G414" s="488">
        <f t="shared" si="710"/>
        <v>6400</v>
      </c>
      <c r="H414" s="488">
        <v>2142</v>
      </c>
      <c r="I414" s="488">
        <f t="shared" si="711"/>
        <v>17136</v>
      </c>
      <c r="J414" s="489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715">
        <f t="shared" si="688"/>
        <v>0</v>
      </c>
      <c r="AP414" s="361">
        <v>800</v>
      </c>
      <c r="AQ414" s="361">
        <f t="shared" ref="AQ414:AQ425" si="735">AO414*AP414</f>
        <v>0</v>
      </c>
      <c r="AR414" s="361">
        <v>2142</v>
      </c>
      <c r="AS414" s="361">
        <f t="shared" ref="AS414:AS425" si="736">AO414*AR414</f>
        <v>0</v>
      </c>
      <c r="AT414" s="362">
        <f t="shared" ref="AT414:AT415" si="737">AQ414+AS414</f>
        <v>0</v>
      </c>
    </row>
    <row r="415" spans="1:46" x14ac:dyDescent="0.2">
      <c r="A415" s="485">
        <v>406</v>
      </c>
      <c r="B415" s="486" t="s">
        <v>135</v>
      </c>
      <c r="C415" s="490"/>
      <c r="D415" s="487" t="s">
        <v>56</v>
      </c>
      <c r="E415" s="487">
        <v>152</v>
      </c>
      <c r="F415" s="488">
        <v>1875</v>
      </c>
      <c r="G415" s="488">
        <f t="shared" si="710"/>
        <v>285000</v>
      </c>
      <c r="H415" s="488">
        <v>869</v>
      </c>
      <c r="I415" s="488">
        <f t="shared" si="711"/>
        <v>132088</v>
      </c>
      <c r="J415" s="489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715">
        <f t="shared" si="688"/>
        <v>3.4900000000000091</v>
      </c>
      <c r="AP415" s="361">
        <v>1875</v>
      </c>
      <c r="AQ415" s="361">
        <f t="shared" si="735"/>
        <v>6543.7500000000173</v>
      </c>
      <c r="AR415" s="361">
        <v>869</v>
      </c>
      <c r="AS415" s="361">
        <f t="shared" si="736"/>
        <v>3032.8100000000077</v>
      </c>
      <c r="AT415" s="362">
        <f t="shared" si="737"/>
        <v>9576.560000000025</v>
      </c>
    </row>
    <row r="416" spans="1:46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715">
        <f t="shared" si="688"/>
        <v>28.3</v>
      </c>
      <c r="AP416" s="361"/>
      <c r="AQ416" s="361">
        <f t="shared" si="735"/>
        <v>0</v>
      </c>
      <c r="AR416" s="361"/>
      <c r="AS416" s="361">
        <f t="shared" si="736"/>
        <v>0</v>
      </c>
      <c r="AT416" s="362"/>
    </row>
    <row r="417" spans="1:46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715">
        <f t="shared" si="688"/>
        <v>20.399999999999999</v>
      </c>
      <c r="AP417" s="361"/>
      <c r="AQ417" s="361">
        <f t="shared" si="735"/>
        <v>0</v>
      </c>
      <c r="AR417" s="361"/>
      <c r="AS417" s="361">
        <f t="shared" si="736"/>
        <v>0</v>
      </c>
      <c r="AT417" s="362"/>
    </row>
    <row r="418" spans="1:46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715">
        <f t="shared" si="688"/>
        <v>20.8</v>
      </c>
      <c r="AP418" s="361"/>
      <c r="AQ418" s="361">
        <f t="shared" si="735"/>
        <v>0</v>
      </c>
      <c r="AR418" s="361"/>
      <c r="AS418" s="361">
        <f t="shared" si="736"/>
        <v>0</v>
      </c>
      <c r="AT418" s="362"/>
    </row>
    <row r="419" spans="1:46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715">
        <f t="shared" si="688"/>
        <v>8.1999999999999993</v>
      </c>
      <c r="AP419" s="361"/>
      <c r="AQ419" s="361">
        <f t="shared" si="735"/>
        <v>0</v>
      </c>
      <c r="AR419" s="361"/>
      <c r="AS419" s="361">
        <f t="shared" si="736"/>
        <v>0</v>
      </c>
      <c r="AT419" s="362"/>
    </row>
    <row r="420" spans="1:46" x14ac:dyDescent="0.2">
      <c r="A420" s="485">
        <v>411</v>
      </c>
      <c r="B420" s="486" t="s">
        <v>139</v>
      </c>
      <c r="C420" s="490"/>
      <c r="D420" s="487" t="s">
        <v>56</v>
      </c>
      <c r="E420" s="491">
        <v>33.6</v>
      </c>
      <c r="F420" s="488">
        <v>1875</v>
      </c>
      <c r="G420" s="488">
        <f t="shared" si="710"/>
        <v>63000</v>
      </c>
      <c r="H420" s="488">
        <v>1617</v>
      </c>
      <c r="I420" s="488">
        <f t="shared" si="711"/>
        <v>54331.200000000004</v>
      </c>
      <c r="J420" s="489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715">
        <f t="shared" si="688"/>
        <v>13.420000000000002</v>
      </c>
      <c r="AP420" s="361">
        <v>1875</v>
      </c>
      <c r="AQ420" s="361">
        <f t="shared" si="735"/>
        <v>25162.500000000004</v>
      </c>
      <c r="AR420" s="361">
        <v>1617</v>
      </c>
      <c r="AS420" s="361">
        <f t="shared" si="736"/>
        <v>21700.140000000003</v>
      </c>
      <c r="AT420" s="362">
        <f t="shared" ref="AT420:AT421" si="744">AQ420+AS420</f>
        <v>46862.640000000007</v>
      </c>
    </row>
    <row r="421" spans="1:46" x14ac:dyDescent="0.2">
      <c r="A421" s="485">
        <v>412</v>
      </c>
      <c r="B421" s="486" t="s">
        <v>148</v>
      </c>
      <c r="C421" s="490"/>
      <c r="D421" s="487" t="s">
        <v>56</v>
      </c>
      <c r="E421" s="487">
        <v>6</v>
      </c>
      <c r="F421" s="488">
        <v>1875</v>
      </c>
      <c r="G421" s="488">
        <f t="shared" si="710"/>
        <v>11250</v>
      </c>
      <c r="H421" s="488">
        <v>1428</v>
      </c>
      <c r="I421" s="488">
        <f t="shared" si="711"/>
        <v>8568</v>
      </c>
      <c r="J421" s="489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715">
        <f t="shared" si="688"/>
        <v>0</v>
      </c>
      <c r="AP421" s="361">
        <v>1875</v>
      </c>
      <c r="AQ421" s="361">
        <f t="shared" si="735"/>
        <v>0</v>
      </c>
      <c r="AR421" s="361">
        <v>1428</v>
      </c>
      <c r="AS421" s="361">
        <f t="shared" si="736"/>
        <v>0</v>
      </c>
      <c r="AT421" s="362">
        <f t="shared" si="744"/>
        <v>0</v>
      </c>
    </row>
    <row r="422" spans="1:46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715">
        <f t="shared" si="688"/>
        <v>1.5</v>
      </c>
      <c r="AP422" s="361"/>
      <c r="AQ422" s="361">
        <f t="shared" si="735"/>
        <v>0</v>
      </c>
      <c r="AR422" s="361"/>
      <c r="AS422" s="361">
        <f t="shared" si="736"/>
        <v>0</v>
      </c>
      <c r="AT422" s="362"/>
    </row>
    <row r="423" spans="1:46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715">
        <f t="shared" si="688"/>
        <v>1.4000000000000001</v>
      </c>
      <c r="AP423" s="361">
        <v>1875</v>
      </c>
      <c r="AQ423" s="361">
        <f t="shared" si="735"/>
        <v>2625.0000000000005</v>
      </c>
      <c r="AR423" s="361">
        <v>2646</v>
      </c>
      <c r="AS423" s="361">
        <f t="shared" si="736"/>
        <v>3704.4000000000005</v>
      </c>
      <c r="AT423" s="362">
        <f t="shared" ref="AT423:AT425" si="751">AQ423+AS423</f>
        <v>6329.4000000000015</v>
      </c>
    </row>
    <row r="424" spans="1:46" x14ac:dyDescent="0.2">
      <c r="A424" s="485">
        <v>415</v>
      </c>
      <c r="B424" s="486" t="s">
        <v>171</v>
      </c>
      <c r="C424" s="490"/>
      <c r="D424" s="487" t="s">
        <v>172</v>
      </c>
      <c r="E424" s="487">
        <v>8</v>
      </c>
      <c r="F424" s="488">
        <v>1000</v>
      </c>
      <c r="G424" s="488">
        <f t="shared" si="710"/>
        <v>8000</v>
      </c>
      <c r="H424" s="488">
        <v>95</v>
      </c>
      <c r="I424" s="488">
        <f t="shared" si="711"/>
        <v>760</v>
      </c>
      <c r="J424" s="489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715">
        <f t="shared" si="688"/>
        <v>6.43</v>
      </c>
      <c r="AP424" s="361">
        <v>1000</v>
      </c>
      <c r="AQ424" s="361">
        <f t="shared" si="735"/>
        <v>6430</v>
      </c>
      <c r="AR424" s="361">
        <v>95</v>
      </c>
      <c r="AS424" s="361">
        <f t="shared" si="736"/>
        <v>610.85</v>
      </c>
      <c r="AT424" s="362">
        <f t="shared" si="751"/>
        <v>7040.85</v>
      </c>
    </row>
    <row r="425" spans="1:46" x14ac:dyDescent="0.2">
      <c r="A425" s="485">
        <v>416</v>
      </c>
      <c r="B425" s="486" t="s">
        <v>60</v>
      </c>
      <c r="C425" s="490"/>
      <c r="D425" s="487" t="s">
        <v>5</v>
      </c>
      <c r="E425" s="487">
        <v>1</v>
      </c>
      <c r="F425" s="488">
        <v>0</v>
      </c>
      <c r="G425" s="488">
        <f t="shared" si="710"/>
        <v>0</v>
      </c>
      <c r="H425" s="488">
        <v>49673</v>
      </c>
      <c r="I425" s="488">
        <f t="shared" si="711"/>
        <v>49673</v>
      </c>
      <c r="J425" s="489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715">
        <f t="shared" si="688"/>
        <v>9.4870466321243518E-2</v>
      </c>
      <c r="AP425" s="361">
        <v>0</v>
      </c>
      <c r="AQ425" s="361">
        <f t="shared" si="735"/>
        <v>0</v>
      </c>
      <c r="AR425" s="361">
        <v>49673</v>
      </c>
      <c r="AS425" s="361">
        <f t="shared" si="736"/>
        <v>4712.5006735751294</v>
      </c>
      <c r="AT425" s="362">
        <f t="shared" si="751"/>
        <v>4712.5006735751294</v>
      </c>
    </row>
    <row r="426" spans="1:46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715">
        <f t="shared" si="688"/>
        <v>0</v>
      </c>
      <c r="AP426" s="360"/>
      <c r="AQ426" s="361"/>
      <c r="AR426" s="358"/>
      <c r="AS426" s="361"/>
      <c r="AT426" s="359"/>
    </row>
    <row r="427" spans="1:46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715">
        <f t="shared" si="688"/>
        <v>0</v>
      </c>
      <c r="AP427" s="361">
        <v>800</v>
      </c>
      <c r="AQ427" s="361">
        <f t="shared" ref="AQ427:AQ438" si="768">AO427*AP427</f>
        <v>0</v>
      </c>
      <c r="AR427" s="361">
        <v>2142</v>
      </c>
      <c r="AS427" s="361">
        <f t="shared" ref="AS427:AS438" si="769">AO427*AR427</f>
        <v>0</v>
      </c>
      <c r="AT427" s="362">
        <f t="shared" ref="AT427:AT428" si="770">AQ427+AS427</f>
        <v>0</v>
      </c>
    </row>
    <row r="428" spans="1:46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715">
        <f t="shared" si="688"/>
        <v>0</v>
      </c>
      <c r="AP428" s="361">
        <v>1875</v>
      </c>
      <c r="AQ428" s="361">
        <f t="shared" si="768"/>
        <v>0</v>
      </c>
      <c r="AR428" s="361">
        <v>869</v>
      </c>
      <c r="AS428" s="361">
        <f t="shared" si="769"/>
        <v>0</v>
      </c>
      <c r="AT428" s="362">
        <f t="shared" si="770"/>
        <v>0</v>
      </c>
    </row>
    <row r="429" spans="1:46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715">
        <f t="shared" si="688"/>
        <v>28.3</v>
      </c>
      <c r="AP429" s="361"/>
      <c r="AQ429" s="361">
        <f t="shared" si="768"/>
        <v>0</v>
      </c>
      <c r="AR429" s="361"/>
      <c r="AS429" s="361">
        <f t="shared" si="769"/>
        <v>0</v>
      </c>
      <c r="AT429" s="362"/>
    </row>
    <row r="430" spans="1:46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715">
        <f t="shared" si="688"/>
        <v>20.399999999999999</v>
      </c>
      <c r="AP430" s="361"/>
      <c r="AQ430" s="361">
        <f t="shared" si="768"/>
        <v>0</v>
      </c>
      <c r="AR430" s="361"/>
      <c r="AS430" s="361">
        <f t="shared" si="769"/>
        <v>0</v>
      </c>
      <c r="AT430" s="362"/>
    </row>
    <row r="431" spans="1:46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715">
        <f t="shared" si="688"/>
        <v>20.8</v>
      </c>
      <c r="AP431" s="361"/>
      <c r="AQ431" s="361">
        <f t="shared" si="768"/>
        <v>0</v>
      </c>
      <c r="AR431" s="361"/>
      <c r="AS431" s="361">
        <f t="shared" si="769"/>
        <v>0</v>
      </c>
      <c r="AT431" s="362"/>
    </row>
    <row r="432" spans="1:46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715">
        <f t="shared" si="688"/>
        <v>8.1999999999999993</v>
      </c>
      <c r="AP432" s="361"/>
      <c r="AQ432" s="361">
        <f t="shared" si="768"/>
        <v>0</v>
      </c>
      <c r="AR432" s="361"/>
      <c r="AS432" s="361">
        <f t="shared" si="769"/>
        <v>0</v>
      </c>
      <c r="AT432" s="362"/>
    </row>
    <row r="433" spans="1:46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715">
        <f t="shared" si="688"/>
        <v>16.440000000000001</v>
      </c>
      <c r="AP433" s="361">
        <v>1875</v>
      </c>
      <c r="AQ433" s="361">
        <f t="shared" si="768"/>
        <v>30825.000000000004</v>
      </c>
      <c r="AR433" s="361">
        <v>1617</v>
      </c>
      <c r="AS433" s="361">
        <f t="shared" si="769"/>
        <v>26583.480000000003</v>
      </c>
      <c r="AT433" s="362">
        <f t="shared" ref="AT433:AT434" si="777">AQ433+AS433</f>
        <v>57408.48000000001</v>
      </c>
    </row>
    <row r="434" spans="1:46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715">
        <f t="shared" si="688"/>
        <v>0</v>
      </c>
      <c r="AP434" s="361">
        <v>1875</v>
      </c>
      <c r="AQ434" s="361">
        <f t="shared" si="768"/>
        <v>0</v>
      </c>
      <c r="AR434" s="361">
        <v>1428</v>
      </c>
      <c r="AS434" s="361">
        <f t="shared" si="769"/>
        <v>0</v>
      </c>
      <c r="AT434" s="362">
        <f t="shared" si="777"/>
        <v>0</v>
      </c>
    </row>
    <row r="435" spans="1:46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715">
        <f t="shared" si="688"/>
        <v>1.5</v>
      </c>
      <c r="AP435" s="361"/>
      <c r="AQ435" s="361">
        <f t="shared" si="768"/>
        <v>0</v>
      </c>
      <c r="AR435" s="361"/>
      <c r="AS435" s="361">
        <f t="shared" si="769"/>
        <v>0</v>
      </c>
      <c r="AT435" s="362"/>
    </row>
    <row r="436" spans="1:46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715">
        <f t="shared" si="688"/>
        <v>2.2204460492503131E-16</v>
      </c>
      <c r="AP436" s="361">
        <v>1875</v>
      </c>
      <c r="AQ436" s="361">
        <f t="shared" si="768"/>
        <v>4.163336342344337E-13</v>
      </c>
      <c r="AR436" s="361">
        <v>2646</v>
      </c>
      <c r="AS436" s="361">
        <f t="shared" si="769"/>
        <v>5.8753002463163284E-13</v>
      </c>
      <c r="AT436" s="362">
        <f t="shared" ref="AT436:AT438" si="784">AQ436+AS436</f>
        <v>1.0038636588660665E-12</v>
      </c>
    </row>
    <row r="437" spans="1:46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715">
        <f t="shared" si="688"/>
        <v>6.43</v>
      </c>
      <c r="AP437" s="361">
        <v>1000</v>
      </c>
      <c r="AQ437" s="361">
        <f t="shared" si="768"/>
        <v>6430</v>
      </c>
      <c r="AR437" s="361">
        <v>95</v>
      </c>
      <c r="AS437" s="361">
        <f t="shared" si="769"/>
        <v>610.85</v>
      </c>
      <c r="AT437" s="362">
        <f t="shared" si="784"/>
        <v>7040.85</v>
      </c>
    </row>
    <row r="438" spans="1:46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715">
        <f t="shared" si="688"/>
        <v>0</v>
      </c>
      <c r="AP438" s="361">
        <v>0</v>
      </c>
      <c r="AQ438" s="361">
        <f t="shared" si="768"/>
        <v>0</v>
      </c>
      <c r="AR438" s="361">
        <v>49673</v>
      </c>
      <c r="AS438" s="361">
        <f t="shared" si="769"/>
        <v>0</v>
      </c>
      <c r="AT438" s="362">
        <f t="shared" si="784"/>
        <v>0</v>
      </c>
    </row>
    <row r="439" spans="1:46" x14ac:dyDescent="0.2">
      <c r="A439" s="485">
        <v>430</v>
      </c>
      <c r="B439" s="503" t="s">
        <v>174</v>
      </c>
      <c r="C439" s="490"/>
      <c r="D439" s="487"/>
      <c r="E439" s="487"/>
      <c r="F439" s="487"/>
      <c r="G439" s="488"/>
      <c r="H439" s="500"/>
      <c r="I439" s="488"/>
      <c r="J439" s="501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715">
        <f t="shared" si="688"/>
        <v>0</v>
      </c>
      <c r="AP439" s="360"/>
      <c r="AQ439" s="361"/>
      <c r="AR439" s="358"/>
      <c r="AS439" s="361"/>
      <c r="AT439" s="359"/>
    </row>
    <row r="440" spans="1:46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715">
        <f t="shared" si="688"/>
        <v>0</v>
      </c>
      <c r="AP440" s="361">
        <v>800</v>
      </c>
      <c r="AQ440" s="361">
        <f t="shared" ref="AQ440:AQ458" si="801">AO440*AP440</f>
        <v>0</v>
      </c>
      <c r="AR440" s="361">
        <v>627</v>
      </c>
      <c r="AS440" s="361">
        <f t="shared" ref="AS440:AS458" si="802">AO440*AR440</f>
        <v>0</v>
      </c>
      <c r="AT440" s="362">
        <f t="shared" ref="AT440:AT443" si="803">AQ440+AS440</f>
        <v>0</v>
      </c>
    </row>
    <row r="441" spans="1:46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715">
        <f t="shared" si="688"/>
        <v>0</v>
      </c>
      <c r="AP441" s="361">
        <v>600</v>
      </c>
      <c r="AQ441" s="361">
        <f t="shared" si="801"/>
        <v>0</v>
      </c>
      <c r="AR441" s="361">
        <v>595</v>
      </c>
      <c r="AS441" s="361">
        <f t="shared" si="802"/>
        <v>0</v>
      </c>
      <c r="AT441" s="362">
        <f t="shared" si="803"/>
        <v>0</v>
      </c>
    </row>
    <row r="442" spans="1:46" x14ac:dyDescent="0.2">
      <c r="A442" s="485">
        <v>433</v>
      </c>
      <c r="B442" s="486" t="s">
        <v>177</v>
      </c>
      <c r="C442" s="490"/>
      <c r="D442" s="487" t="s">
        <v>14</v>
      </c>
      <c r="E442" s="487">
        <v>10</v>
      </c>
      <c r="F442" s="488">
        <v>800</v>
      </c>
      <c r="G442" s="488">
        <f t="shared" si="710"/>
        <v>8000</v>
      </c>
      <c r="H442" s="488">
        <v>2975</v>
      </c>
      <c r="I442" s="488">
        <f t="shared" si="711"/>
        <v>29750</v>
      </c>
      <c r="J442" s="489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715">
        <f t="shared" si="688"/>
        <v>0</v>
      </c>
      <c r="AP442" s="361">
        <v>800</v>
      </c>
      <c r="AQ442" s="361">
        <f t="shared" si="801"/>
        <v>0</v>
      </c>
      <c r="AR442" s="361">
        <v>2975</v>
      </c>
      <c r="AS442" s="361">
        <f t="shared" si="802"/>
        <v>0</v>
      </c>
      <c r="AT442" s="362">
        <f t="shared" si="803"/>
        <v>0</v>
      </c>
    </row>
    <row r="443" spans="1:46" x14ac:dyDescent="0.2">
      <c r="A443" s="485">
        <v>434</v>
      </c>
      <c r="B443" s="486" t="s">
        <v>157</v>
      </c>
      <c r="C443" s="487"/>
      <c r="D443" s="487" t="s">
        <v>56</v>
      </c>
      <c r="E443" s="487">
        <v>14</v>
      </c>
      <c r="F443" s="488">
        <v>1875</v>
      </c>
      <c r="G443" s="488">
        <f t="shared" si="710"/>
        <v>26250</v>
      </c>
      <c r="H443" s="488">
        <v>840</v>
      </c>
      <c r="I443" s="488">
        <f t="shared" si="711"/>
        <v>11760</v>
      </c>
      <c r="J443" s="489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715">
        <f t="shared" si="688"/>
        <v>0.30000000000000071</v>
      </c>
      <c r="AP443" s="361">
        <v>1875</v>
      </c>
      <c r="AQ443" s="361">
        <f t="shared" si="801"/>
        <v>562.50000000000136</v>
      </c>
      <c r="AR443" s="361">
        <v>840</v>
      </c>
      <c r="AS443" s="361">
        <f t="shared" si="802"/>
        <v>252.0000000000006</v>
      </c>
      <c r="AT443" s="362">
        <f t="shared" si="803"/>
        <v>814.50000000000193</v>
      </c>
    </row>
    <row r="444" spans="1:46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715">
        <f t="shared" si="688"/>
        <v>27.2</v>
      </c>
      <c r="AP444" s="361"/>
      <c r="AQ444" s="361">
        <f t="shared" si="801"/>
        <v>0</v>
      </c>
      <c r="AR444" s="361"/>
      <c r="AS444" s="361">
        <f t="shared" si="802"/>
        <v>0</v>
      </c>
      <c r="AT444" s="362"/>
    </row>
    <row r="445" spans="1:46" x14ac:dyDescent="0.2">
      <c r="A445" s="485">
        <v>436</v>
      </c>
      <c r="B445" s="486" t="s">
        <v>159</v>
      </c>
      <c r="C445" s="487"/>
      <c r="D445" s="487" t="s">
        <v>56</v>
      </c>
      <c r="E445" s="491">
        <v>4.2</v>
      </c>
      <c r="F445" s="488">
        <v>1875</v>
      </c>
      <c r="G445" s="488">
        <f t="shared" si="710"/>
        <v>7875</v>
      </c>
      <c r="H445" s="488">
        <v>3080</v>
      </c>
      <c r="I445" s="488">
        <f t="shared" si="711"/>
        <v>12936</v>
      </c>
      <c r="J445" s="489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715">
        <f t="shared" si="688"/>
        <v>2.464</v>
      </c>
      <c r="AP445" s="361">
        <v>1875</v>
      </c>
      <c r="AQ445" s="361">
        <f t="shared" si="801"/>
        <v>4620</v>
      </c>
      <c r="AR445" s="361">
        <v>3080</v>
      </c>
      <c r="AS445" s="361">
        <f t="shared" si="802"/>
        <v>7589.12</v>
      </c>
      <c r="AT445" s="362">
        <f t="shared" ref="AT445:AT446" si="810">AQ445+AS445</f>
        <v>12209.119999999999</v>
      </c>
    </row>
    <row r="446" spans="1:46" x14ac:dyDescent="0.2">
      <c r="A446" s="485">
        <v>437</v>
      </c>
      <c r="B446" s="486" t="s">
        <v>135</v>
      </c>
      <c r="C446" s="490"/>
      <c r="D446" s="487" t="s">
        <v>56</v>
      </c>
      <c r="E446" s="487">
        <v>111</v>
      </c>
      <c r="F446" s="488">
        <v>1875</v>
      </c>
      <c r="G446" s="488">
        <f t="shared" si="710"/>
        <v>208125</v>
      </c>
      <c r="H446" s="488">
        <v>869</v>
      </c>
      <c r="I446" s="488">
        <f t="shared" si="711"/>
        <v>96459</v>
      </c>
      <c r="J446" s="489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715">
        <f>E446-K446-Q446-W446-AC446-AI446</f>
        <v>1.4210854715202004E-14</v>
      </c>
      <c r="AP446" s="361">
        <v>1875</v>
      </c>
      <c r="AQ446" s="361">
        <f t="shared" si="801"/>
        <v>2.6645352591003757E-11</v>
      </c>
      <c r="AR446" s="361">
        <v>869</v>
      </c>
      <c r="AS446" s="361">
        <f t="shared" si="802"/>
        <v>1.2349232747510541E-11</v>
      </c>
      <c r="AT446" s="362">
        <f t="shared" si="810"/>
        <v>3.8994585338514298E-11</v>
      </c>
    </row>
    <row r="447" spans="1:46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715">
        <f t="shared" si="688"/>
        <v>34.9</v>
      </c>
      <c r="AP447" s="361"/>
      <c r="AQ447" s="361">
        <f t="shared" si="801"/>
        <v>0</v>
      </c>
      <c r="AR447" s="361"/>
      <c r="AS447" s="361">
        <f t="shared" si="802"/>
        <v>0</v>
      </c>
      <c r="AT447" s="362"/>
    </row>
    <row r="448" spans="1:46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715">
        <f t="shared" si="688"/>
        <v>1.1000000000000001</v>
      </c>
      <c r="AP448" s="361"/>
      <c r="AQ448" s="361">
        <f t="shared" si="801"/>
        <v>0</v>
      </c>
      <c r="AR448" s="361"/>
      <c r="AS448" s="361">
        <f t="shared" si="802"/>
        <v>0</v>
      </c>
      <c r="AT448" s="362"/>
    </row>
    <row r="449" spans="1:46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715">
        <f t="shared" si="688"/>
        <v>15.6</v>
      </c>
      <c r="AP449" s="361"/>
      <c r="AQ449" s="361">
        <f t="shared" si="801"/>
        <v>0</v>
      </c>
      <c r="AR449" s="361"/>
      <c r="AS449" s="361">
        <f t="shared" si="802"/>
        <v>0</v>
      </c>
      <c r="AT449" s="362"/>
    </row>
    <row r="450" spans="1:46" x14ac:dyDescent="0.2">
      <c r="A450" s="485">
        <v>441</v>
      </c>
      <c r="B450" s="486" t="s">
        <v>139</v>
      </c>
      <c r="C450" s="490"/>
      <c r="D450" s="487" t="s">
        <v>56</v>
      </c>
      <c r="E450" s="491">
        <v>33</v>
      </c>
      <c r="F450" s="488">
        <v>1875</v>
      </c>
      <c r="G450" s="488">
        <f t="shared" si="710"/>
        <v>61875</v>
      </c>
      <c r="H450" s="488">
        <v>1617</v>
      </c>
      <c r="I450" s="488">
        <f t="shared" si="711"/>
        <v>53361</v>
      </c>
      <c r="J450" s="489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715">
        <f t="shared" si="688"/>
        <v>3.9939999999999998</v>
      </c>
      <c r="AP450" s="361">
        <v>1875</v>
      </c>
      <c r="AQ450" s="361">
        <f t="shared" si="801"/>
        <v>7488.75</v>
      </c>
      <c r="AR450" s="361">
        <v>1617</v>
      </c>
      <c r="AS450" s="361">
        <f t="shared" si="802"/>
        <v>6458.2979999999998</v>
      </c>
      <c r="AT450" s="362">
        <f t="shared" ref="AT450:AT451" si="817">AQ450+AS450</f>
        <v>13947.047999999999</v>
      </c>
    </row>
    <row r="451" spans="1:46" x14ac:dyDescent="0.2">
      <c r="A451" s="485">
        <v>442</v>
      </c>
      <c r="B451" s="486" t="s">
        <v>140</v>
      </c>
      <c r="C451" s="490"/>
      <c r="D451" s="487" t="s">
        <v>56</v>
      </c>
      <c r="E451" s="487">
        <v>44</v>
      </c>
      <c r="F451" s="488">
        <v>1875</v>
      </c>
      <c r="G451" s="488">
        <f t="shared" si="710"/>
        <v>82500</v>
      </c>
      <c r="H451" s="488">
        <v>1226</v>
      </c>
      <c r="I451" s="488">
        <f t="shared" si="711"/>
        <v>53944</v>
      </c>
      <c r="J451" s="489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715">
        <f t="shared" si="688"/>
        <v>0</v>
      </c>
      <c r="AP451" s="361">
        <v>1875</v>
      </c>
      <c r="AQ451" s="361">
        <f t="shared" si="801"/>
        <v>0</v>
      </c>
      <c r="AR451" s="361">
        <v>1226</v>
      </c>
      <c r="AS451" s="361">
        <f t="shared" si="802"/>
        <v>0</v>
      </c>
      <c r="AT451" s="362">
        <f t="shared" si="817"/>
        <v>0</v>
      </c>
    </row>
    <row r="452" spans="1:46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715">
        <f t="shared" si="688"/>
        <v>15.5</v>
      </c>
      <c r="AP452" s="361"/>
      <c r="AQ452" s="361">
        <f t="shared" si="801"/>
        <v>0</v>
      </c>
      <c r="AR452" s="361"/>
      <c r="AS452" s="361">
        <f t="shared" si="802"/>
        <v>0</v>
      </c>
      <c r="AT452" s="362"/>
    </row>
    <row r="453" spans="1:46" x14ac:dyDescent="0.2">
      <c r="A453" s="485">
        <v>444</v>
      </c>
      <c r="B453" s="486" t="s">
        <v>144</v>
      </c>
      <c r="C453" s="490"/>
      <c r="D453" s="487" t="s">
        <v>56</v>
      </c>
      <c r="E453" s="491">
        <v>13.1</v>
      </c>
      <c r="F453" s="488">
        <v>1875</v>
      </c>
      <c r="G453" s="488">
        <f t="shared" si="710"/>
        <v>24562.5</v>
      </c>
      <c r="H453" s="488">
        <v>2132</v>
      </c>
      <c r="I453" s="488">
        <f t="shared" si="711"/>
        <v>27929.200000000001</v>
      </c>
      <c r="J453" s="489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715">
        <f t="shared" si="688"/>
        <v>0.43699999999999939</v>
      </c>
      <c r="AP453" s="361">
        <v>1875</v>
      </c>
      <c r="AQ453" s="361">
        <f t="shared" si="801"/>
        <v>819.37499999999886</v>
      </c>
      <c r="AR453" s="361">
        <v>2132</v>
      </c>
      <c r="AS453" s="361">
        <f t="shared" si="802"/>
        <v>931.68399999999872</v>
      </c>
      <c r="AT453" s="362">
        <f t="shared" ref="AT453:AT454" si="824">AQ453+AS453</f>
        <v>1751.0589999999975</v>
      </c>
    </row>
    <row r="454" spans="1:46" x14ac:dyDescent="0.2">
      <c r="A454" s="485">
        <v>445</v>
      </c>
      <c r="B454" s="486" t="s">
        <v>148</v>
      </c>
      <c r="C454" s="490"/>
      <c r="D454" s="487" t="s">
        <v>56</v>
      </c>
      <c r="E454" s="487">
        <v>7</v>
      </c>
      <c r="F454" s="488">
        <v>1875</v>
      </c>
      <c r="G454" s="488">
        <f t="shared" si="710"/>
        <v>13125</v>
      </c>
      <c r="H454" s="488">
        <v>1428</v>
      </c>
      <c r="I454" s="488">
        <f t="shared" si="711"/>
        <v>9996</v>
      </c>
      <c r="J454" s="489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715">
        <f t="shared" si="688"/>
        <v>0</v>
      </c>
      <c r="AP454" s="361">
        <v>1875</v>
      </c>
      <c r="AQ454" s="361">
        <f t="shared" si="801"/>
        <v>0</v>
      </c>
      <c r="AR454" s="361">
        <v>1428</v>
      </c>
      <c r="AS454" s="361">
        <f t="shared" si="802"/>
        <v>0</v>
      </c>
      <c r="AT454" s="362">
        <f t="shared" si="824"/>
        <v>0</v>
      </c>
    </row>
    <row r="455" spans="1:46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715">
        <f t="shared" si="688"/>
        <v>1.5</v>
      </c>
      <c r="AP455" s="361"/>
      <c r="AQ455" s="361">
        <f t="shared" si="801"/>
        <v>0</v>
      </c>
      <c r="AR455" s="361"/>
      <c r="AS455" s="361">
        <f t="shared" si="802"/>
        <v>0</v>
      </c>
      <c r="AT455" s="362"/>
    </row>
    <row r="456" spans="1:46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715">
        <f t="shared" si="688"/>
        <v>0.42000000000000015</v>
      </c>
      <c r="AP456" s="361">
        <v>1875</v>
      </c>
      <c r="AQ456" s="361">
        <f t="shared" si="801"/>
        <v>787.50000000000023</v>
      </c>
      <c r="AR456" s="361">
        <v>2646</v>
      </c>
      <c r="AS456" s="361">
        <f t="shared" si="802"/>
        <v>1111.3200000000004</v>
      </c>
      <c r="AT456" s="362">
        <f t="shared" ref="AT456:AT458" si="831">AQ456+AS456</f>
        <v>1898.8200000000006</v>
      </c>
    </row>
    <row r="457" spans="1:46" x14ac:dyDescent="0.2">
      <c r="A457" s="485">
        <v>448</v>
      </c>
      <c r="B457" s="486" t="s">
        <v>171</v>
      </c>
      <c r="C457" s="490"/>
      <c r="D457" s="487" t="s">
        <v>172</v>
      </c>
      <c r="E457" s="487">
        <v>10</v>
      </c>
      <c r="F457" s="488">
        <v>1000</v>
      </c>
      <c r="G457" s="488">
        <f t="shared" si="710"/>
        <v>10000</v>
      </c>
      <c r="H457" s="488">
        <v>95</v>
      </c>
      <c r="I457" s="488">
        <f t="shared" si="711"/>
        <v>950</v>
      </c>
      <c r="J457" s="489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715">
        <f t="shared" si="688"/>
        <v>6.8789999999999996</v>
      </c>
      <c r="AP457" s="361">
        <v>1000</v>
      </c>
      <c r="AQ457" s="361">
        <f t="shared" si="801"/>
        <v>6879</v>
      </c>
      <c r="AR457" s="361">
        <v>95</v>
      </c>
      <c r="AS457" s="361">
        <f t="shared" si="802"/>
        <v>653.505</v>
      </c>
      <c r="AT457" s="362">
        <f t="shared" si="831"/>
        <v>7532.5050000000001</v>
      </c>
    </row>
    <row r="458" spans="1:46" x14ac:dyDescent="0.2">
      <c r="A458" s="485">
        <v>449</v>
      </c>
      <c r="B458" s="486" t="s">
        <v>60</v>
      </c>
      <c r="C458" s="490"/>
      <c r="D458" s="487" t="s">
        <v>5</v>
      </c>
      <c r="E458" s="487">
        <v>1</v>
      </c>
      <c r="F458" s="488">
        <v>0</v>
      </c>
      <c r="G458" s="488">
        <f t="shared" si="710"/>
        <v>0</v>
      </c>
      <c r="H458" s="488">
        <v>68052</v>
      </c>
      <c r="I458" s="488">
        <f t="shared" si="711"/>
        <v>68052</v>
      </c>
      <c r="J458" s="489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715">
        <f t="shared" si="688"/>
        <v>3.413566739605689E-4</v>
      </c>
      <c r="AP458" s="361">
        <v>0</v>
      </c>
      <c r="AQ458" s="361">
        <f t="shared" si="801"/>
        <v>0</v>
      </c>
      <c r="AR458" s="361">
        <v>68052</v>
      </c>
      <c r="AS458" s="361">
        <f t="shared" si="802"/>
        <v>23.230004376364636</v>
      </c>
      <c r="AT458" s="362">
        <f t="shared" si="831"/>
        <v>23.230004376364636</v>
      </c>
    </row>
    <row r="459" spans="1:46" x14ac:dyDescent="0.2">
      <c r="A459" s="485">
        <v>450</v>
      </c>
      <c r="B459" s="503" t="s">
        <v>179</v>
      </c>
      <c r="C459" s="490"/>
      <c r="D459" s="487"/>
      <c r="E459" s="487"/>
      <c r="F459" s="487"/>
      <c r="G459" s="488"/>
      <c r="H459" s="500"/>
      <c r="I459" s="488"/>
      <c r="J459" s="501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715">
        <f t="shared" ref="AO459:AO522" si="832">E459-K459-Q459-W459-AC459-AI459</f>
        <v>0</v>
      </c>
      <c r="AP459" s="360"/>
      <c r="AQ459" s="361"/>
      <c r="AR459" s="358"/>
      <c r="AS459" s="361"/>
      <c r="AT459" s="359"/>
    </row>
    <row r="460" spans="1:46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715">
        <f t="shared" si="832"/>
        <v>1</v>
      </c>
      <c r="AP460" s="361">
        <v>800</v>
      </c>
      <c r="AQ460" s="361">
        <f t="shared" ref="AQ460:AQ490" si="849">AO460*AP460</f>
        <v>800</v>
      </c>
      <c r="AR460" s="361">
        <v>508</v>
      </c>
      <c r="AS460" s="361">
        <f t="shared" ref="AS460:AS490" si="850">AO460*AR460</f>
        <v>508</v>
      </c>
      <c r="AT460" s="362">
        <f t="shared" ref="AT460:AT463" si="851">AQ460+AS460</f>
        <v>1308</v>
      </c>
    </row>
    <row r="461" spans="1:46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715">
        <f t="shared" si="832"/>
        <v>1</v>
      </c>
      <c r="AP461" s="361">
        <v>600</v>
      </c>
      <c r="AQ461" s="361">
        <f t="shared" si="849"/>
        <v>600</v>
      </c>
      <c r="AR461" s="361">
        <v>532</v>
      </c>
      <c r="AS461" s="361">
        <f t="shared" si="850"/>
        <v>532</v>
      </c>
      <c r="AT461" s="362">
        <f t="shared" si="851"/>
        <v>1132</v>
      </c>
    </row>
    <row r="462" spans="1:46" x14ac:dyDescent="0.2">
      <c r="A462" s="485">
        <v>453</v>
      </c>
      <c r="B462" s="486" t="s">
        <v>177</v>
      </c>
      <c r="C462" s="490"/>
      <c r="D462" s="487" t="s">
        <v>14</v>
      </c>
      <c r="E462" s="487">
        <v>10</v>
      </c>
      <c r="F462" s="488">
        <v>800</v>
      </c>
      <c r="G462" s="488">
        <f t="shared" si="710"/>
        <v>8000</v>
      </c>
      <c r="H462" s="488">
        <v>2975</v>
      </c>
      <c r="I462" s="488">
        <f t="shared" si="711"/>
        <v>29750</v>
      </c>
      <c r="J462" s="489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715">
        <f t="shared" si="832"/>
        <v>0</v>
      </c>
      <c r="AP462" s="361">
        <v>800</v>
      </c>
      <c r="AQ462" s="361">
        <f t="shared" si="849"/>
        <v>0</v>
      </c>
      <c r="AR462" s="361">
        <v>2975</v>
      </c>
      <c r="AS462" s="361">
        <f t="shared" si="850"/>
        <v>0</v>
      </c>
      <c r="AT462" s="362">
        <f t="shared" si="851"/>
        <v>0</v>
      </c>
    </row>
    <row r="463" spans="1:46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715">
        <f t="shared" si="832"/>
        <v>0.32000000000000028</v>
      </c>
      <c r="AP463" s="361">
        <v>1875</v>
      </c>
      <c r="AQ463" s="361">
        <f t="shared" si="849"/>
        <v>600.00000000000057</v>
      </c>
      <c r="AR463" s="361">
        <v>840</v>
      </c>
      <c r="AS463" s="361">
        <f t="shared" si="850"/>
        <v>268.80000000000024</v>
      </c>
      <c r="AT463" s="362">
        <f t="shared" si="851"/>
        <v>868.80000000000086</v>
      </c>
    </row>
    <row r="464" spans="1:46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715">
        <f t="shared" si="832"/>
        <v>21.6</v>
      </c>
      <c r="AP464" s="361"/>
      <c r="AQ464" s="361">
        <f t="shared" si="849"/>
        <v>0</v>
      </c>
      <c r="AR464" s="361"/>
      <c r="AS464" s="361">
        <f t="shared" si="850"/>
        <v>0</v>
      </c>
      <c r="AT464" s="362"/>
    </row>
    <row r="465" spans="1:46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715">
        <f t="shared" si="832"/>
        <v>1.92</v>
      </c>
      <c r="AP465" s="361">
        <v>1875</v>
      </c>
      <c r="AQ465" s="361">
        <f t="shared" si="849"/>
        <v>3600</v>
      </c>
      <c r="AR465" s="361">
        <v>3080</v>
      </c>
      <c r="AS465" s="361">
        <f t="shared" si="850"/>
        <v>5913.5999999999995</v>
      </c>
      <c r="AT465" s="362">
        <f t="shared" ref="AT465:AT466" si="858">AQ465+AS465</f>
        <v>9513.5999999999985</v>
      </c>
    </row>
    <row r="466" spans="1:46" x14ac:dyDescent="0.2">
      <c r="A466" s="485">
        <v>457</v>
      </c>
      <c r="B466" s="486" t="s">
        <v>135</v>
      </c>
      <c r="C466" s="490"/>
      <c r="D466" s="487" t="s">
        <v>56</v>
      </c>
      <c r="E466" s="487">
        <v>111</v>
      </c>
      <c r="F466" s="488">
        <v>1875</v>
      </c>
      <c r="G466" s="488">
        <f t="shared" si="710"/>
        <v>208125</v>
      </c>
      <c r="H466" s="488">
        <v>869</v>
      </c>
      <c r="I466" s="488">
        <f t="shared" si="711"/>
        <v>96459</v>
      </c>
      <c r="J466" s="489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715">
        <v>0</v>
      </c>
      <c r="AP466" s="361">
        <v>1875</v>
      </c>
      <c r="AQ466" s="361">
        <f t="shared" si="849"/>
        <v>0</v>
      </c>
      <c r="AR466" s="361">
        <v>869</v>
      </c>
      <c r="AS466" s="361">
        <f t="shared" si="850"/>
        <v>0</v>
      </c>
      <c r="AT466" s="362">
        <f t="shared" si="858"/>
        <v>0</v>
      </c>
    </row>
    <row r="467" spans="1:46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715">
        <f t="shared" si="832"/>
        <v>34.9</v>
      </c>
      <c r="AP467" s="361"/>
      <c r="AQ467" s="361">
        <f t="shared" si="849"/>
        <v>0</v>
      </c>
      <c r="AR467" s="361"/>
      <c r="AS467" s="361">
        <f t="shared" si="850"/>
        <v>0</v>
      </c>
      <c r="AT467" s="362"/>
    </row>
    <row r="468" spans="1:46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715">
        <f t="shared" si="832"/>
        <v>1.1000000000000001</v>
      </c>
      <c r="AP468" s="361"/>
      <c r="AQ468" s="361">
        <f t="shared" si="849"/>
        <v>0</v>
      </c>
      <c r="AR468" s="361"/>
      <c r="AS468" s="361">
        <f t="shared" si="850"/>
        <v>0</v>
      </c>
      <c r="AT468" s="362"/>
    </row>
    <row r="469" spans="1:46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715">
        <f t="shared" si="832"/>
        <v>15.6</v>
      </c>
      <c r="AP469" s="361"/>
      <c r="AQ469" s="361">
        <f t="shared" si="849"/>
        <v>0</v>
      </c>
      <c r="AR469" s="361"/>
      <c r="AS469" s="361">
        <f t="shared" si="850"/>
        <v>0</v>
      </c>
      <c r="AT469" s="362"/>
    </row>
    <row r="470" spans="1:46" x14ac:dyDescent="0.2">
      <c r="A470" s="485">
        <v>461</v>
      </c>
      <c r="B470" s="486" t="s">
        <v>139</v>
      </c>
      <c r="C470" s="490"/>
      <c r="D470" s="487" t="s">
        <v>56</v>
      </c>
      <c r="E470" s="491">
        <v>32.4</v>
      </c>
      <c r="F470" s="488">
        <v>1875</v>
      </c>
      <c r="G470" s="488">
        <f t="shared" si="710"/>
        <v>60750</v>
      </c>
      <c r="H470" s="488">
        <v>1617</v>
      </c>
      <c r="I470" s="488">
        <f t="shared" si="711"/>
        <v>52390.799999999996</v>
      </c>
      <c r="J470" s="489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715">
        <f t="shared" si="832"/>
        <v>14.909000000000001</v>
      </c>
      <c r="AP470" s="361">
        <v>1875</v>
      </c>
      <c r="AQ470" s="361">
        <f t="shared" si="849"/>
        <v>27954.375</v>
      </c>
      <c r="AR470" s="361">
        <v>1617</v>
      </c>
      <c r="AS470" s="361">
        <f t="shared" si="850"/>
        <v>24107.853000000003</v>
      </c>
      <c r="AT470" s="362">
        <f t="shared" ref="AT470:AT471" si="865">AQ470+AS470</f>
        <v>52062.228000000003</v>
      </c>
    </row>
    <row r="471" spans="1:46" x14ac:dyDescent="0.2">
      <c r="A471" s="485">
        <v>462</v>
      </c>
      <c r="B471" s="486" t="s">
        <v>140</v>
      </c>
      <c r="C471" s="490"/>
      <c r="D471" s="487" t="s">
        <v>56</v>
      </c>
      <c r="E471" s="487">
        <v>49</v>
      </c>
      <c r="F471" s="488">
        <v>1875</v>
      </c>
      <c r="G471" s="488">
        <f t="shared" si="710"/>
        <v>91875</v>
      </c>
      <c r="H471" s="488">
        <v>1226</v>
      </c>
      <c r="I471" s="488">
        <f t="shared" si="711"/>
        <v>60074</v>
      </c>
      <c r="J471" s="489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715">
        <f t="shared" si="832"/>
        <v>0</v>
      </c>
      <c r="AP471" s="361">
        <v>1875</v>
      </c>
      <c r="AQ471" s="361">
        <f t="shared" si="849"/>
        <v>0</v>
      </c>
      <c r="AR471" s="361">
        <v>1226</v>
      </c>
      <c r="AS471" s="361">
        <f t="shared" si="850"/>
        <v>0</v>
      </c>
      <c r="AT471" s="362">
        <f t="shared" si="865"/>
        <v>0</v>
      </c>
    </row>
    <row r="472" spans="1:46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715">
        <f t="shared" si="832"/>
        <v>15.5</v>
      </c>
      <c r="AP472" s="361"/>
      <c r="AQ472" s="361">
        <f t="shared" si="849"/>
        <v>0</v>
      </c>
      <c r="AR472" s="361"/>
      <c r="AS472" s="361">
        <f t="shared" si="850"/>
        <v>0</v>
      </c>
      <c r="AT472" s="362"/>
    </row>
    <row r="473" spans="1:46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715">
        <f t="shared" si="832"/>
        <v>1.1000000000000001</v>
      </c>
      <c r="AP473" s="361"/>
      <c r="AQ473" s="361">
        <f t="shared" si="849"/>
        <v>0</v>
      </c>
      <c r="AR473" s="361"/>
      <c r="AS473" s="361">
        <f t="shared" si="850"/>
        <v>0</v>
      </c>
      <c r="AT473" s="362"/>
    </row>
    <row r="474" spans="1:46" x14ac:dyDescent="0.2">
      <c r="A474" s="485">
        <v>465</v>
      </c>
      <c r="B474" s="486" t="s">
        <v>144</v>
      </c>
      <c r="C474" s="490"/>
      <c r="D474" s="487" t="s">
        <v>56</v>
      </c>
      <c r="E474" s="491">
        <v>14.3</v>
      </c>
      <c r="F474" s="488">
        <v>1875</v>
      </c>
      <c r="G474" s="488">
        <f t="shared" si="866"/>
        <v>26812.5</v>
      </c>
      <c r="H474" s="488">
        <v>2132</v>
      </c>
      <c r="I474" s="488">
        <f t="shared" si="867"/>
        <v>30487.600000000002</v>
      </c>
      <c r="J474" s="489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715">
        <f t="shared" si="832"/>
        <v>0</v>
      </c>
      <c r="AP474" s="361">
        <v>1875</v>
      </c>
      <c r="AQ474" s="361">
        <f t="shared" si="849"/>
        <v>0</v>
      </c>
      <c r="AR474" s="361">
        <v>2132</v>
      </c>
      <c r="AS474" s="361">
        <f t="shared" si="850"/>
        <v>0</v>
      </c>
      <c r="AT474" s="362">
        <f t="shared" ref="AT474:AT475" si="874">AQ474+AS474</f>
        <v>0</v>
      </c>
    </row>
    <row r="475" spans="1:46" x14ac:dyDescent="0.2">
      <c r="A475" s="485">
        <v>466</v>
      </c>
      <c r="B475" s="486" t="s">
        <v>148</v>
      </c>
      <c r="C475" s="490"/>
      <c r="D475" s="487" t="s">
        <v>56</v>
      </c>
      <c r="E475" s="487">
        <v>7</v>
      </c>
      <c r="F475" s="488">
        <v>1875</v>
      </c>
      <c r="G475" s="488">
        <f t="shared" si="866"/>
        <v>13125</v>
      </c>
      <c r="H475" s="488">
        <v>1428</v>
      </c>
      <c r="I475" s="488">
        <f t="shared" si="867"/>
        <v>9996</v>
      </c>
      <c r="J475" s="489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715">
        <f t="shared" si="832"/>
        <v>9.9999999999999645E-2</v>
      </c>
      <c r="AP475" s="361">
        <v>1875</v>
      </c>
      <c r="AQ475" s="361">
        <f t="shared" si="849"/>
        <v>187.49999999999935</v>
      </c>
      <c r="AR475" s="361">
        <v>1428</v>
      </c>
      <c r="AS475" s="361">
        <f t="shared" si="850"/>
        <v>142.7999999999995</v>
      </c>
      <c r="AT475" s="362">
        <f t="shared" si="874"/>
        <v>330.29999999999882</v>
      </c>
    </row>
    <row r="476" spans="1:46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715">
        <f t="shared" si="832"/>
        <v>1.5</v>
      </c>
      <c r="AP476" s="361"/>
      <c r="AQ476" s="361">
        <f t="shared" si="849"/>
        <v>0</v>
      </c>
      <c r="AR476" s="361"/>
      <c r="AS476" s="361">
        <f t="shared" si="850"/>
        <v>0</v>
      </c>
      <c r="AT476" s="362"/>
    </row>
    <row r="477" spans="1:46" x14ac:dyDescent="0.2">
      <c r="A477" s="485">
        <v>468</v>
      </c>
      <c r="B477" s="486" t="s">
        <v>150</v>
      </c>
      <c r="C477" s="490"/>
      <c r="D477" s="487" t="s">
        <v>56</v>
      </c>
      <c r="E477" s="491">
        <v>2</v>
      </c>
      <c r="F477" s="488">
        <v>1875</v>
      </c>
      <c r="G477" s="488">
        <f t="shared" si="866"/>
        <v>3750</v>
      </c>
      <c r="H477" s="488">
        <v>2646</v>
      </c>
      <c r="I477" s="488">
        <f t="shared" si="867"/>
        <v>5292</v>
      </c>
      <c r="J477" s="489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715">
        <f t="shared" si="832"/>
        <v>0</v>
      </c>
      <c r="AP477" s="361">
        <v>1875</v>
      </c>
      <c r="AQ477" s="361">
        <f t="shared" si="849"/>
        <v>0</v>
      </c>
      <c r="AR477" s="361">
        <v>2646</v>
      </c>
      <c r="AS477" s="361">
        <f t="shared" si="850"/>
        <v>0</v>
      </c>
      <c r="AT477" s="362">
        <f t="shared" ref="AT477:AT479" si="881">AQ477+AS477</f>
        <v>0</v>
      </c>
    </row>
    <row r="478" spans="1:46" x14ac:dyDescent="0.2">
      <c r="A478" s="485">
        <v>469</v>
      </c>
      <c r="B478" s="486" t="s">
        <v>171</v>
      </c>
      <c r="C478" s="490"/>
      <c r="D478" s="487" t="s">
        <v>172</v>
      </c>
      <c r="E478" s="487">
        <v>10</v>
      </c>
      <c r="F478" s="488">
        <v>1000</v>
      </c>
      <c r="G478" s="488">
        <f t="shared" si="866"/>
        <v>10000</v>
      </c>
      <c r="H478" s="488">
        <v>95</v>
      </c>
      <c r="I478" s="488">
        <f t="shared" si="867"/>
        <v>950</v>
      </c>
      <c r="J478" s="489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715">
        <f t="shared" si="832"/>
        <v>6.89</v>
      </c>
      <c r="AP478" s="361">
        <v>1000</v>
      </c>
      <c r="AQ478" s="361">
        <f t="shared" si="849"/>
        <v>6890</v>
      </c>
      <c r="AR478" s="361">
        <v>95</v>
      </c>
      <c r="AS478" s="361">
        <f t="shared" si="850"/>
        <v>654.54999999999995</v>
      </c>
      <c r="AT478" s="362">
        <f t="shared" si="881"/>
        <v>7544.55</v>
      </c>
    </row>
    <row r="479" spans="1:46" x14ac:dyDescent="0.2">
      <c r="A479" s="485">
        <v>470</v>
      </c>
      <c r="B479" s="486" t="s">
        <v>60</v>
      </c>
      <c r="C479" s="490"/>
      <c r="D479" s="487" t="s">
        <v>5</v>
      </c>
      <c r="E479" s="487">
        <v>1</v>
      </c>
      <c r="F479" s="488">
        <v>0</v>
      </c>
      <c r="G479" s="488">
        <f t="shared" si="866"/>
        <v>0</v>
      </c>
      <c r="H479" s="488">
        <v>67567</v>
      </c>
      <c r="I479" s="488">
        <f t="shared" si="867"/>
        <v>67567</v>
      </c>
      <c r="J479" s="489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715">
        <f t="shared" si="832"/>
        <v>7.6110866695844326E-5</v>
      </c>
      <c r="AP479" s="361">
        <v>0</v>
      </c>
      <c r="AQ479" s="361">
        <f t="shared" si="849"/>
        <v>0</v>
      </c>
      <c r="AR479" s="361">
        <v>67567</v>
      </c>
      <c r="AS479" s="361">
        <f t="shared" si="850"/>
        <v>5.1425829300381132</v>
      </c>
      <c r="AT479" s="362">
        <f t="shared" si="881"/>
        <v>5.1425829300381132</v>
      </c>
    </row>
    <row r="480" spans="1:46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715">
        <f t="shared" si="832"/>
        <v>0</v>
      </c>
      <c r="AP480" s="360"/>
      <c r="AQ480" s="361">
        <f t="shared" si="849"/>
        <v>0</v>
      </c>
      <c r="AR480" s="358"/>
      <c r="AS480" s="361">
        <f t="shared" si="850"/>
        <v>0</v>
      </c>
      <c r="AT480" s="359"/>
    </row>
    <row r="481" spans="1:46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715">
        <f t="shared" si="832"/>
        <v>0</v>
      </c>
      <c r="AP481" s="361">
        <v>1500</v>
      </c>
      <c r="AQ481" s="361">
        <f t="shared" si="849"/>
        <v>0</v>
      </c>
      <c r="AR481" s="361">
        <v>4977</v>
      </c>
      <c r="AS481" s="361">
        <f t="shared" si="850"/>
        <v>0</v>
      </c>
      <c r="AT481" s="362">
        <f t="shared" ref="AT481:AT482" si="888">AQ481+AS481</f>
        <v>0</v>
      </c>
    </row>
    <row r="482" spans="1:46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715">
        <f t="shared" si="832"/>
        <v>0</v>
      </c>
      <c r="AP482" s="361">
        <v>1875</v>
      </c>
      <c r="AQ482" s="361">
        <f t="shared" si="849"/>
        <v>0</v>
      </c>
      <c r="AR482" s="361">
        <v>1190</v>
      </c>
      <c r="AS482" s="361">
        <f t="shared" si="850"/>
        <v>0</v>
      </c>
      <c r="AT482" s="362">
        <f t="shared" si="888"/>
        <v>0</v>
      </c>
    </row>
    <row r="483" spans="1:46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715">
        <f t="shared" si="832"/>
        <v>10</v>
      </c>
      <c r="AP483" s="361"/>
      <c r="AQ483" s="361">
        <f t="shared" si="849"/>
        <v>0</v>
      </c>
      <c r="AR483" s="361"/>
      <c r="AS483" s="361">
        <f t="shared" si="850"/>
        <v>0</v>
      </c>
      <c r="AT483" s="362"/>
    </row>
    <row r="484" spans="1:46" ht="25.5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715">
        <f t="shared" si="832"/>
        <v>0</v>
      </c>
      <c r="AP484" s="361">
        <v>1875</v>
      </c>
      <c r="AQ484" s="361">
        <f t="shared" si="849"/>
        <v>0</v>
      </c>
      <c r="AR484" s="361">
        <v>1764</v>
      </c>
      <c r="AS484" s="361">
        <f t="shared" si="850"/>
        <v>0</v>
      </c>
      <c r="AT484" s="362">
        <f t="shared" ref="AT484:AT485" si="895">AQ484+AS484</f>
        <v>0</v>
      </c>
    </row>
    <row r="485" spans="1:46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715">
        <f t="shared" si="832"/>
        <v>3.02</v>
      </c>
      <c r="AP485" s="361">
        <v>1875</v>
      </c>
      <c r="AQ485" s="361">
        <f t="shared" si="849"/>
        <v>5662.5</v>
      </c>
      <c r="AR485" s="361">
        <v>1428</v>
      </c>
      <c r="AS485" s="361">
        <f t="shared" si="850"/>
        <v>4312.5600000000004</v>
      </c>
      <c r="AT485" s="362">
        <f t="shared" si="895"/>
        <v>9975.0600000000013</v>
      </c>
    </row>
    <row r="486" spans="1:46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715">
        <f t="shared" si="832"/>
        <v>1.5</v>
      </c>
      <c r="AP486" s="361"/>
      <c r="AQ486" s="361">
        <f t="shared" si="849"/>
        <v>0</v>
      </c>
      <c r="AR486" s="361"/>
      <c r="AS486" s="361">
        <f t="shared" si="850"/>
        <v>0</v>
      </c>
      <c r="AT486" s="362"/>
    </row>
    <row r="487" spans="1:46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715">
        <f t="shared" si="832"/>
        <v>0.65000000000000013</v>
      </c>
      <c r="AP487" s="361">
        <v>1875</v>
      </c>
      <c r="AQ487" s="361">
        <f t="shared" si="849"/>
        <v>1218.7500000000002</v>
      </c>
      <c r="AR487" s="361">
        <v>2646</v>
      </c>
      <c r="AS487" s="361">
        <f t="shared" si="850"/>
        <v>1719.9000000000003</v>
      </c>
      <c r="AT487" s="362">
        <f t="shared" ref="AT487:AT490" si="902">AQ487+AS487</f>
        <v>2938.6500000000005</v>
      </c>
    </row>
    <row r="488" spans="1:46" ht="25.5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715">
        <f t="shared" si="832"/>
        <v>5.34</v>
      </c>
      <c r="AP488" s="361">
        <v>600</v>
      </c>
      <c r="AQ488" s="361">
        <f t="shared" si="849"/>
        <v>3204</v>
      </c>
      <c r="AR488" s="361">
        <v>381</v>
      </c>
      <c r="AS488" s="361">
        <f t="shared" si="850"/>
        <v>2034.54</v>
      </c>
      <c r="AT488" s="362">
        <f t="shared" si="902"/>
        <v>5238.54</v>
      </c>
    </row>
    <row r="489" spans="1:46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715">
        <f t="shared" si="832"/>
        <v>2.48</v>
      </c>
      <c r="AP489" s="361">
        <v>1000</v>
      </c>
      <c r="AQ489" s="361">
        <f t="shared" si="849"/>
        <v>2480</v>
      </c>
      <c r="AR489" s="361">
        <v>123</v>
      </c>
      <c r="AS489" s="361">
        <f t="shared" si="850"/>
        <v>305.04000000000002</v>
      </c>
      <c r="AT489" s="362">
        <f t="shared" si="902"/>
        <v>2785.04</v>
      </c>
    </row>
    <row r="490" spans="1:46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715">
        <f t="shared" si="832"/>
        <v>0</v>
      </c>
      <c r="AP490" s="361">
        <v>0</v>
      </c>
      <c r="AQ490" s="361">
        <f t="shared" si="849"/>
        <v>0</v>
      </c>
      <c r="AR490" s="361">
        <v>14017</v>
      </c>
      <c r="AS490" s="361">
        <f t="shared" si="850"/>
        <v>0</v>
      </c>
      <c r="AT490" s="362">
        <f t="shared" si="902"/>
        <v>0</v>
      </c>
    </row>
    <row r="491" spans="1:46" x14ac:dyDescent="0.2">
      <c r="A491" s="485">
        <v>482</v>
      </c>
      <c r="B491" s="503" t="s">
        <v>186</v>
      </c>
      <c r="C491" s="490"/>
      <c r="D491" s="487"/>
      <c r="E491" s="487"/>
      <c r="F491" s="487"/>
      <c r="G491" s="488"/>
      <c r="H491" s="500"/>
      <c r="I491" s="488"/>
      <c r="J491" s="501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715">
        <f t="shared" si="832"/>
        <v>0</v>
      </c>
      <c r="AP491" s="360"/>
      <c r="AQ491" s="361"/>
      <c r="AR491" s="358"/>
      <c r="AS491" s="361"/>
      <c r="AT491" s="359"/>
    </row>
    <row r="492" spans="1:46" ht="38.25" x14ac:dyDescent="0.2">
      <c r="A492" s="485" t="s">
        <v>465</v>
      </c>
      <c r="B492" s="486" t="s">
        <v>187</v>
      </c>
      <c r="C492" s="487" t="s">
        <v>458</v>
      </c>
      <c r="D492" s="487" t="s">
        <v>14</v>
      </c>
      <c r="E492" s="487">
        <v>12</v>
      </c>
      <c r="F492" s="488">
        <v>315576</v>
      </c>
      <c r="G492" s="488">
        <f t="shared" si="866"/>
        <v>3786912</v>
      </c>
      <c r="H492" s="488">
        <v>0</v>
      </c>
      <c r="I492" s="488">
        <f t="shared" si="867"/>
        <v>0</v>
      </c>
      <c r="J492" s="489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715">
        <f t="shared" si="832"/>
        <v>0</v>
      </c>
      <c r="AP492" s="361">
        <v>315576</v>
      </c>
      <c r="AQ492" s="361">
        <f t="shared" ref="AQ492:AQ498" si="919">AO492*AP492</f>
        <v>0</v>
      </c>
      <c r="AR492" s="361">
        <v>0</v>
      </c>
      <c r="AS492" s="361">
        <f t="shared" ref="AS492:AS498" si="920">AO492*AR492</f>
        <v>0</v>
      </c>
      <c r="AT492" s="362">
        <f t="shared" ref="AT492:AT498" si="921">AQ492+AS492</f>
        <v>0</v>
      </c>
    </row>
    <row r="493" spans="1:46" x14ac:dyDescent="0.2">
      <c r="A493" s="485" t="s">
        <v>466</v>
      </c>
      <c r="B493" s="486" t="s">
        <v>188</v>
      </c>
      <c r="C493" s="487" t="s">
        <v>189</v>
      </c>
      <c r="D493" s="487" t="s">
        <v>14</v>
      </c>
      <c r="E493" s="487">
        <v>12</v>
      </c>
      <c r="F493" s="488">
        <v>129211</v>
      </c>
      <c r="G493" s="488">
        <f t="shared" si="866"/>
        <v>1550532</v>
      </c>
      <c r="H493" s="488">
        <v>0</v>
      </c>
      <c r="I493" s="488">
        <f t="shared" si="867"/>
        <v>0</v>
      </c>
      <c r="J493" s="489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715">
        <f t="shared" si="832"/>
        <v>0</v>
      </c>
      <c r="AP493" s="361">
        <v>129211</v>
      </c>
      <c r="AQ493" s="361">
        <f t="shared" si="919"/>
        <v>0</v>
      </c>
      <c r="AR493" s="361">
        <v>0</v>
      </c>
      <c r="AS493" s="361">
        <f t="shared" si="920"/>
        <v>0</v>
      </c>
      <c r="AT493" s="362">
        <f t="shared" si="921"/>
        <v>0</v>
      </c>
    </row>
    <row r="494" spans="1:46" x14ac:dyDescent="0.2">
      <c r="A494" s="485" t="s">
        <v>467</v>
      </c>
      <c r="B494" s="486" t="s">
        <v>190</v>
      </c>
      <c r="C494" s="487" t="s">
        <v>191</v>
      </c>
      <c r="D494" s="487" t="s">
        <v>14</v>
      </c>
      <c r="E494" s="487">
        <v>120</v>
      </c>
      <c r="F494" s="488">
        <v>800</v>
      </c>
      <c r="G494" s="488">
        <f t="shared" si="866"/>
        <v>96000</v>
      </c>
      <c r="H494" s="488">
        <v>0</v>
      </c>
      <c r="I494" s="488">
        <f t="shared" si="867"/>
        <v>0</v>
      </c>
      <c r="J494" s="489">
        <f t="shared" si="903"/>
        <v>96000</v>
      </c>
      <c r="K494" s="431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2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715">
        <f t="shared" si="832"/>
        <v>0</v>
      </c>
      <c r="AP494" s="361">
        <v>800</v>
      </c>
      <c r="AQ494" s="361">
        <f t="shared" si="919"/>
        <v>0</v>
      </c>
      <c r="AR494" s="361">
        <v>0</v>
      </c>
      <c r="AS494" s="361">
        <f t="shared" si="920"/>
        <v>0</v>
      </c>
      <c r="AT494" s="362">
        <f t="shared" si="921"/>
        <v>0</v>
      </c>
    </row>
    <row r="495" spans="1:46" x14ac:dyDescent="0.2">
      <c r="A495" s="485" t="s">
        <v>468</v>
      </c>
      <c r="B495" s="486" t="s">
        <v>192</v>
      </c>
      <c r="C495" s="487" t="s">
        <v>193</v>
      </c>
      <c r="D495" s="487" t="s">
        <v>14</v>
      </c>
      <c r="E495" s="487">
        <v>120</v>
      </c>
      <c r="F495" s="488">
        <v>800</v>
      </c>
      <c r="G495" s="488">
        <f t="shared" si="866"/>
        <v>96000</v>
      </c>
      <c r="H495" s="488">
        <v>0</v>
      </c>
      <c r="I495" s="488">
        <f t="shared" si="867"/>
        <v>0</v>
      </c>
      <c r="J495" s="489">
        <f t="shared" si="903"/>
        <v>96000</v>
      </c>
      <c r="K495" s="431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2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715">
        <f t="shared" si="832"/>
        <v>0</v>
      </c>
      <c r="AP495" s="361">
        <v>800</v>
      </c>
      <c r="AQ495" s="361">
        <f t="shared" si="919"/>
        <v>0</v>
      </c>
      <c r="AR495" s="361">
        <v>0</v>
      </c>
      <c r="AS495" s="361">
        <f t="shared" si="920"/>
        <v>0</v>
      </c>
      <c r="AT495" s="362">
        <f t="shared" si="921"/>
        <v>0</v>
      </c>
    </row>
    <row r="496" spans="1:46" ht="25.5" x14ac:dyDescent="0.2">
      <c r="A496" s="485" t="s">
        <v>469</v>
      </c>
      <c r="B496" s="486" t="s">
        <v>410</v>
      </c>
      <c r="C496" s="487" t="s">
        <v>411</v>
      </c>
      <c r="D496" s="487" t="s">
        <v>14</v>
      </c>
      <c r="E496" s="487">
        <v>12</v>
      </c>
      <c r="F496" s="488">
        <v>1199</v>
      </c>
      <c r="G496" s="488">
        <f t="shared" si="866"/>
        <v>14388</v>
      </c>
      <c r="H496" s="488">
        <v>0</v>
      </c>
      <c r="I496" s="488">
        <f t="shared" si="867"/>
        <v>0</v>
      </c>
      <c r="J496" s="489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715">
        <f t="shared" si="832"/>
        <v>0</v>
      </c>
      <c r="AP496" s="361">
        <v>1199</v>
      </c>
      <c r="AQ496" s="361">
        <f t="shared" si="919"/>
        <v>0</v>
      </c>
      <c r="AR496" s="361">
        <v>0</v>
      </c>
      <c r="AS496" s="361">
        <f t="shared" si="920"/>
        <v>0</v>
      </c>
      <c r="AT496" s="362">
        <f t="shared" si="921"/>
        <v>0</v>
      </c>
    </row>
    <row r="497" spans="1:46" ht="13.5" thickBot="1" x14ac:dyDescent="0.25">
      <c r="A497" s="492" t="s">
        <v>470</v>
      </c>
      <c r="B497" s="493" t="s">
        <v>412</v>
      </c>
      <c r="C497" s="494" t="s">
        <v>413</v>
      </c>
      <c r="D497" s="494" t="s">
        <v>14</v>
      </c>
      <c r="E497" s="494">
        <v>12</v>
      </c>
      <c r="F497" s="495">
        <v>3283</v>
      </c>
      <c r="G497" s="495">
        <f t="shared" si="866"/>
        <v>39396</v>
      </c>
      <c r="H497" s="495">
        <v>0</v>
      </c>
      <c r="I497" s="495">
        <f t="shared" si="867"/>
        <v>0</v>
      </c>
      <c r="J497" s="496">
        <f t="shared" si="922"/>
        <v>39396</v>
      </c>
      <c r="K497" s="449">
        <v>10</v>
      </c>
      <c r="L497" s="450">
        <v>3283</v>
      </c>
      <c r="M497" s="450">
        <f t="shared" si="904"/>
        <v>32830</v>
      </c>
      <c r="N497" s="450">
        <v>0</v>
      </c>
      <c r="O497" s="450">
        <f t="shared" si="905"/>
        <v>0</v>
      </c>
      <c r="P497" s="451">
        <f t="shared" si="906"/>
        <v>32830</v>
      </c>
      <c r="Q497" s="452">
        <v>2</v>
      </c>
      <c r="R497" s="453">
        <v>3283</v>
      </c>
      <c r="S497" s="453">
        <f t="shared" si="907"/>
        <v>6566</v>
      </c>
      <c r="T497" s="453">
        <v>0</v>
      </c>
      <c r="U497" s="453">
        <f t="shared" si="908"/>
        <v>0</v>
      </c>
      <c r="V497" s="454">
        <f t="shared" si="909"/>
        <v>6566</v>
      </c>
      <c r="W497" s="455"/>
      <c r="X497" s="456">
        <v>3283</v>
      </c>
      <c r="Y497" s="456">
        <f t="shared" si="910"/>
        <v>0</v>
      </c>
      <c r="Z497" s="456">
        <v>0</v>
      </c>
      <c r="AA497" s="456">
        <f t="shared" si="911"/>
        <v>0</v>
      </c>
      <c r="AB497" s="457">
        <f t="shared" si="912"/>
        <v>0</v>
      </c>
      <c r="AC497" s="458"/>
      <c r="AD497" s="459">
        <v>3283</v>
      </c>
      <c r="AE497" s="459">
        <f t="shared" si="913"/>
        <v>0</v>
      </c>
      <c r="AF497" s="459">
        <v>0</v>
      </c>
      <c r="AG497" s="459">
        <f t="shared" si="914"/>
        <v>0</v>
      </c>
      <c r="AH497" s="460">
        <f t="shared" si="915"/>
        <v>0</v>
      </c>
      <c r="AI497" s="461"/>
      <c r="AJ497" s="462">
        <v>3283</v>
      </c>
      <c r="AK497" s="462">
        <f t="shared" si="916"/>
        <v>0</v>
      </c>
      <c r="AL497" s="462">
        <v>0</v>
      </c>
      <c r="AM497" s="462">
        <f t="shared" si="917"/>
        <v>0</v>
      </c>
      <c r="AN497" s="463">
        <f t="shared" si="918"/>
        <v>0</v>
      </c>
      <c r="AO497" s="716">
        <f t="shared" si="832"/>
        <v>0</v>
      </c>
      <c r="AP497" s="464">
        <v>3283</v>
      </c>
      <c r="AQ497" s="464">
        <f t="shared" si="919"/>
        <v>0</v>
      </c>
      <c r="AR497" s="464">
        <v>0</v>
      </c>
      <c r="AS497" s="464">
        <f t="shared" si="920"/>
        <v>0</v>
      </c>
      <c r="AT497" s="465">
        <f t="shared" si="921"/>
        <v>0</v>
      </c>
    </row>
    <row r="498" spans="1:46" x14ac:dyDescent="0.2">
      <c r="A498" s="433">
        <v>489</v>
      </c>
      <c r="B498" s="434" t="s">
        <v>135</v>
      </c>
      <c r="C498" s="435"/>
      <c r="D498" s="436" t="s">
        <v>56</v>
      </c>
      <c r="E498" s="436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37">
        <f t="shared" ref="J498" si="923">G498+I498</f>
        <v>1635424</v>
      </c>
      <c r="K498" s="438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39">
        <f t="shared" si="906"/>
        <v>0</v>
      </c>
      <c r="Q498" s="440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1">
        <f t="shared" si="909"/>
        <v>1372000</v>
      </c>
      <c r="W498" s="442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3">
        <f t="shared" si="912"/>
        <v>263424</v>
      </c>
      <c r="AC498" s="444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5">
        <f t="shared" si="915"/>
        <v>0</v>
      </c>
      <c r="AI498" s="446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47">
        <f t="shared" si="918"/>
        <v>0</v>
      </c>
      <c r="AO498" s="717">
        <f t="shared" si="832"/>
        <v>0</v>
      </c>
      <c r="AP498" s="370">
        <v>1875</v>
      </c>
      <c r="AQ498" s="370">
        <f t="shared" si="919"/>
        <v>0</v>
      </c>
      <c r="AR498" s="370">
        <v>869</v>
      </c>
      <c r="AS498" s="370">
        <f t="shared" si="920"/>
        <v>0</v>
      </c>
      <c r="AT498" s="448">
        <f t="shared" si="921"/>
        <v>0</v>
      </c>
    </row>
    <row r="499" spans="1:46" s="430" customFormat="1" x14ac:dyDescent="0.2">
      <c r="A499" s="394">
        <v>490</v>
      </c>
      <c r="B499" s="395" t="s">
        <v>160</v>
      </c>
      <c r="C499" s="396"/>
      <c r="D499" s="397" t="s">
        <v>137</v>
      </c>
      <c r="E499" s="397">
        <v>339</v>
      </c>
      <c r="F499" s="397"/>
      <c r="G499" s="398"/>
      <c r="H499" s="399"/>
      <c r="I499" s="398"/>
      <c r="J499" s="400"/>
      <c r="K499" s="401"/>
      <c r="L499" s="402"/>
      <c r="M499" s="403"/>
      <c r="N499" s="404"/>
      <c r="O499" s="403"/>
      <c r="P499" s="405"/>
      <c r="Q499" s="406"/>
      <c r="R499" s="407"/>
      <c r="S499" s="408"/>
      <c r="T499" s="409"/>
      <c r="U499" s="408"/>
      <c r="V499" s="410"/>
      <c r="W499" s="411"/>
      <c r="X499" s="412"/>
      <c r="Y499" s="413"/>
      <c r="Z499" s="414"/>
      <c r="AA499" s="413"/>
      <c r="AB499" s="415"/>
      <c r="AC499" s="416"/>
      <c r="AD499" s="417"/>
      <c r="AE499" s="418"/>
      <c r="AF499" s="419"/>
      <c r="AG499" s="418"/>
      <c r="AH499" s="420"/>
      <c r="AI499" s="421"/>
      <c r="AJ499" s="422"/>
      <c r="AK499" s="423"/>
      <c r="AL499" s="424"/>
      <c r="AM499" s="423"/>
      <c r="AN499" s="425"/>
      <c r="AO499" s="718">
        <f t="shared" si="832"/>
        <v>339</v>
      </c>
      <c r="AP499" s="426"/>
      <c r="AQ499" s="427"/>
      <c r="AR499" s="428"/>
      <c r="AS499" s="427"/>
      <c r="AT499" s="429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715">
        <f t="shared" si="832"/>
        <v>0</v>
      </c>
      <c r="AP500" s="361">
        <v>1875</v>
      </c>
      <c r="AQ500" s="361">
        <f>AO500*AP500</f>
        <v>0</v>
      </c>
      <c r="AR500" s="361">
        <v>1617</v>
      </c>
      <c r="AS500" s="361">
        <f>AO500*AR500</f>
        <v>0</v>
      </c>
      <c r="AT500" s="362">
        <f t="shared" ref="AT500:AT501" si="930">AQ500+AS500</f>
        <v>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715">
        <f t="shared" si="832"/>
        <v>0</v>
      </c>
      <c r="AP501" s="361">
        <v>0</v>
      </c>
      <c r="AQ501" s="361">
        <f>AO501*AP501</f>
        <v>0</v>
      </c>
      <c r="AR501" s="361">
        <v>131146</v>
      </c>
      <c r="AS501" s="361">
        <f>AO501*AR501</f>
        <v>0</v>
      </c>
      <c r="AT501" s="362">
        <f t="shared" si="930"/>
        <v>0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715">
        <f t="shared" si="832"/>
        <v>0</v>
      </c>
      <c r="AP502" s="360"/>
      <c r="AQ502" s="361"/>
      <c r="AR502" s="358"/>
      <c r="AS502" s="361"/>
      <c r="AT502" s="359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715">
        <f t="shared" si="832"/>
        <v>0</v>
      </c>
      <c r="AP503" s="361">
        <v>40266</v>
      </c>
      <c r="AQ503" s="361">
        <f>AO503*AP503</f>
        <v>0</v>
      </c>
      <c r="AR503" s="361">
        <v>149591</v>
      </c>
      <c r="AS503" s="361">
        <f>AO503*AR503</f>
        <v>0</v>
      </c>
      <c r="AT503" s="362">
        <f t="shared" ref="AT503:AT504" si="937">AQ503+AS503</f>
        <v>0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715">
        <f t="shared" si="832"/>
        <v>1505</v>
      </c>
      <c r="AP504" s="361">
        <v>139</v>
      </c>
      <c r="AQ504" s="361">
        <f>AO504*AP504</f>
        <v>209195</v>
      </c>
      <c r="AR504" s="361">
        <v>151</v>
      </c>
      <c r="AS504" s="361">
        <f>AO504*AR504</f>
        <v>227255</v>
      </c>
      <c r="AT504" s="362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715">
        <f t="shared" si="832"/>
        <v>0</v>
      </c>
      <c r="AP505" s="360"/>
      <c r="AQ505" s="361"/>
      <c r="AR505" s="358"/>
      <c r="AS505" s="361"/>
      <c r="AT505" s="359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715">
        <f t="shared" si="832"/>
        <v>8</v>
      </c>
      <c r="AP506" s="361">
        <v>800</v>
      </c>
      <c r="AQ506" s="361">
        <f t="shared" ref="AQ506:AQ528" si="957">AO506*AP506</f>
        <v>6400</v>
      </c>
      <c r="AR506" s="361">
        <v>2623</v>
      </c>
      <c r="AS506" s="361">
        <f t="shared" ref="AS506:AS528" si="958">AO506*AR506</f>
        <v>20984</v>
      </c>
      <c r="AT506" s="362">
        <f t="shared" ref="AT506:AT514" si="959">AQ506+AS506</f>
        <v>27384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715">
        <f t="shared" si="832"/>
        <v>0</v>
      </c>
      <c r="AP507" s="361">
        <v>600</v>
      </c>
      <c r="AQ507" s="361">
        <f t="shared" si="957"/>
        <v>0</v>
      </c>
      <c r="AR507" s="361">
        <v>335</v>
      </c>
      <c r="AS507" s="361">
        <f t="shared" si="958"/>
        <v>0</v>
      </c>
      <c r="AT507" s="362">
        <f t="shared" si="959"/>
        <v>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715">
        <f t="shared" si="832"/>
        <v>0</v>
      </c>
      <c r="AP508" s="361">
        <v>600</v>
      </c>
      <c r="AQ508" s="361">
        <f t="shared" si="957"/>
        <v>0</v>
      </c>
      <c r="AR508" s="361">
        <v>928</v>
      </c>
      <c r="AS508" s="361">
        <f t="shared" si="958"/>
        <v>0</v>
      </c>
      <c r="AT508" s="362">
        <f t="shared" si="959"/>
        <v>0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715">
        <f t="shared" si="832"/>
        <v>4</v>
      </c>
      <c r="AP509" s="361">
        <v>600</v>
      </c>
      <c r="AQ509" s="361">
        <f t="shared" si="957"/>
        <v>2400</v>
      </c>
      <c r="AR509" s="361">
        <v>1424</v>
      </c>
      <c r="AS509" s="361">
        <f t="shared" si="958"/>
        <v>5696</v>
      </c>
      <c r="AT509" s="362">
        <f t="shared" si="959"/>
        <v>8096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715">
        <f t="shared" si="832"/>
        <v>0</v>
      </c>
      <c r="AP510" s="361">
        <v>1300</v>
      </c>
      <c r="AQ510" s="361">
        <f t="shared" si="957"/>
        <v>0</v>
      </c>
      <c r="AR510" s="361">
        <v>957</v>
      </c>
      <c r="AS510" s="361">
        <f t="shared" si="958"/>
        <v>0</v>
      </c>
      <c r="AT510" s="362">
        <f t="shared" si="959"/>
        <v>0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715">
        <f t="shared" si="832"/>
        <v>48</v>
      </c>
      <c r="AP511" s="361">
        <v>700</v>
      </c>
      <c r="AQ511" s="361">
        <f t="shared" si="957"/>
        <v>33600</v>
      </c>
      <c r="AR511" s="361">
        <v>421</v>
      </c>
      <c r="AS511" s="361">
        <f t="shared" si="958"/>
        <v>20208</v>
      </c>
      <c r="AT511" s="362">
        <f t="shared" si="959"/>
        <v>53808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715">
        <f t="shared" si="832"/>
        <v>0</v>
      </c>
      <c r="AP512" s="361">
        <v>0</v>
      </c>
      <c r="AQ512" s="361">
        <f t="shared" si="957"/>
        <v>0</v>
      </c>
      <c r="AR512" s="361">
        <v>18051</v>
      </c>
      <c r="AS512" s="361">
        <f t="shared" si="958"/>
        <v>0</v>
      </c>
      <c r="AT512" s="362">
        <f t="shared" si="959"/>
        <v>0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715">
        <f t="shared" si="832"/>
        <v>0</v>
      </c>
      <c r="AP513" s="361">
        <v>2000</v>
      </c>
      <c r="AQ513" s="361">
        <f t="shared" si="957"/>
        <v>0</v>
      </c>
      <c r="AR513" s="361">
        <v>629</v>
      </c>
      <c r="AS513" s="361">
        <f t="shared" si="958"/>
        <v>0</v>
      </c>
      <c r="AT513" s="362">
        <f t="shared" si="959"/>
        <v>0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715">
        <f t="shared" si="832"/>
        <v>0</v>
      </c>
      <c r="AP514" s="361">
        <v>0</v>
      </c>
      <c r="AQ514" s="361">
        <f t="shared" si="957"/>
        <v>0</v>
      </c>
      <c r="AR514" s="361">
        <v>66966</v>
      </c>
      <c r="AS514" s="361">
        <f t="shared" si="958"/>
        <v>0</v>
      </c>
      <c r="AT514" s="362">
        <f t="shared" si="959"/>
        <v>0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715">
        <f t="shared" si="832"/>
        <v>0</v>
      </c>
      <c r="AP515" s="360"/>
      <c r="AQ515" s="361">
        <f t="shared" si="957"/>
        <v>0</v>
      </c>
      <c r="AR515" s="358"/>
      <c r="AS515" s="361">
        <f t="shared" si="958"/>
        <v>0</v>
      </c>
      <c r="AT515" s="359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715">
        <f t="shared" si="832"/>
        <v>12</v>
      </c>
      <c r="AP516" s="361">
        <v>1200</v>
      </c>
      <c r="AQ516" s="361">
        <f t="shared" si="957"/>
        <v>14400</v>
      </c>
      <c r="AR516" s="361">
        <v>1853</v>
      </c>
      <c r="AS516" s="361">
        <f t="shared" si="958"/>
        <v>22236</v>
      </c>
      <c r="AT516" s="362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715">
        <f t="shared" si="832"/>
        <v>0</v>
      </c>
      <c r="AP517" s="361">
        <v>600</v>
      </c>
      <c r="AQ517" s="361">
        <f t="shared" si="957"/>
        <v>0</v>
      </c>
      <c r="AR517" s="361">
        <v>335</v>
      </c>
      <c r="AS517" s="361">
        <f t="shared" si="958"/>
        <v>0</v>
      </c>
      <c r="AT517" s="362">
        <f t="shared" si="966"/>
        <v>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715">
        <f t="shared" si="832"/>
        <v>0</v>
      </c>
      <c r="AP518" s="361">
        <v>600</v>
      </c>
      <c r="AQ518" s="361">
        <f t="shared" si="957"/>
        <v>0</v>
      </c>
      <c r="AR518" s="361">
        <v>928</v>
      </c>
      <c r="AS518" s="361">
        <f t="shared" si="958"/>
        <v>0</v>
      </c>
      <c r="AT518" s="362">
        <f t="shared" si="966"/>
        <v>0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715">
        <f t="shared" si="832"/>
        <v>0</v>
      </c>
      <c r="AP519" s="361">
        <v>1300</v>
      </c>
      <c r="AQ519" s="361">
        <f t="shared" si="957"/>
        <v>0</v>
      </c>
      <c r="AR519" s="361">
        <v>957</v>
      </c>
      <c r="AS519" s="361">
        <f t="shared" si="958"/>
        <v>0</v>
      </c>
      <c r="AT519" s="362">
        <f t="shared" si="966"/>
        <v>0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715">
        <f t="shared" si="832"/>
        <v>0</v>
      </c>
      <c r="AP520" s="361">
        <v>0</v>
      </c>
      <c r="AQ520" s="361">
        <f t="shared" si="957"/>
        <v>0</v>
      </c>
      <c r="AR520" s="361">
        <v>15695</v>
      </c>
      <c r="AS520" s="361">
        <f t="shared" si="958"/>
        <v>0</v>
      </c>
      <c r="AT520" s="362">
        <f t="shared" si="966"/>
        <v>0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715">
        <f t="shared" si="832"/>
        <v>0</v>
      </c>
      <c r="AP521" s="361"/>
      <c r="AQ521" s="361">
        <f t="shared" si="957"/>
        <v>0</v>
      </c>
      <c r="AR521" s="361"/>
      <c r="AS521" s="361">
        <f t="shared" si="958"/>
        <v>0</v>
      </c>
      <c r="AT521" s="362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715">
        <f t="shared" si="832"/>
        <v>82</v>
      </c>
      <c r="AP522" s="361">
        <v>350</v>
      </c>
      <c r="AQ522" s="361">
        <f t="shared" si="957"/>
        <v>28700</v>
      </c>
      <c r="AR522" s="361">
        <v>1212</v>
      </c>
      <c r="AS522" s="361">
        <f t="shared" si="958"/>
        <v>99384</v>
      </c>
      <c r="AT522" s="362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715">
        <f t="shared" ref="AO523:AO586" si="974">E523-K523-Q523-W523-AC523-AI523</f>
        <v>0</v>
      </c>
      <c r="AP523" s="361">
        <v>2000</v>
      </c>
      <c r="AQ523" s="361">
        <f t="shared" si="957"/>
        <v>0</v>
      </c>
      <c r="AR523" s="361">
        <v>629</v>
      </c>
      <c r="AS523" s="361">
        <f t="shared" si="958"/>
        <v>0</v>
      </c>
      <c r="AT523" s="362">
        <f t="shared" si="973"/>
        <v>0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715">
        <f t="shared" si="974"/>
        <v>0</v>
      </c>
      <c r="AP524" s="361">
        <v>0</v>
      </c>
      <c r="AQ524" s="361">
        <f t="shared" si="957"/>
        <v>0</v>
      </c>
      <c r="AR524" s="361">
        <v>53152</v>
      </c>
      <c r="AS524" s="361">
        <f t="shared" si="958"/>
        <v>0</v>
      </c>
      <c r="AT524" s="362">
        <f t="shared" si="973"/>
        <v>0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715">
        <f t="shared" si="974"/>
        <v>0.4</v>
      </c>
      <c r="AP525" s="361">
        <v>954853.5</v>
      </c>
      <c r="AQ525" s="361">
        <f t="shared" si="957"/>
        <v>381941.4</v>
      </c>
      <c r="AR525" s="361">
        <v>928267</v>
      </c>
      <c r="AS525" s="361">
        <f t="shared" si="958"/>
        <v>371306.80000000005</v>
      </c>
      <c r="AT525" s="362">
        <f t="shared" si="973"/>
        <v>753248.20000000007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715">
        <f t="shared" si="974"/>
        <v>0</v>
      </c>
      <c r="AP526" s="361"/>
      <c r="AQ526" s="361">
        <f t="shared" si="957"/>
        <v>0</v>
      </c>
      <c r="AR526" s="361"/>
      <c r="AS526" s="361">
        <f t="shared" si="958"/>
        <v>0</v>
      </c>
      <c r="AT526" s="362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715">
        <f t="shared" si="974"/>
        <v>0.5</v>
      </c>
      <c r="AP527" s="361">
        <v>576000</v>
      </c>
      <c r="AQ527" s="361">
        <f t="shared" si="957"/>
        <v>288000</v>
      </c>
      <c r="AR527" s="361">
        <v>0</v>
      </c>
      <c r="AS527" s="361">
        <f t="shared" si="958"/>
        <v>0</v>
      </c>
      <c r="AT527" s="362">
        <f t="shared" ref="AT527:AT528" si="981">AQ527+AS527</f>
        <v>288000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715">
        <f t="shared" si="974"/>
        <v>1</v>
      </c>
      <c r="AP528" s="361">
        <v>243000</v>
      </c>
      <c r="AQ528" s="361">
        <f t="shared" si="957"/>
        <v>243000</v>
      </c>
      <c r="AR528" s="361">
        <v>0</v>
      </c>
      <c r="AS528" s="361">
        <f t="shared" si="958"/>
        <v>0</v>
      </c>
      <c r="AT528" s="362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715">
        <f t="shared" si="974"/>
        <v>0</v>
      </c>
      <c r="AP529" s="365"/>
      <c r="AQ529" s="365"/>
      <c r="AR529" s="365"/>
      <c r="AS529" s="365"/>
      <c r="AT529" s="366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984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715">
        <f t="shared" si="974"/>
        <v>0</v>
      </c>
      <c r="AP530" s="377"/>
      <c r="AQ530" s="378">
        <f>SUM(AQ234:AQ529)</f>
        <v>1859781.5050000001</v>
      </c>
      <c r="AR530" s="377"/>
      <c r="AS530" s="378">
        <f>SUM(AS234:AS529)</f>
        <v>1297588.5449456237</v>
      </c>
      <c r="AT530" s="379">
        <f t="shared" ref="AT530" si="988">SUM(AT234:AT529)</f>
        <v>3157370.0499456241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715">
        <f t="shared" si="974"/>
        <v>0</v>
      </c>
      <c r="AP531" s="369"/>
      <c r="AQ531" s="370"/>
      <c r="AR531" s="371"/>
      <c r="AS531" s="370"/>
      <c r="AT531" s="372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715">
        <f t="shared" si="974"/>
        <v>0</v>
      </c>
      <c r="AP532" s="360"/>
      <c r="AQ532" s="361"/>
      <c r="AR532" s="358"/>
      <c r="AS532" s="361"/>
      <c r="AT532" s="359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715">
        <f t="shared" si="974"/>
        <v>0</v>
      </c>
      <c r="AP533" s="360"/>
      <c r="AQ533" s="361"/>
      <c r="AR533" s="358"/>
      <c r="AS533" s="361"/>
      <c r="AT533" s="359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715">
        <f t="shared" si="974"/>
        <v>2</v>
      </c>
      <c r="AP534" s="361">
        <v>600</v>
      </c>
      <c r="AQ534" s="361">
        <f t="shared" ref="AQ534:AQ540" si="1007">AO534*AP534</f>
        <v>1200</v>
      </c>
      <c r="AR534" s="361">
        <v>928</v>
      </c>
      <c r="AS534" s="361">
        <f t="shared" ref="AS534:AS540" si="1008">AO534*AR534</f>
        <v>1856</v>
      </c>
      <c r="AT534" s="362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715">
        <f t="shared" si="974"/>
        <v>2</v>
      </c>
      <c r="AP535" s="361">
        <v>600</v>
      </c>
      <c r="AQ535" s="361">
        <f t="shared" si="1007"/>
        <v>1200</v>
      </c>
      <c r="AR535" s="361">
        <v>1026</v>
      </c>
      <c r="AS535" s="361">
        <f t="shared" si="1008"/>
        <v>2052</v>
      </c>
      <c r="AT535" s="362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715">
        <f t="shared" si="974"/>
        <v>40</v>
      </c>
      <c r="AP536" s="361">
        <v>650</v>
      </c>
      <c r="AQ536" s="361">
        <f t="shared" si="1007"/>
        <v>26000</v>
      </c>
      <c r="AR536" s="361">
        <v>237</v>
      </c>
      <c r="AS536" s="361">
        <f t="shared" si="1008"/>
        <v>9480</v>
      </c>
      <c r="AT536" s="362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715">
        <f t="shared" si="974"/>
        <v>40</v>
      </c>
      <c r="AP537" s="361">
        <v>290</v>
      </c>
      <c r="AQ537" s="361">
        <f t="shared" si="1007"/>
        <v>11600</v>
      </c>
      <c r="AR537" s="361">
        <v>45</v>
      </c>
      <c r="AS537" s="361">
        <f t="shared" si="1008"/>
        <v>1800</v>
      </c>
      <c r="AT537" s="362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715">
        <f t="shared" si="974"/>
        <v>1</v>
      </c>
      <c r="AP538" s="361">
        <v>0</v>
      </c>
      <c r="AQ538" s="361">
        <f t="shared" si="1007"/>
        <v>0</v>
      </c>
      <c r="AR538" s="361">
        <v>1896</v>
      </c>
      <c r="AS538" s="361">
        <f t="shared" si="1008"/>
        <v>1896</v>
      </c>
      <c r="AT538" s="362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715">
        <f t="shared" si="974"/>
        <v>1</v>
      </c>
      <c r="AP539" s="361">
        <v>0</v>
      </c>
      <c r="AQ539" s="361">
        <f t="shared" si="1007"/>
        <v>0</v>
      </c>
      <c r="AR539" s="361">
        <v>1976</v>
      </c>
      <c r="AS539" s="361">
        <f t="shared" si="1008"/>
        <v>1976</v>
      </c>
      <c r="AT539" s="362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715">
        <f t="shared" si="974"/>
        <v>2</v>
      </c>
      <c r="AP540" s="361">
        <v>600</v>
      </c>
      <c r="AQ540" s="361">
        <f t="shared" si="1007"/>
        <v>1200</v>
      </c>
      <c r="AR540" s="361">
        <v>335</v>
      </c>
      <c r="AS540" s="361">
        <f t="shared" si="1008"/>
        <v>670</v>
      </c>
      <c r="AT540" s="362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715">
        <f t="shared" si="974"/>
        <v>0</v>
      </c>
      <c r="AP541" s="360"/>
      <c r="AQ541" s="361"/>
      <c r="AR541" s="358"/>
      <c r="AS541" s="361"/>
      <c r="AT541" s="359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715">
        <f t="shared" si="974"/>
        <v>0</v>
      </c>
      <c r="AP542" s="360"/>
      <c r="AQ542" s="361"/>
      <c r="AR542" s="358"/>
      <c r="AS542" s="361"/>
      <c r="AT542" s="359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715">
        <f t="shared" si="974"/>
        <v>1</v>
      </c>
      <c r="AP543" s="361">
        <v>53425.200000000004</v>
      </c>
      <c r="AQ543" s="361">
        <f t="shared" ref="AQ543:AQ591" si="1026">AO543*AP543</f>
        <v>53425.200000000004</v>
      </c>
      <c r="AR543" s="361">
        <v>61094.303999999996</v>
      </c>
      <c r="AS543" s="361">
        <f t="shared" ref="AS543:AS591" si="1027">AO543*AR543</f>
        <v>61094.303999999996</v>
      </c>
      <c r="AT543" s="362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715">
        <f t="shared" si="974"/>
        <v>1</v>
      </c>
      <c r="AP544" s="361">
        <v>6088.4000000000005</v>
      </c>
      <c r="AQ544" s="361">
        <f t="shared" si="1026"/>
        <v>6088.4000000000005</v>
      </c>
      <c r="AR544" s="361">
        <v>13392</v>
      </c>
      <c r="AS544" s="361">
        <f t="shared" si="1027"/>
        <v>13392</v>
      </c>
      <c r="AT544" s="362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715">
        <f t="shared" si="974"/>
        <v>1</v>
      </c>
      <c r="AP545" s="361">
        <v>12143.6</v>
      </c>
      <c r="AQ545" s="361">
        <f t="shared" si="1026"/>
        <v>12143.6</v>
      </c>
      <c r="AR545" s="361">
        <v>31296.359999999997</v>
      </c>
      <c r="AS545" s="361">
        <f t="shared" si="1027"/>
        <v>31296.359999999997</v>
      </c>
      <c r="AT545" s="362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715">
        <f t="shared" si="974"/>
        <v>2</v>
      </c>
      <c r="AP546" s="361">
        <v>1535.6000000000001</v>
      </c>
      <c r="AQ546" s="361">
        <f t="shared" si="1026"/>
        <v>3071.2000000000003</v>
      </c>
      <c r="AR546" s="361">
        <v>3678.3360000000002</v>
      </c>
      <c r="AS546" s="361">
        <f t="shared" si="1027"/>
        <v>7356.6720000000005</v>
      </c>
      <c r="AT546" s="362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715">
        <f t="shared" si="974"/>
        <v>1</v>
      </c>
      <c r="AP547" s="361">
        <v>21070</v>
      </c>
      <c r="AQ547" s="361">
        <f t="shared" si="1026"/>
        <v>21070</v>
      </c>
      <c r="AR547" s="361">
        <v>26159.040000000001</v>
      </c>
      <c r="AS547" s="361">
        <f t="shared" si="1027"/>
        <v>26159.040000000001</v>
      </c>
      <c r="AT547" s="362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715">
        <f t="shared" si="974"/>
        <v>1</v>
      </c>
      <c r="AP548" s="361">
        <v>40176</v>
      </c>
      <c r="AQ548" s="361">
        <f t="shared" si="1026"/>
        <v>40176</v>
      </c>
      <c r="AR548" s="361">
        <v>99212.4</v>
      </c>
      <c r="AS548" s="361">
        <f t="shared" si="1027"/>
        <v>99212.4</v>
      </c>
      <c r="AT548" s="362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715">
        <f t="shared" si="974"/>
        <v>1</v>
      </c>
      <c r="AP549" s="361">
        <v>8530</v>
      </c>
      <c r="AQ549" s="361">
        <f t="shared" si="1026"/>
        <v>8530</v>
      </c>
      <c r="AR549" s="361">
        <v>21450</v>
      </c>
      <c r="AS549" s="361">
        <f t="shared" si="1027"/>
        <v>21450</v>
      </c>
      <c r="AT549" s="362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715">
        <f t="shared" si="974"/>
        <v>1</v>
      </c>
      <c r="AP550" s="363">
        <v>4500</v>
      </c>
      <c r="AQ550" s="361">
        <f t="shared" si="1026"/>
        <v>4500</v>
      </c>
      <c r="AR550" s="363">
        <v>12169.05</v>
      </c>
      <c r="AS550" s="361">
        <f t="shared" si="1027"/>
        <v>12169.05</v>
      </c>
      <c r="AT550" s="364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715">
        <f t="shared" si="974"/>
        <v>1</v>
      </c>
      <c r="AP551" s="363">
        <v>4500</v>
      </c>
      <c r="AQ551" s="361">
        <f t="shared" si="1026"/>
        <v>4500</v>
      </c>
      <c r="AR551" s="363">
        <v>12435.650000000001</v>
      </c>
      <c r="AS551" s="361">
        <f t="shared" si="1027"/>
        <v>12435.650000000001</v>
      </c>
      <c r="AT551" s="364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715">
        <f t="shared" si="974"/>
        <v>2</v>
      </c>
      <c r="AP552" s="363">
        <v>4500</v>
      </c>
      <c r="AQ552" s="361">
        <f t="shared" si="1026"/>
        <v>9000</v>
      </c>
      <c r="AR552" s="363">
        <v>11769.15</v>
      </c>
      <c r="AS552" s="361">
        <f t="shared" si="1027"/>
        <v>23538.3</v>
      </c>
      <c r="AT552" s="364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715">
        <f t="shared" si="974"/>
        <v>3</v>
      </c>
      <c r="AP553" s="363">
        <v>4500</v>
      </c>
      <c r="AQ553" s="361">
        <f t="shared" si="1026"/>
        <v>13500</v>
      </c>
      <c r="AR553" s="363">
        <v>10968.575000000001</v>
      </c>
      <c r="AS553" s="361">
        <f t="shared" si="1027"/>
        <v>32905.725000000006</v>
      </c>
      <c r="AT553" s="364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715">
        <f t="shared" si="974"/>
        <v>6</v>
      </c>
      <c r="AP554" s="363">
        <v>4500</v>
      </c>
      <c r="AQ554" s="361">
        <f t="shared" si="1026"/>
        <v>27000</v>
      </c>
      <c r="AR554" s="363">
        <v>10701.199999999999</v>
      </c>
      <c r="AS554" s="361">
        <f t="shared" si="1027"/>
        <v>64207.199999999997</v>
      </c>
      <c r="AT554" s="364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715">
        <f t="shared" si="974"/>
        <v>1</v>
      </c>
      <c r="AP555" s="363">
        <v>4500</v>
      </c>
      <c r="AQ555" s="361">
        <f t="shared" si="1026"/>
        <v>4500</v>
      </c>
      <c r="AR555" s="363">
        <v>10701.199999999999</v>
      </c>
      <c r="AS555" s="361">
        <f t="shared" si="1027"/>
        <v>10701.199999999999</v>
      </c>
      <c r="AT555" s="364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715">
        <f t="shared" si="974"/>
        <v>3</v>
      </c>
      <c r="AP556" s="363">
        <v>4500</v>
      </c>
      <c r="AQ556" s="361">
        <f t="shared" si="1026"/>
        <v>13500</v>
      </c>
      <c r="AR556" s="363">
        <v>10567.9</v>
      </c>
      <c r="AS556" s="361">
        <f t="shared" si="1027"/>
        <v>31703.699999999997</v>
      </c>
      <c r="AT556" s="364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715">
        <f t="shared" si="974"/>
        <v>28.199999999999932</v>
      </c>
      <c r="AP557" s="363">
        <v>600</v>
      </c>
      <c r="AQ557" s="361">
        <f t="shared" si="1026"/>
        <v>16919.99999999996</v>
      </c>
      <c r="AR557" s="363">
        <v>588</v>
      </c>
      <c r="AS557" s="361">
        <f t="shared" si="1027"/>
        <v>16581.599999999959</v>
      </c>
      <c r="AT557" s="364">
        <f t="shared" si="1028"/>
        <v>33501.599999999919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715">
        <f t="shared" si="974"/>
        <v>2.8</v>
      </c>
      <c r="AP558" s="363">
        <v>600</v>
      </c>
      <c r="AQ558" s="361">
        <f t="shared" si="1026"/>
        <v>1680</v>
      </c>
      <c r="AR558" s="363">
        <v>381</v>
      </c>
      <c r="AS558" s="361">
        <f t="shared" si="1027"/>
        <v>1066.8</v>
      </c>
      <c r="AT558" s="364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715">
        <f t="shared" si="974"/>
        <v>28</v>
      </c>
      <c r="AP559" s="363">
        <v>400</v>
      </c>
      <c r="AQ559" s="361">
        <f t="shared" si="1026"/>
        <v>11200</v>
      </c>
      <c r="AR559" s="363">
        <v>900</v>
      </c>
      <c r="AS559" s="361">
        <f t="shared" si="1027"/>
        <v>25200</v>
      </c>
      <c r="AT559" s="364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715">
        <f t="shared" si="974"/>
        <v>30</v>
      </c>
      <c r="AP560" s="363">
        <v>300</v>
      </c>
      <c r="AQ560" s="361">
        <f t="shared" si="1026"/>
        <v>9000</v>
      </c>
      <c r="AR560" s="363">
        <v>234</v>
      </c>
      <c r="AS560" s="361">
        <f t="shared" si="1027"/>
        <v>7020</v>
      </c>
      <c r="AT560" s="364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715">
        <f t="shared" si="974"/>
        <v>4</v>
      </c>
      <c r="AP561" s="363">
        <v>1250</v>
      </c>
      <c r="AQ561" s="361">
        <f t="shared" si="1026"/>
        <v>5000</v>
      </c>
      <c r="AR561" s="363">
        <v>899.84999999999991</v>
      </c>
      <c r="AS561" s="361">
        <f t="shared" si="1027"/>
        <v>3599.3999999999996</v>
      </c>
      <c r="AT561" s="364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715">
        <f t="shared" si="974"/>
        <v>4</v>
      </c>
      <c r="AP562" s="363">
        <v>1250</v>
      </c>
      <c r="AQ562" s="361">
        <f t="shared" si="1026"/>
        <v>5000</v>
      </c>
      <c r="AR562" s="363">
        <v>738.5</v>
      </c>
      <c r="AS562" s="361">
        <f t="shared" si="1027"/>
        <v>2954</v>
      </c>
      <c r="AT562" s="364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715">
        <f t="shared" si="974"/>
        <v>11</v>
      </c>
      <c r="AP563" s="363">
        <v>1150</v>
      </c>
      <c r="AQ563" s="361">
        <f t="shared" si="1026"/>
        <v>12650</v>
      </c>
      <c r="AR563" s="363">
        <v>600.21818181818185</v>
      </c>
      <c r="AS563" s="361">
        <f t="shared" si="1027"/>
        <v>6602.4000000000005</v>
      </c>
      <c r="AT563" s="364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715">
        <f t="shared" si="974"/>
        <v>9</v>
      </c>
      <c r="AP564" s="363">
        <v>850</v>
      </c>
      <c r="AQ564" s="361">
        <f t="shared" si="1026"/>
        <v>7650</v>
      </c>
      <c r="AR564" s="363">
        <v>509.44444444444446</v>
      </c>
      <c r="AS564" s="361">
        <f t="shared" si="1027"/>
        <v>4585</v>
      </c>
      <c r="AT564" s="364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715">
        <f t="shared" si="974"/>
        <v>1</v>
      </c>
      <c r="AP565" s="361">
        <v>1500</v>
      </c>
      <c r="AQ565" s="361">
        <f t="shared" si="1026"/>
        <v>1500</v>
      </c>
      <c r="AR565" s="361">
        <v>4557</v>
      </c>
      <c r="AS565" s="361">
        <f t="shared" si="1027"/>
        <v>4557</v>
      </c>
      <c r="AT565" s="362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715">
        <f t="shared" si="974"/>
        <v>39</v>
      </c>
      <c r="AP566" s="361">
        <v>800</v>
      </c>
      <c r="AQ566" s="361">
        <f t="shared" si="1026"/>
        <v>31200</v>
      </c>
      <c r="AR566" s="361">
        <v>832</v>
      </c>
      <c r="AS566" s="361">
        <f t="shared" si="1027"/>
        <v>32448</v>
      </c>
      <c r="AT566" s="362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715">
        <f t="shared" si="974"/>
        <v>35</v>
      </c>
      <c r="AP567" s="361">
        <v>800</v>
      </c>
      <c r="AQ567" s="361">
        <f t="shared" si="1026"/>
        <v>28000</v>
      </c>
      <c r="AR567" s="361">
        <v>507</v>
      </c>
      <c r="AS567" s="361">
        <f t="shared" si="1027"/>
        <v>17745</v>
      </c>
      <c r="AT567" s="362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715">
        <f t="shared" si="974"/>
        <v>115</v>
      </c>
      <c r="AP568" s="361">
        <v>1800</v>
      </c>
      <c r="AQ568" s="361">
        <f t="shared" si="1026"/>
        <v>207000</v>
      </c>
      <c r="AR568" s="361">
        <v>840</v>
      </c>
      <c r="AS568" s="361">
        <f t="shared" si="1027"/>
        <v>96600</v>
      </c>
      <c r="AT568" s="362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715">
        <f t="shared" si="974"/>
        <v>30.749999999999943</v>
      </c>
      <c r="AP569" s="361">
        <v>1800</v>
      </c>
      <c r="AQ569" s="361">
        <f t="shared" si="1026"/>
        <v>55349.999999999898</v>
      </c>
      <c r="AR569" s="361">
        <v>1460</v>
      </c>
      <c r="AS569" s="361">
        <f t="shared" si="1027"/>
        <v>44894.99999999992</v>
      </c>
      <c r="AT569" s="362">
        <f t="shared" si="1028"/>
        <v>100244.99999999983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715">
        <f t="shared" si="974"/>
        <v>54.250000000000007</v>
      </c>
      <c r="AP570" s="361">
        <v>1800</v>
      </c>
      <c r="AQ570" s="361">
        <f t="shared" si="1026"/>
        <v>97650.000000000015</v>
      </c>
      <c r="AR570" s="361">
        <v>2920</v>
      </c>
      <c r="AS570" s="361">
        <f t="shared" si="1027"/>
        <v>158410.00000000003</v>
      </c>
      <c r="AT570" s="362">
        <f t="shared" si="1028"/>
        <v>256060.00000000006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715">
        <f t="shared" si="974"/>
        <v>23</v>
      </c>
      <c r="AP571" s="361">
        <v>1800</v>
      </c>
      <c r="AQ571" s="361">
        <f t="shared" si="1026"/>
        <v>41400</v>
      </c>
      <c r="AR571" s="361">
        <v>3080</v>
      </c>
      <c r="AS571" s="361">
        <f t="shared" si="1027"/>
        <v>70840</v>
      </c>
      <c r="AT571" s="362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715">
        <f t="shared" si="974"/>
        <v>0.45999999999999996</v>
      </c>
      <c r="AP572" s="361">
        <v>0</v>
      </c>
      <c r="AQ572" s="361">
        <f t="shared" si="1026"/>
        <v>0</v>
      </c>
      <c r="AR572" s="361">
        <v>97337</v>
      </c>
      <c r="AS572" s="361">
        <f t="shared" si="1027"/>
        <v>44775.02</v>
      </c>
      <c r="AT572" s="362">
        <f t="shared" si="1028"/>
        <v>44775.02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715">
        <f t="shared" si="974"/>
        <v>0</v>
      </c>
      <c r="AP573" s="360"/>
      <c r="AQ573" s="361">
        <f t="shared" si="1026"/>
        <v>0</v>
      </c>
      <c r="AR573" s="358"/>
      <c r="AS573" s="361">
        <f t="shared" si="1027"/>
        <v>0</v>
      </c>
      <c r="AT573" s="359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715">
        <f t="shared" si="974"/>
        <v>1</v>
      </c>
      <c r="AP574" s="361">
        <v>43125</v>
      </c>
      <c r="AQ574" s="361">
        <f t="shared" si="1026"/>
        <v>43125</v>
      </c>
      <c r="AR574" s="361">
        <v>47854.080000000002</v>
      </c>
      <c r="AS574" s="361">
        <f t="shared" si="1027"/>
        <v>47854.080000000002</v>
      </c>
      <c r="AT574" s="362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715">
        <f t="shared" si="974"/>
        <v>1</v>
      </c>
      <c r="AP575" s="361">
        <v>7730</v>
      </c>
      <c r="AQ575" s="361">
        <f t="shared" si="1026"/>
        <v>7730</v>
      </c>
      <c r="AR575" s="361">
        <v>18729</v>
      </c>
      <c r="AS575" s="361">
        <f t="shared" si="1027"/>
        <v>18729</v>
      </c>
      <c r="AT575" s="362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715">
        <f t="shared" si="974"/>
        <v>1</v>
      </c>
      <c r="AP576" s="363">
        <v>4500</v>
      </c>
      <c r="AQ576" s="361">
        <f t="shared" si="1026"/>
        <v>4500</v>
      </c>
      <c r="AR576" s="363">
        <v>14304.174999999999</v>
      </c>
      <c r="AS576" s="361">
        <f t="shared" si="1027"/>
        <v>14304.174999999999</v>
      </c>
      <c r="AT576" s="364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715">
        <f t="shared" si="974"/>
        <v>8</v>
      </c>
      <c r="AP577" s="363">
        <v>4500</v>
      </c>
      <c r="AQ577" s="361">
        <f t="shared" si="1026"/>
        <v>36000</v>
      </c>
      <c r="AR577" s="363">
        <v>10701.199999999999</v>
      </c>
      <c r="AS577" s="361">
        <f t="shared" si="1027"/>
        <v>85609.599999999991</v>
      </c>
      <c r="AT577" s="364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715">
        <f t="shared" si="974"/>
        <v>2</v>
      </c>
      <c r="AP578" s="363">
        <v>4500</v>
      </c>
      <c r="AQ578" s="361">
        <f t="shared" si="1026"/>
        <v>9000</v>
      </c>
      <c r="AR578" s="363">
        <v>10701.199999999999</v>
      </c>
      <c r="AS578" s="361">
        <f t="shared" si="1027"/>
        <v>21402.399999999998</v>
      </c>
      <c r="AT578" s="364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715">
        <f t="shared" si="974"/>
        <v>6</v>
      </c>
      <c r="AP579" s="363">
        <v>4500</v>
      </c>
      <c r="AQ579" s="361">
        <f t="shared" si="1026"/>
        <v>27000</v>
      </c>
      <c r="AR579" s="363">
        <v>10567.9</v>
      </c>
      <c r="AS579" s="361">
        <f t="shared" si="1027"/>
        <v>63407.399999999994</v>
      </c>
      <c r="AT579" s="364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715">
        <f t="shared" si="974"/>
        <v>55.579999999999984</v>
      </c>
      <c r="AP580" s="363">
        <v>600</v>
      </c>
      <c r="AQ580" s="361">
        <f t="shared" si="1026"/>
        <v>33347.999999999993</v>
      </c>
      <c r="AR580" s="363">
        <v>588</v>
      </c>
      <c r="AS580" s="361">
        <f t="shared" si="1027"/>
        <v>32681.03999999999</v>
      </c>
      <c r="AT580" s="364">
        <f t="shared" si="1040"/>
        <v>66029.039999999979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715">
        <f t="shared" si="974"/>
        <v>9</v>
      </c>
      <c r="AP581" s="363">
        <v>400</v>
      </c>
      <c r="AQ581" s="361">
        <f t="shared" si="1026"/>
        <v>3600</v>
      </c>
      <c r="AR581" s="363">
        <v>900</v>
      </c>
      <c r="AS581" s="361">
        <f t="shared" si="1027"/>
        <v>8100</v>
      </c>
      <c r="AT581" s="364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715">
        <f t="shared" si="974"/>
        <v>11</v>
      </c>
      <c r="AP582" s="363">
        <v>300</v>
      </c>
      <c r="AQ582" s="361">
        <f t="shared" si="1026"/>
        <v>3300</v>
      </c>
      <c r="AR582" s="363">
        <v>234</v>
      </c>
      <c r="AS582" s="361">
        <f t="shared" si="1027"/>
        <v>2574</v>
      </c>
      <c r="AT582" s="364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715">
        <f t="shared" si="974"/>
        <v>4</v>
      </c>
      <c r="AP583" s="363">
        <v>1250</v>
      </c>
      <c r="AQ583" s="361">
        <f t="shared" si="1026"/>
        <v>5000</v>
      </c>
      <c r="AR583" s="363">
        <v>738.5</v>
      </c>
      <c r="AS583" s="361">
        <f t="shared" si="1027"/>
        <v>2954</v>
      </c>
      <c r="AT583" s="364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715">
        <f t="shared" si="974"/>
        <v>1</v>
      </c>
      <c r="AP584" s="363">
        <v>1150</v>
      </c>
      <c r="AQ584" s="361">
        <f t="shared" si="1026"/>
        <v>1150</v>
      </c>
      <c r="AR584" s="363">
        <v>600.21818181818185</v>
      </c>
      <c r="AS584" s="361">
        <f t="shared" si="1027"/>
        <v>600.21818181818185</v>
      </c>
      <c r="AT584" s="364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715">
        <f t="shared" si="974"/>
        <v>8</v>
      </c>
      <c r="AP585" s="363">
        <v>850</v>
      </c>
      <c r="AQ585" s="361">
        <f t="shared" si="1026"/>
        <v>6800</v>
      </c>
      <c r="AR585" s="363">
        <v>509.44444444444446</v>
      </c>
      <c r="AS585" s="361">
        <f t="shared" si="1027"/>
        <v>4075.5555555555557</v>
      </c>
      <c r="AT585" s="364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715">
        <f t="shared" si="974"/>
        <v>14</v>
      </c>
      <c r="AP586" s="361">
        <v>800</v>
      </c>
      <c r="AQ586" s="361">
        <f t="shared" si="1026"/>
        <v>11200</v>
      </c>
      <c r="AR586" s="361">
        <v>507</v>
      </c>
      <c r="AS586" s="361">
        <f t="shared" si="1027"/>
        <v>7098</v>
      </c>
      <c r="AT586" s="362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715">
        <f t="shared" ref="AO587:AO650" si="1042">E587-K587-Q587-W587-AC587-AI587</f>
        <v>12</v>
      </c>
      <c r="AP587" s="361">
        <v>800</v>
      </c>
      <c r="AQ587" s="361">
        <f t="shared" si="1026"/>
        <v>9600</v>
      </c>
      <c r="AR587" s="361">
        <v>507</v>
      </c>
      <c r="AS587" s="361">
        <f t="shared" si="1027"/>
        <v>6084</v>
      </c>
      <c r="AT587" s="362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715">
        <f t="shared" si="1042"/>
        <v>1</v>
      </c>
      <c r="AP588" s="361">
        <v>600</v>
      </c>
      <c r="AQ588" s="361">
        <f t="shared" si="1026"/>
        <v>600</v>
      </c>
      <c r="AR588" s="361">
        <v>15460</v>
      </c>
      <c r="AS588" s="361">
        <f t="shared" si="1027"/>
        <v>15460</v>
      </c>
      <c r="AT588" s="362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715">
        <f t="shared" si="1042"/>
        <v>97.579999999999984</v>
      </c>
      <c r="AP589" s="361">
        <v>1800</v>
      </c>
      <c r="AQ589" s="361">
        <f t="shared" si="1026"/>
        <v>175643.99999999997</v>
      </c>
      <c r="AR589" s="361">
        <v>1460</v>
      </c>
      <c r="AS589" s="361">
        <f t="shared" si="1027"/>
        <v>142466.79999999999</v>
      </c>
      <c r="AT589" s="362">
        <f t="shared" si="1040"/>
        <v>318110.79999999993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715">
        <f t="shared" si="1042"/>
        <v>44.800000000000004</v>
      </c>
      <c r="AP590" s="361">
        <v>1800</v>
      </c>
      <c r="AQ590" s="361">
        <f t="shared" si="1026"/>
        <v>80640.000000000015</v>
      </c>
      <c r="AR590" s="361">
        <v>2920</v>
      </c>
      <c r="AS590" s="361">
        <f t="shared" si="1027"/>
        <v>130816.00000000001</v>
      </c>
      <c r="AT590" s="362">
        <f t="shared" si="1040"/>
        <v>211456.00000000003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715">
        <f t="shared" si="1042"/>
        <v>0.5</v>
      </c>
      <c r="AP591" s="361">
        <v>0</v>
      </c>
      <c r="AQ591" s="361">
        <f t="shared" si="1026"/>
        <v>0</v>
      </c>
      <c r="AR591" s="361">
        <v>59701</v>
      </c>
      <c r="AS591" s="361">
        <f t="shared" si="1027"/>
        <v>29850.5</v>
      </c>
      <c r="AT591" s="362">
        <f t="shared" si="1040"/>
        <v>29850.5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715">
        <f t="shared" si="1042"/>
        <v>0</v>
      </c>
      <c r="AP592" s="360"/>
      <c r="AQ592" s="361"/>
      <c r="AR592" s="358"/>
      <c r="AS592" s="361"/>
      <c r="AT592" s="359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715">
        <f t="shared" si="1042"/>
        <v>1</v>
      </c>
      <c r="AP593" s="361">
        <v>53425.200000000004</v>
      </c>
      <c r="AQ593" s="361">
        <f t="shared" ref="AQ593:AQ612" si="1060">AO593*AP593</f>
        <v>53425.200000000004</v>
      </c>
      <c r="AR593" s="361">
        <v>96511.679999999993</v>
      </c>
      <c r="AS593" s="361">
        <f t="shared" ref="AS593:AS612" si="1061">AO593*AR593</f>
        <v>96511.679999999993</v>
      </c>
      <c r="AT593" s="362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715">
        <f t="shared" si="1042"/>
        <v>1</v>
      </c>
      <c r="AP594" s="361">
        <v>7730</v>
      </c>
      <c r="AQ594" s="361">
        <f t="shared" si="1060"/>
        <v>7730</v>
      </c>
      <c r="AR594" s="361">
        <v>18729</v>
      </c>
      <c r="AS594" s="361">
        <f t="shared" si="1061"/>
        <v>18729</v>
      </c>
      <c r="AT594" s="362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715">
        <f t="shared" si="1042"/>
        <v>1</v>
      </c>
      <c r="AP595" s="363">
        <v>4500</v>
      </c>
      <c r="AQ595" s="361">
        <f t="shared" si="1060"/>
        <v>4500</v>
      </c>
      <c r="AR595" s="363">
        <v>16972.5</v>
      </c>
      <c r="AS595" s="361">
        <f t="shared" si="1061"/>
        <v>16972.5</v>
      </c>
      <c r="AT595" s="364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715">
        <f t="shared" si="1042"/>
        <v>4</v>
      </c>
      <c r="AP596" s="363">
        <v>4500</v>
      </c>
      <c r="AQ596" s="361">
        <f t="shared" si="1060"/>
        <v>18000</v>
      </c>
      <c r="AR596" s="363">
        <v>11769.15</v>
      </c>
      <c r="AS596" s="361">
        <f t="shared" si="1061"/>
        <v>47076.6</v>
      </c>
      <c r="AT596" s="364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715">
        <f t="shared" si="1042"/>
        <v>2</v>
      </c>
      <c r="AP597" s="363">
        <v>4500</v>
      </c>
      <c r="AQ597" s="361">
        <f t="shared" si="1060"/>
        <v>9000</v>
      </c>
      <c r="AR597" s="363">
        <v>10968.575000000001</v>
      </c>
      <c r="AS597" s="361">
        <f t="shared" si="1061"/>
        <v>21937.15</v>
      </c>
      <c r="AT597" s="364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715">
        <f t="shared" si="1042"/>
        <v>1</v>
      </c>
      <c r="AP598" s="363">
        <v>4500</v>
      </c>
      <c r="AQ598" s="361">
        <f t="shared" si="1060"/>
        <v>4500</v>
      </c>
      <c r="AR598" s="363">
        <v>10701.199999999999</v>
      </c>
      <c r="AS598" s="361">
        <f t="shared" si="1061"/>
        <v>10701.199999999999</v>
      </c>
      <c r="AT598" s="364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715">
        <f t="shared" si="1042"/>
        <v>1</v>
      </c>
      <c r="AP599" s="363">
        <v>4500</v>
      </c>
      <c r="AQ599" s="361">
        <f t="shared" si="1060"/>
        <v>4500</v>
      </c>
      <c r="AR599" s="363">
        <v>10701.199999999999</v>
      </c>
      <c r="AS599" s="361">
        <f t="shared" si="1061"/>
        <v>10701.199999999999</v>
      </c>
      <c r="AT599" s="364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715">
        <f t="shared" si="1042"/>
        <v>176.22</v>
      </c>
      <c r="AP600" s="363">
        <v>600</v>
      </c>
      <c r="AQ600" s="361">
        <f t="shared" si="1060"/>
        <v>105732</v>
      </c>
      <c r="AR600" s="363">
        <v>588</v>
      </c>
      <c r="AS600" s="361">
        <f t="shared" si="1061"/>
        <v>103617.36</v>
      </c>
      <c r="AT600" s="364">
        <f t="shared" si="1062"/>
        <v>209349.36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715">
        <f t="shared" si="1042"/>
        <v>16</v>
      </c>
      <c r="AP601" s="363">
        <v>400</v>
      </c>
      <c r="AQ601" s="361">
        <f t="shared" si="1060"/>
        <v>6400</v>
      </c>
      <c r="AR601" s="363">
        <v>900</v>
      </c>
      <c r="AS601" s="361">
        <f t="shared" si="1061"/>
        <v>14400</v>
      </c>
      <c r="AT601" s="364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715">
        <f t="shared" si="1042"/>
        <v>18</v>
      </c>
      <c r="AP602" s="363">
        <v>300</v>
      </c>
      <c r="AQ602" s="361">
        <f t="shared" si="1060"/>
        <v>5400</v>
      </c>
      <c r="AR602" s="363">
        <v>234</v>
      </c>
      <c r="AS602" s="361">
        <f t="shared" si="1061"/>
        <v>4212</v>
      </c>
      <c r="AT602" s="364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715">
        <f t="shared" si="1042"/>
        <v>1</v>
      </c>
      <c r="AP603" s="363">
        <v>1250</v>
      </c>
      <c r="AQ603" s="361">
        <f t="shared" si="1060"/>
        <v>1250</v>
      </c>
      <c r="AR603" s="363">
        <v>1234.8</v>
      </c>
      <c r="AS603" s="361">
        <f t="shared" si="1061"/>
        <v>1234.8</v>
      </c>
      <c r="AT603" s="364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715">
        <f t="shared" si="1042"/>
        <v>3</v>
      </c>
      <c r="AP604" s="363">
        <v>1250</v>
      </c>
      <c r="AQ604" s="361">
        <f t="shared" si="1060"/>
        <v>3750</v>
      </c>
      <c r="AR604" s="363">
        <v>899.73333333333323</v>
      </c>
      <c r="AS604" s="361">
        <f t="shared" si="1061"/>
        <v>2699.2</v>
      </c>
      <c r="AT604" s="364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715">
        <f t="shared" si="1042"/>
        <v>9</v>
      </c>
      <c r="AP605" s="363">
        <v>1150</v>
      </c>
      <c r="AQ605" s="361">
        <f t="shared" si="1060"/>
        <v>10350</v>
      </c>
      <c r="AR605" s="363">
        <v>600.13333333333333</v>
      </c>
      <c r="AS605" s="361">
        <f t="shared" si="1061"/>
        <v>5401.2</v>
      </c>
      <c r="AT605" s="364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715">
        <f t="shared" si="1042"/>
        <v>3</v>
      </c>
      <c r="AP606" s="363">
        <v>850</v>
      </c>
      <c r="AQ606" s="361">
        <f t="shared" si="1060"/>
        <v>2550</v>
      </c>
      <c r="AR606" s="363">
        <v>509.13333333333333</v>
      </c>
      <c r="AS606" s="361">
        <f t="shared" si="1061"/>
        <v>1527.4</v>
      </c>
      <c r="AT606" s="364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715">
        <f t="shared" si="1042"/>
        <v>27</v>
      </c>
      <c r="AP607" s="361">
        <v>800</v>
      </c>
      <c r="AQ607" s="361">
        <f t="shared" si="1060"/>
        <v>21600</v>
      </c>
      <c r="AR607" s="361">
        <v>832</v>
      </c>
      <c r="AS607" s="361">
        <f t="shared" si="1061"/>
        <v>22464</v>
      </c>
      <c r="AT607" s="362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715">
        <f t="shared" si="1042"/>
        <v>21</v>
      </c>
      <c r="AP608" s="361">
        <v>800</v>
      </c>
      <c r="AQ608" s="361">
        <f t="shared" si="1060"/>
        <v>16800</v>
      </c>
      <c r="AR608" s="361">
        <v>507</v>
      </c>
      <c r="AS608" s="361">
        <f t="shared" si="1061"/>
        <v>10647</v>
      </c>
      <c r="AT608" s="362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715">
        <f t="shared" si="1042"/>
        <v>1</v>
      </c>
      <c r="AP609" s="361">
        <v>600</v>
      </c>
      <c r="AQ609" s="361">
        <f t="shared" si="1060"/>
        <v>600</v>
      </c>
      <c r="AR609" s="361">
        <v>19275</v>
      </c>
      <c r="AS609" s="361">
        <f t="shared" si="1061"/>
        <v>19275</v>
      </c>
      <c r="AT609" s="362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715">
        <f t="shared" si="1042"/>
        <v>226.3</v>
      </c>
      <c r="AP610" s="361">
        <v>1800</v>
      </c>
      <c r="AQ610" s="361">
        <f t="shared" si="1060"/>
        <v>407340</v>
      </c>
      <c r="AR610" s="361">
        <v>1460</v>
      </c>
      <c r="AS610" s="361">
        <f t="shared" si="1061"/>
        <v>330398</v>
      </c>
      <c r="AT610" s="362">
        <f t="shared" si="1062"/>
        <v>737738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715">
        <f t="shared" si="1042"/>
        <v>54.320000000000007</v>
      </c>
      <c r="AP611" s="361">
        <v>1800</v>
      </c>
      <c r="AQ611" s="361">
        <f t="shared" si="1060"/>
        <v>97776.000000000015</v>
      </c>
      <c r="AR611" s="361">
        <v>2920</v>
      </c>
      <c r="AS611" s="361">
        <f t="shared" si="1061"/>
        <v>158614.40000000002</v>
      </c>
      <c r="AT611" s="362">
        <f t="shared" si="1062"/>
        <v>256390.40000000002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715">
        <f t="shared" si="1042"/>
        <v>0.5</v>
      </c>
      <c r="AP612" s="361">
        <v>0</v>
      </c>
      <c r="AQ612" s="361">
        <f t="shared" si="1060"/>
        <v>0</v>
      </c>
      <c r="AR612" s="361">
        <v>77968</v>
      </c>
      <c r="AS612" s="361">
        <f t="shared" si="1061"/>
        <v>38984</v>
      </c>
      <c r="AT612" s="362">
        <f t="shared" si="1062"/>
        <v>38984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715">
        <f t="shared" si="1042"/>
        <v>0</v>
      </c>
      <c r="AP613" s="360"/>
      <c r="AQ613" s="361"/>
      <c r="AR613" s="358"/>
      <c r="AS613" s="361"/>
      <c r="AT613" s="359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715">
        <f t="shared" si="1042"/>
        <v>0</v>
      </c>
      <c r="AP614" s="360"/>
      <c r="AQ614" s="361"/>
      <c r="AR614" s="358"/>
      <c r="AS614" s="361"/>
      <c r="AT614" s="359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715">
        <f t="shared" si="1042"/>
        <v>1</v>
      </c>
      <c r="AP615" s="360"/>
      <c r="AQ615" s="361">
        <f t="shared" ref="AQ615:AQ677" si="1078">AO615*AP615</f>
        <v>0</v>
      </c>
      <c r="AR615" s="358"/>
      <c r="AS615" s="361">
        <f t="shared" ref="AS615:AS677" si="1079">AO615*AR615</f>
        <v>0</v>
      </c>
      <c r="AT615" s="359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715">
        <f t="shared" si="1042"/>
        <v>1</v>
      </c>
      <c r="AP616" s="361">
        <v>14000</v>
      </c>
      <c r="AQ616" s="361">
        <f t="shared" si="1078"/>
        <v>14000</v>
      </c>
      <c r="AR616" s="361">
        <v>37474</v>
      </c>
      <c r="AS616" s="361">
        <f t="shared" si="1079"/>
        <v>37474</v>
      </c>
      <c r="AT616" s="362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715">
        <f t="shared" si="1042"/>
        <v>2</v>
      </c>
      <c r="AP617" s="361">
        <v>14000</v>
      </c>
      <c r="AQ617" s="361">
        <f t="shared" si="1078"/>
        <v>28000</v>
      </c>
      <c r="AR617" s="361">
        <v>45868</v>
      </c>
      <c r="AS617" s="361">
        <f t="shared" si="1079"/>
        <v>91736</v>
      </c>
      <c r="AT617" s="362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715">
        <f t="shared" si="1042"/>
        <v>1</v>
      </c>
      <c r="AP618" s="361">
        <v>44166</v>
      </c>
      <c r="AQ618" s="361">
        <f t="shared" si="1078"/>
        <v>44166</v>
      </c>
      <c r="AR618" s="361">
        <v>294438</v>
      </c>
      <c r="AS618" s="361">
        <f t="shared" si="1079"/>
        <v>294438</v>
      </c>
      <c r="AT618" s="362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715">
        <f t="shared" si="1042"/>
        <v>3</v>
      </c>
      <c r="AP619" s="360"/>
      <c r="AQ619" s="361">
        <f t="shared" si="1078"/>
        <v>0</v>
      </c>
      <c r="AR619" s="358"/>
      <c r="AS619" s="361">
        <f t="shared" si="1079"/>
        <v>0</v>
      </c>
      <c r="AT619" s="359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715">
        <f t="shared" si="1042"/>
        <v>0</v>
      </c>
      <c r="AP620" s="360"/>
      <c r="AQ620" s="361">
        <f t="shared" si="1078"/>
        <v>0</v>
      </c>
      <c r="AR620" s="358"/>
      <c r="AS620" s="361">
        <f t="shared" si="1079"/>
        <v>0</v>
      </c>
      <c r="AT620" s="359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715">
        <f t="shared" si="1042"/>
        <v>0</v>
      </c>
      <c r="AP621" s="361">
        <f>250+105</f>
        <v>355</v>
      </c>
      <c r="AQ621" s="361">
        <f t="shared" si="1078"/>
        <v>0</v>
      </c>
      <c r="AR621" s="361">
        <v>240</v>
      </c>
      <c r="AS621" s="361">
        <f t="shared" si="1079"/>
        <v>0</v>
      </c>
      <c r="AT621" s="362">
        <f t="shared" ref="AT621:AT627" si="1093">AQ621+AS621</f>
        <v>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715">
        <f t="shared" si="1042"/>
        <v>0</v>
      </c>
      <c r="AP622" s="361">
        <f>330+105</f>
        <v>435</v>
      </c>
      <c r="AQ622" s="361">
        <f t="shared" si="1078"/>
        <v>0</v>
      </c>
      <c r="AR622" s="361">
        <v>403</v>
      </c>
      <c r="AS622" s="361">
        <f t="shared" si="1079"/>
        <v>0</v>
      </c>
      <c r="AT622" s="362">
        <f t="shared" si="1093"/>
        <v>0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715">
        <f t="shared" si="1042"/>
        <v>0</v>
      </c>
      <c r="AP623" s="361">
        <f>352+105</f>
        <v>457</v>
      </c>
      <c r="AQ623" s="361">
        <f t="shared" si="1078"/>
        <v>0</v>
      </c>
      <c r="AR623" s="361">
        <v>524</v>
      </c>
      <c r="AS623" s="361">
        <f t="shared" si="1079"/>
        <v>0</v>
      </c>
      <c r="AT623" s="362">
        <f t="shared" si="1093"/>
        <v>0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715">
        <f t="shared" si="1042"/>
        <v>0</v>
      </c>
      <c r="AP624" s="361">
        <f>396+105</f>
        <v>501</v>
      </c>
      <c r="AQ624" s="361">
        <f t="shared" si="1078"/>
        <v>0</v>
      </c>
      <c r="AR624" s="361">
        <v>877</v>
      </c>
      <c r="AS624" s="361">
        <f t="shared" si="1079"/>
        <v>0</v>
      </c>
      <c r="AT624" s="362">
        <f t="shared" si="1093"/>
        <v>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715">
        <f t="shared" si="1042"/>
        <v>0</v>
      </c>
      <c r="AP625" s="361">
        <v>2500</v>
      </c>
      <c r="AQ625" s="361">
        <f t="shared" si="1078"/>
        <v>0</v>
      </c>
      <c r="AR625" s="361">
        <v>8211</v>
      </c>
      <c r="AS625" s="361">
        <f t="shared" si="1079"/>
        <v>0</v>
      </c>
      <c r="AT625" s="362">
        <f t="shared" si="1093"/>
        <v>0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715">
        <f t="shared" si="1042"/>
        <v>1</v>
      </c>
      <c r="AP626" s="361">
        <v>2500</v>
      </c>
      <c r="AQ626" s="361">
        <f t="shared" si="1078"/>
        <v>2500</v>
      </c>
      <c r="AR626" s="361">
        <v>5000</v>
      </c>
      <c r="AS626" s="361">
        <f t="shared" si="1079"/>
        <v>5000</v>
      </c>
      <c r="AT626" s="362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715">
        <f t="shared" si="1042"/>
        <v>0</v>
      </c>
      <c r="AP627" s="361">
        <v>0</v>
      </c>
      <c r="AQ627" s="361">
        <f t="shared" si="1078"/>
        <v>0</v>
      </c>
      <c r="AR627" s="361">
        <v>0</v>
      </c>
      <c r="AS627" s="361">
        <f t="shared" si="1079"/>
        <v>0</v>
      </c>
      <c r="AT627" s="362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715">
        <f t="shared" si="1042"/>
        <v>1</v>
      </c>
      <c r="AP628" s="360"/>
      <c r="AQ628" s="361">
        <f t="shared" si="1078"/>
        <v>0</v>
      </c>
      <c r="AR628" s="358"/>
      <c r="AS628" s="361">
        <f t="shared" si="1079"/>
        <v>0</v>
      </c>
      <c r="AT628" s="359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715">
        <f t="shared" si="1042"/>
        <v>0</v>
      </c>
      <c r="AP629" s="361">
        <v>14000</v>
      </c>
      <c r="AQ629" s="361">
        <f t="shared" si="1078"/>
        <v>0</v>
      </c>
      <c r="AR629" s="361">
        <v>37474</v>
      </c>
      <c r="AS629" s="361">
        <f t="shared" si="1079"/>
        <v>0</v>
      </c>
      <c r="AT629" s="362">
        <f t="shared" ref="AT629:AT631" si="1100">AQ629+AS629</f>
        <v>0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715">
        <f t="shared" si="1042"/>
        <v>0</v>
      </c>
      <c r="AP630" s="361">
        <v>14000</v>
      </c>
      <c r="AQ630" s="361">
        <f t="shared" si="1078"/>
        <v>0</v>
      </c>
      <c r="AR630" s="361">
        <v>34605</v>
      </c>
      <c r="AS630" s="361">
        <f t="shared" si="1079"/>
        <v>0</v>
      </c>
      <c r="AT630" s="362">
        <f t="shared" si="1100"/>
        <v>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715">
        <f t="shared" si="1042"/>
        <v>0</v>
      </c>
      <c r="AP631" s="361">
        <v>44166</v>
      </c>
      <c r="AQ631" s="361">
        <f t="shared" si="1078"/>
        <v>0</v>
      </c>
      <c r="AR631" s="361">
        <v>268606</v>
      </c>
      <c r="AS631" s="361">
        <f t="shared" si="1079"/>
        <v>0</v>
      </c>
      <c r="AT631" s="362">
        <f t="shared" si="1100"/>
        <v>0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715">
        <f t="shared" si="1042"/>
        <v>4</v>
      </c>
      <c r="AP632" s="361"/>
      <c r="AQ632" s="361">
        <f t="shared" si="1078"/>
        <v>0</v>
      </c>
      <c r="AR632" s="361"/>
      <c r="AS632" s="361">
        <f t="shared" si="1079"/>
        <v>0</v>
      </c>
      <c r="AT632" s="362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715">
        <f t="shared" si="1042"/>
        <v>0</v>
      </c>
      <c r="AP633" s="361"/>
      <c r="AQ633" s="361">
        <f t="shared" si="1078"/>
        <v>0</v>
      </c>
      <c r="AR633" s="361"/>
      <c r="AS633" s="361">
        <f t="shared" si="1079"/>
        <v>0</v>
      </c>
      <c r="AT633" s="362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715">
        <f t="shared" si="1042"/>
        <v>0</v>
      </c>
      <c r="AP634" s="361">
        <f>250+105</f>
        <v>355</v>
      </c>
      <c r="AQ634" s="361">
        <f t="shared" si="1078"/>
        <v>0</v>
      </c>
      <c r="AR634" s="361">
        <v>240</v>
      </c>
      <c r="AS634" s="361">
        <f t="shared" si="1079"/>
        <v>0</v>
      </c>
      <c r="AT634" s="362">
        <f t="shared" ref="AT634:AT640" si="1109">AQ634+AS634</f>
        <v>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715">
        <f t="shared" si="1042"/>
        <v>0</v>
      </c>
      <c r="AP635" s="361">
        <f>330+105</f>
        <v>435</v>
      </c>
      <c r="AQ635" s="361">
        <f t="shared" si="1078"/>
        <v>0</v>
      </c>
      <c r="AR635" s="361">
        <v>403</v>
      </c>
      <c r="AS635" s="361">
        <f t="shared" si="1079"/>
        <v>0</v>
      </c>
      <c r="AT635" s="362">
        <f t="shared" si="1109"/>
        <v>0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715">
        <f t="shared" si="1042"/>
        <v>0</v>
      </c>
      <c r="AP636" s="361">
        <f>352+105</f>
        <v>457</v>
      </c>
      <c r="AQ636" s="361">
        <f t="shared" si="1078"/>
        <v>0</v>
      </c>
      <c r="AR636" s="361">
        <v>524</v>
      </c>
      <c r="AS636" s="361">
        <f t="shared" si="1079"/>
        <v>0</v>
      </c>
      <c r="AT636" s="362">
        <f t="shared" si="1109"/>
        <v>0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715">
        <f t="shared" si="1042"/>
        <v>0</v>
      </c>
      <c r="AP637" s="361">
        <v>556</v>
      </c>
      <c r="AQ637" s="361">
        <f t="shared" si="1078"/>
        <v>0</v>
      </c>
      <c r="AR637" s="361">
        <v>877</v>
      </c>
      <c r="AS637" s="361">
        <f t="shared" si="1079"/>
        <v>0</v>
      </c>
      <c r="AT637" s="362">
        <f t="shared" si="1109"/>
        <v>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715">
        <f t="shared" si="1042"/>
        <v>0</v>
      </c>
      <c r="AP638" s="361">
        <v>2500</v>
      </c>
      <c r="AQ638" s="361">
        <f t="shared" si="1078"/>
        <v>0</v>
      </c>
      <c r="AR638" s="361">
        <v>8211</v>
      </c>
      <c r="AS638" s="361">
        <f t="shared" si="1079"/>
        <v>0</v>
      </c>
      <c r="AT638" s="362">
        <f t="shared" si="1109"/>
        <v>0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715">
        <f t="shared" si="1042"/>
        <v>1</v>
      </c>
      <c r="AP639" s="361">
        <v>2500</v>
      </c>
      <c r="AQ639" s="361">
        <f t="shared" si="1078"/>
        <v>2500</v>
      </c>
      <c r="AR639" s="361">
        <v>5000</v>
      </c>
      <c r="AS639" s="361">
        <f t="shared" si="1079"/>
        <v>5000</v>
      </c>
      <c r="AT639" s="362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715">
        <f t="shared" si="1042"/>
        <v>0</v>
      </c>
      <c r="AP640" s="361">
        <v>0</v>
      </c>
      <c r="AQ640" s="361">
        <f t="shared" si="1078"/>
        <v>0</v>
      </c>
      <c r="AR640" s="361">
        <v>0</v>
      </c>
      <c r="AS640" s="361">
        <f t="shared" si="1079"/>
        <v>0</v>
      </c>
      <c r="AT640" s="362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715">
        <f t="shared" si="1042"/>
        <v>1</v>
      </c>
      <c r="AP641" s="360"/>
      <c r="AQ641" s="361">
        <f t="shared" si="1078"/>
        <v>0</v>
      </c>
      <c r="AR641" s="358"/>
      <c r="AS641" s="361">
        <f t="shared" si="1079"/>
        <v>0</v>
      </c>
      <c r="AT641" s="359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715">
        <f t="shared" si="1042"/>
        <v>0</v>
      </c>
      <c r="AP642" s="361">
        <v>14000</v>
      </c>
      <c r="AQ642" s="361">
        <f t="shared" si="1078"/>
        <v>0</v>
      </c>
      <c r="AR642" s="361">
        <v>34605</v>
      </c>
      <c r="AS642" s="361">
        <f t="shared" si="1079"/>
        <v>0</v>
      </c>
      <c r="AT642" s="362">
        <f t="shared" ref="AT642:AT645" si="1116">AQ642+AS642</f>
        <v>0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715">
        <f t="shared" si="1042"/>
        <v>0</v>
      </c>
      <c r="AP643" s="361">
        <v>14000</v>
      </c>
      <c r="AQ643" s="361">
        <f t="shared" si="1078"/>
        <v>0</v>
      </c>
      <c r="AR643" s="361">
        <v>45868</v>
      </c>
      <c r="AS643" s="361">
        <f t="shared" si="1079"/>
        <v>0</v>
      </c>
      <c r="AT643" s="362">
        <f t="shared" si="1116"/>
        <v>0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715">
        <f t="shared" si="1042"/>
        <v>0</v>
      </c>
      <c r="AP644" s="361">
        <v>14000</v>
      </c>
      <c r="AQ644" s="361">
        <f t="shared" si="1078"/>
        <v>0</v>
      </c>
      <c r="AR644" s="361">
        <v>37474</v>
      </c>
      <c r="AS644" s="361">
        <f t="shared" si="1079"/>
        <v>0</v>
      </c>
      <c r="AT644" s="362">
        <f t="shared" si="1116"/>
        <v>0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715">
        <f t="shared" si="1042"/>
        <v>0</v>
      </c>
      <c r="AP645" s="361">
        <v>44166</v>
      </c>
      <c r="AQ645" s="361">
        <f t="shared" si="1078"/>
        <v>0</v>
      </c>
      <c r="AR645" s="361">
        <v>268606</v>
      </c>
      <c r="AS645" s="361">
        <f t="shared" si="1079"/>
        <v>0</v>
      </c>
      <c r="AT645" s="362">
        <f t="shared" si="1116"/>
        <v>0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715">
        <f t="shared" si="1042"/>
        <v>3</v>
      </c>
      <c r="AP646" s="361"/>
      <c r="AQ646" s="361">
        <f t="shared" si="1078"/>
        <v>0</v>
      </c>
      <c r="AR646" s="361"/>
      <c r="AS646" s="361">
        <f t="shared" si="1079"/>
        <v>0</v>
      </c>
      <c r="AT646" s="362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715">
        <f t="shared" si="1042"/>
        <v>0</v>
      </c>
      <c r="AP647" s="361"/>
      <c r="AQ647" s="361">
        <f t="shared" si="1078"/>
        <v>0</v>
      </c>
      <c r="AR647" s="361"/>
      <c r="AS647" s="361">
        <f t="shared" si="1079"/>
        <v>0</v>
      </c>
      <c r="AT647" s="362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715">
        <f t="shared" si="1042"/>
        <v>0</v>
      </c>
      <c r="AP648" s="361">
        <f>250+105</f>
        <v>355</v>
      </c>
      <c r="AQ648" s="361">
        <f t="shared" si="1078"/>
        <v>0</v>
      </c>
      <c r="AR648" s="361">
        <v>240</v>
      </c>
      <c r="AS648" s="361">
        <f t="shared" si="1079"/>
        <v>0</v>
      </c>
      <c r="AT648" s="362">
        <f t="shared" ref="AT648:AT653" si="1123">AQ648+AS648</f>
        <v>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715">
        <f t="shared" si="1042"/>
        <v>0</v>
      </c>
      <c r="AP649" s="361">
        <f>330+105</f>
        <v>435</v>
      </c>
      <c r="AQ649" s="361">
        <f t="shared" si="1078"/>
        <v>0</v>
      </c>
      <c r="AR649" s="361">
        <v>403</v>
      </c>
      <c r="AS649" s="361">
        <f t="shared" si="1079"/>
        <v>0</v>
      </c>
      <c r="AT649" s="362">
        <f t="shared" si="1123"/>
        <v>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715">
        <f t="shared" si="1042"/>
        <v>0</v>
      </c>
      <c r="AP650" s="361">
        <f>396+105</f>
        <v>501</v>
      </c>
      <c r="AQ650" s="361">
        <f t="shared" si="1078"/>
        <v>0</v>
      </c>
      <c r="AR650" s="361">
        <v>877</v>
      </c>
      <c r="AS650" s="361">
        <f t="shared" si="1079"/>
        <v>0</v>
      </c>
      <c r="AT650" s="362">
        <f t="shared" si="1123"/>
        <v>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715">
        <f t="shared" ref="AO651:AO714" si="1124">E651-K651-Q651-W651-AC651-AI651</f>
        <v>0</v>
      </c>
      <c r="AP651" s="361">
        <v>2500</v>
      </c>
      <c r="AQ651" s="361">
        <f t="shared" si="1078"/>
        <v>0</v>
      </c>
      <c r="AR651" s="361">
        <v>8211</v>
      </c>
      <c r="AS651" s="361">
        <f t="shared" si="1079"/>
        <v>0</v>
      </c>
      <c r="AT651" s="362">
        <f t="shared" si="1123"/>
        <v>0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715">
        <f t="shared" si="1124"/>
        <v>1</v>
      </c>
      <c r="AP652" s="361">
        <v>2500</v>
      </c>
      <c r="AQ652" s="361">
        <f t="shared" si="1078"/>
        <v>2500</v>
      </c>
      <c r="AR652" s="361">
        <v>5000</v>
      </c>
      <c r="AS652" s="361">
        <f t="shared" si="1079"/>
        <v>5000</v>
      </c>
      <c r="AT652" s="362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715">
        <f t="shared" si="1124"/>
        <v>0</v>
      </c>
      <c r="AP653" s="361">
        <v>0</v>
      </c>
      <c r="AQ653" s="361">
        <f t="shared" si="1078"/>
        <v>0</v>
      </c>
      <c r="AR653" s="361">
        <v>0</v>
      </c>
      <c r="AS653" s="361">
        <f t="shared" si="1079"/>
        <v>0</v>
      </c>
      <c r="AT653" s="362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715">
        <f t="shared" si="1124"/>
        <v>1</v>
      </c>
      <c r="AP654" s="361"/>
      <c r="AQ654" s="361">
        <f t="shared" si="1078"/>
        <v>0</v>
      </c>
      <c r="AR654" s="361"/>
      <c r="AS654" s="361">
        <f t="shared" si="1079"/>
        <v>0</v>
      </c>
      <c r="AT654" s="362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715">
        <f t="shared" si="1124"/>
        <v>0</v>
      </c>
      <c r="AP655" s="361">
        <v>14000</v>
      </c>
      <c r="AQ655" s="361">
        <f t="shared" si="1078"/>
        <v>0</v>
      </c>
      <c r="AR655" s="361">
        <v>37474</v>
      </c>
      <c r="AS655" s="361">
        <f t="shared" si="1079"/>
        <v>0</v>
      </c>
      <c r="AT655" s="362">
        <f t="shared" ref="AT655:AT657" si="1131">AQ655+AS655</f>
        <v>0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715">
        <f t="shared" si="1124"/>
        <v>0</v>
      </c>
      <c r="AP656" s="361">
        <v>14000</v>
      </c>
      <c r="AQ656" s="361">
        <f t="shared" si="1078"/>
        <v>0</v>
      </c>
      <c r="AR656" s="361">
        <v>45868</v>
      </c>
      <c r="AS656" s="361">
        <f t="shared" si="1079"/>
        <v>0</v>
      </c>
      <c r="AT656" s="362">
        <f t="shared" si="1131"/>
        <v>0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715">
        <f t="shared" si="1124"/>
        <v>0</v>
      </c>
      <c r="AP657" s="361">
        <v>44166</v>
      </c>
      <c r="AQ657" s="361">
        <f t="shared" si="1078"/>
        <v>0</v>
      </c>
      <c r="AR657" s="361">
        <v>268606</v>
      </c>
      <c r="AS657" s="361">
        <f t="shared" si="1079"/>
        <v>0</v>
      </c>
      <c r="AT657" s="362">
        <f t="shared" si="1131"/>
        <v>0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715">
        <f t="shared" si="1124"/>
        <v>3</v>
      </c>
      <c r="AP658" s="361"/>
      <c r="AQ658" s="361">
        <f t="shared" si="1078"/>
        <v>0</v>
      </c>
      <c r="AR658" s="361"/>
      <c r="AS658" s="361">
        <f t="shared" si="1079"/>
        <v>0</v>
      </c>
      <c r="AT658" s="362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715">
        <f t="shared" si="1124"/>
        <v>0</v>
      </c>
      <c r="AP659" s="361"/>
      <c r="AQ659" s="361">
        <f t="shared" si="1078"/>
        <v>0</v>
      </c>
      <c r="AR659" s="361"/>
      <c r="AS659" s="361">
        <f t="shared" si="1079"/>
        <v>0</v>
      </c>
      <c r="AT659" s="362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715">
        <f t="shared" si="1124"/>
        <v>12</v>
      </c>
      <c r="AP660" s="361">
        <f>250+105</f>
        <v>355</v>
      </c>
      <c r="AQ660" s="361">
        <f t="shared" si="1078"/>
        <v>4260</v>
      </c>
      <c r="AR660" s="361">
        <v>240</v>
      </c>
      <c r="AS660" s="361">
        <f t="shared" si="1079"/>
        <v>2880</v>
      </c>
      <c r="AT660" s="362">
        <f t="shared" ref="AT660:AT665" si="1138">AQ660+AS660</f>
        <v>7140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715">
        <f t="shared" si="1124"/>
        <v>11</v>
      </c>
      <c r="AP661" s="361">
        <f>330+105</f>
        <v>435</v>
      </c>
      <c r="AQ661" s="361">
        <f t="shared" si="1078"/>
        <v>4785</v>
      </c>
      <c r="AR661" s="361">
        <v>403</v>
      </c>
      <c r="AS661" s="361">
        <f t="shared" si="1079"/>
        <v>4433</v>
      </c>
      <c r="AT661" s="362">
        <f t="shared" si="1138"/>
        <v>9218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715">
        <f t="shared" si="1124"/>
        <v>15</v>
      </c>
      <c r="AP662" s="361">
        <f>396+105</f>
        <v>501</v>
      </c>
      <c r="AQ662" s="361">
        <f t="shared" si="1078"/>
        <v>7515</v>
      </c>
      <c r="AR662" s="361">
        <v>877</v>
      </c>
      <c r="AS662" s="361">
        <f t="shared" si="1079"/>
        <v>13155</v>
      </c>
      <c r="AT662" s="362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715">
        <f t="shared" si="1124"/>
        <v>1</v>
      </c>
      <c r="AP663" s="361">
        <v>2500</v>
      </c>
      <c r="AQ663" s="361">
        <f t="shared" si="1078"/>
        <v>2500</v>
      </c>
      <c r="AR663" s="361">
        <v>8211</v>
      </c>
      <c r="AS663" s="361">
        <f t="shared" si="1079"/>
        <v>8211</v>
      </c>
      <c r="AT663" s="362">
        <f t="shared" si="1138"/>
        <v>10711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715">
        <f t="shared" si="1124"/>
        <v>1</v>
      </c>
      <c r="AP664" s="361">
        <v>2500</v>
      </c>
      <c r="AQ664" s="361">
        <f t="shared" si="1078"/>
        <v>2500</v>
      </c>
      <c r="AR664" s="361">
        <v>5000</v>
      </c>
      <c r="AS664" s="361">
        <f t="shared" si="1079"/>
        <v>5000</v>
      </c>
      <c r="AT664" s="362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715">
        <f t="shared" si="1124"/>
        <v>0</v>
      </c>
      <c r="AP665" s="361">
        <v>0</v>
      </c>
      <c r="AQ665" s="361">
        <f t="shared" si="1078"/>
        <v>0</v>
      </c>
      <c r="AR665" s="361">
        <v>0</v>
      </c>
      <c r="AS665" s="361">
        <f t="shared" si="1079"/>
        <v>0</v>
      </c>
      <c r="AT665" s="362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715">
        <f t="shared" si="1124"/>
        <v>0</v>
      </c>
      <c r="AP666" s="361"/>
      <c r="AQ666" s="361">
        <f t="shared" si="1078"/>
        <v>0</v>
      </c>
      <c r="AR666" s="361"/>
      <c r="AS666" s="361">
        <f t="shared" si="1079"/>
        <v>0</v>
      </c>
      <c r="AT666" s="362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715">
        <f t="shared" si="1124"/>
        <v>0</v>
      </c>
      <c r="AP667" s="361">
        <v>14000</v>
      </c>
      <c r="AQ667" s="361">
        <f t="shared" si="1078"/>
        <v>0</v>
      </c>
      <c r="AR667" s="361">
        <v>37474</v>
      </c>
      <c r="AS667" s="361">
        <f t="shared" si="1079"/>
        <v>0</v>
      </c>
      <c r="AT667" s="362">
        <f t="shared" ref="AT667:AT668" si="1147">AQ667+AS667</f>
        <v>0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715">
        <f t="shared" si="1124"/>
        <v>0</v>
      </c>
      <c r="AP668" s="361">
        <v>44166</v>
      </c>
      <c r="AQ668" s="361">
        <f t="shared" si="1078"/>
        <v>0</v>
      </c>
      <c r="AR668" s="361">
        <v>268606</v>
      </c>
      <c r="AS668" s="361">
        <f t="shared" si="1079"/>
        <v>0</v>
      </c>
      <c r="AT668" s="362">
        <f t="shared" si="1147"/>
        <v>0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715">
        <f t="shared" si="1124"/>
        <v>3</v>
      </c>
      <c r="AP669" s="361"/>
      <c r="AQ669" s="361">
        <f t="shared" si="1078"/>
        <v>0</v>
      </c>
      <c r="AR669" s="361"/>
      <c r="AS669" s="361">
        <f t="shared" si="1079"/>
        <v>0</v>
      </c>
      <c r="AT669" s="362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715">
        <f t="shared" si="1124"/>
        <v>0</v>
      </c>
      <c r="AP670" s="361"/>
      <c r="AQ670" s="361">
        <f t="shared" si="1078"/>
        <v>0</v>
      </c>
      <c r="AR670" s="361"/>
      <c r="AS670" s="361">
        <f t="shared" si="1079"/>
        <v>0</v>
      </c>
      <c r="AT670" s="362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715">
        <f t="shared" si="1124"/>
        <v>20</v>
      </c>
      <c r="AP671" s="361">
        <f>250+105</f>
        <v>355</v>
      </c>
      <c r="AQ671" s="361">
        <f t="shared" si="1078"/>
        <v>7100</v>
      </c>
      <c r="AR671" s="361">
        <v>240</v>
      </c>
      <c r="AS671" s="361">
        <f t="shared" si="1079"/>
        <v>4800</v>
      </c>
      <c r="AT671" s="362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715">
        <f t="shared" si="1124"/>
        <v>27</v>
      </c>
      <c r="AP672" s="361">
        <f>330+105</f>
        <v>435</v>
      </c>
      <c r="AQ672" s="361">
        <f t="shared" si="1078"/>
        <v>11745</v>
      </c>
      <c r="AR672" s="361">
        <v>403</v>
      </c>
      <c r="AS672" s="361">
        <f t="shared" si="1079"/>
        <v>10881</v>
      </c>
      <c r="AT672" s="362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715">
        <f t="shared" si="1124"/>
        <v>3</v>
      </c>
      <c r="AP673" s="361">
        <f>352+105</f>
        <v>457</v>
      </c>
      <c r="AQ673" s="361">
        <f t="shared" si="1078"/>
        <v>1371</v>
      </c>
      <c r="AR673" s="361">
        <v>524</v>
      </c>
      <c r="AS673" s="361">
        <f t="shared" si="1079"/>
        <v>1572</v>
      </c>
      <c r="AT673" s="362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715">
        <f t="shared" si="1124"/>
        <v>10</v>
      </c>
      <c r="AP674" s="361">
        <f>396+105</f>
        <v>501</v>
      </c>
      <c r="AQ674" s="361">
        <f t="shared" si="1078"/>
        <v>5010</v>
      </c>
      <c r="AR674" s="361">
        <v>877</v>
      </c>
      <c r="AS674" s="361">
        <f t="shared" si="1079"/>
        <v>8770</v>
      </c>
      <c r="AT674" s="362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715">
        <f t="shared" si="1124"/>
        <v>3</v>
      </c>
      <c r="AP675" s="361">
        <v>2500</v>
      </c>
      <c r="AQ675" s="361">
        <f t="shared" si="1078"/>
        <v>7500</v>
      </c>
      <c r="AR675" s="361">
        <v>8211</v>
      </c>
      <c r="AS675" s="361">
        <f t="shared" si="1079"/>
        <v>24633</v>
      </c>
      <c r="AT675" s="362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715">
        <f t="shared" si="1124"/>
        <v>1</v>
      </c>
      <c r="AP676" s="361">
        <v>2500</v>
      </c>
      <c r="AQ676" s="361">
        <f t="shared" si="1078"/>
        <v>2500</v>
      </c>
      <c r="AR676" s="361">
        <v>5000</v>
      </c>
      <c r="AS676" s="361">
        <f t="shared" si="1079"/>
        <v>5000</v>
      </c>
      <c r="AT676" s="362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715">
        <f t="shared" si="1124"/>
        <v>0</v>
      </c>
      <c r="AP677" s="361">
        <v>0</v>
      </c>
      <c r="AQ677" s="361">
        <f t="shared" si="1078"/>
        <v>0</v>
      </c>
      <c r="AR677" s="361">
        <v>53055</v>
      </c>
      <c r="AS677" s="361">
        <f t="shared" si="1079"/>
        <v>0</v>
      </c>
      <c r="AT677" s="362">
        <f t="shared" si="1154"/>
        <v>0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715">
        <f t="shared" si="1124"/>
        <v>0</v>
      </c>
      <c r="AP678" s="360"/>
      <c r="AQ678" s="361"/>
      <c r="AR678" s="358"/>
      <c r="AS678" s="361"/>
      <c r="AT678" s="359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715">
        <f t="shared" si="1124"/>
        <v>53</v>
      </c>
      <c r="AP679" s="361">
        <v>500</v>
      </c>
      <c r="AQ679" s="361">
        <f t="shared" ref="AQ679:AQ683" si="1171">AO679*AP679</f>
        <v>26500</v>
      </c>
      <c r="AR679" s="361">
        <v>117</v>
      </c>
      <c r="AS679" s="361">
        <f t="shared" ref="AS679:AS683" si="1172">AO679*AR679</f>
        <v>6201</v>
      </c>
      <c r="AT679" s="362">
        <f t="shared" ref="AT679:AT683" si="1173">AQ679+AS679</f>
        <v>32701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715">
        <f t="shared" si="1124"/>
        <v>0</v>
      </c>
      <c r="AP680" s="361">
        <v>500</v>
      </c>
      <c r="AQ680" s="361">
        <f t="shared" si="1171"/>
        <v>0</v>
      </c>
      <c r="AR680" s="361">
        <v>200</v>
      </c>
      <c r="AS680" s="361">
        <f t="shared" si="1172"/>
        <v>0</v>
      </c>
      <c r="AT680" s="362">
        <f t="shared" si="1173"/>
        <v>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715">
        <f t="shared" si="1124"/>
        <v>0</v>
      </c>
      <c r="AP681" s="361">
        <v>500</v>
      </c>
      <c r="AQ681" s="361">
        <f t="shared" si="1171"/>
        <v>0</v>
      </c>
      <c r="AR681" s="361">
        <v>326</v>
      </c>
      <c r="AS681" s="361">
        <f t="shared" si="1172"/>
        <v>0</v>
      </c>
      <c r="AT681" s="362">
        <f t="shared" si="1173"/>
        <v>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715">
        <f t="shared" si="1124"/>
        <v>0</v>
      </c>
      <c r="AP682" s="361">
        <v>500</v>
      </c>
      <c r="AQ682" s="361">
        <f t="shared" si="1171"/>
        <v>0</v>
      </c>
      <c r="AR682" s="361">
        <v>512</v>
      </c>
      <c r="AS682" s="361">
        <f t="shared" si="1172"/>
        <v>0</v>
      </c>
      <c r="AT682" s="362">
        <f t="shared" si="1173"/>
        <v>0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715">
        <f t="shared" si="1124"/>
        <v>133</v>
      </c>
      <c r="AP683" s="361">
        <v>500</v>
      </c>
      <c r="AQ683" s="361">
        <f t="shared" si="1171"/>
        <v>66500</v>
      </c>
      <c r="AR683" s="361">
        <v>915</v>
      </c>
      <c r="AS683" s="361">
        <f t="shared" si="1172"/>
        <v>121695</v>
      </c>
      <c r="AT683" s="362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715">
        <f t="shared" si="1124"/>
        <v>0</v>
      </c>
      <c r="AP684" s="361"/>
      <c r="AQ684" s="361"/>
      <c r="AR684" s="361"/>
      <c r="AS684" s="361"/>
      <c r="AT684" s="362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715">
        <f t="shared" si="1124"/>
        <v>1</v>
      </c>
      <c r="AP685" s="361">
        <v>402000</v>
      </c>
      <c r="AQ685" s="361">
        <f t="shared" ref="AQ685:AQ686" si="1190">AO685*AP685</f>
        <v>402000</v>
      </c>
      <c r="AR685" s="361">
        <v>0</v>
      </c>
      <c r="AS685" s="361">
        <f t="shared" ref="AS685:AS686" si="1191">AO685*AR685</f>
        <v>0</v>
      </c>
      <c r="AT685" s="362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715">
        <f t="shared" si="1124"/>
        <v>1</v>
      </c>
      <c r="AP686" s="361">
        <v>162000</v>
      </c>
      <c r="AQ686" s="361">
        <f t="shared" si="1190"/>
        <v>162000</v>
      </c>
      <c r="AR686" s="361">
        <v>0</v>
      </c>
      <c r="AS686" s="361">
        <f t="shared" si="1191"/>
        <v>0</v>
      </c>
      <c r="AT686" s="362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715">
        <f t="shared" si="1124"/>
        <v>0</v>
      </c>
      <c r="AP687" s="361"/>
      <c r="AQ687" s="361"/>
      <c r="AR687" s="361"/>
      <c r="AS687" s="361"/>
      <c r="AT687" s="362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715">
        <f t="shared" si="1124"/>
        <v>0</v>
      </c>
      <c r="AP688" s="360"/>
      <c r="AQ688" s="358"/>
      <c r="AR688" s="358"/>
      <c r="AS688" s="358"/>
      <c r="AT688" s="359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715">
        <f t="shared" si="1124"/>
        <v>0</v>
      </c>
      <c r="AP689" s="381"/>
      <c r="AQ689" s="382">
        <f>SUM(AQ534:AQ687)</f>
        <v>2840296.5999999996</v>
      </c>
      <c r="AR689" s="381"/>
      <c r="AS689" s="382">
        <f>SUM(AS534:AS687)</f>
        <v>3231280.2797373733</v>
      </c>
      <c r="AT689" s="382">
        <f>SUM(AT534:AT687)</f>
        <v>6071576.8797373734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715">
        <f t="shared" si="1124"/>
        <v>0</v>
      </c>
      <c r="AP690" s="383"/>
      <c r="AQ690" s="358"/>
      <c r="AR690" s="358"/>
      <c r="AS690" s="358"/>
      <c r="AT690" s="359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715">
        <f t="shared" si="1124"/>
        <v>0</v>
      </c>
      <c r="AP691" s="357"/>
      <c r="AQ691" s="358"/>
      <c r="AR691" s="358"/>
      <c r="AS691" s="358"/>
      <c r="AT691" s="359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715">
        <f t="shared" si="1124"/>
        <v>11</v>
      </c>
      <c r="AP692" s="361">
        <v>2000</v>
      </c>
      <c r="AQ692" s="361">
        <f>AO692*AP692</f>
        <v>22000</v>
      </c>
      <c r="AR692" s="361">
        <v>1856</v>
      </c>
      <c r="AS692" s="361">
        <f>AO692*AR692</f>
        <v>20416</v>
      </c>
      <c r="AT692" s="362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715">
        <f t="shared" si="1124"/>
        <v>3</v>
      </c>
      <c r="AP693" s="361">
        <v>750</v>
      </c>
      <c r="AQ693" s="361">
        <f t="shared" ref="AQ693:AQ708" si="1212">AO693*AP693</f>
        <v>2250</v>
      </c>
      <c r="AR693" s="361">
        <v>532</v>
      </c>
      <c r="AS693" s="361">
        <f t="shared" ref="AS693:AS708" si="1213">AO693*AR693</f>
        <v>1596</v>
      </c>
      <c r="AT693" s="362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715">
        <f t="shared" si="1124"/>
        <v>34</v>
      </c>
      <c r="AP694" s="361">
        <v>450</v>
      </c>
      <c r="AQ694" s="361">
        <f t="shared" si="1212"/>
        <v>15300</v>
      </c>
      <c r="AR694" s="361">
        <v>4220</v>
      </c>
      <c r="AS694" s="361">
        <f t="shared" si="1213"/>
        <v>143480</v>
      </c>
      <c r="AT694" s="362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715">
        <f t="shared" si="1124"/>
        <v>3</v>
      </c>
      <c r="AP695" s="361">
        <v>100</v>
      </c>
      <c r="AQ695" s="361">
        <f t="shared" si="1212"/>
        <v>300</v>
      </c>
      <c r="AR695" s="361">
        <v>189</v>
      </c>
      <c r="AS695" s="361">
        <f t="shared" si="1213"/>
        <v>567</v>
      </c>
      <c r="AT695" s="362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715">
        <f t="shared" si="1124"/>
        <v>40</v>
      </c>
      <c r="AP696" s="361">
        <v>50</v>
      </c>
      <c r="AQ696" s="361">
        <f t="shared" si="1212"/>
        <v>2000</v>
      </c>
      <c r="AR696" s="361">
        <v>324</v>
      </c>
      <c r="AS696" s="361">
        <f t="shared" si="1213"/>
        <v>12960</v>
      </c>
      <c r="AT696" s="362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715">
        <f t="shared" si="1124"/>
        <v>200</v>
      </c>
      <c r="AP697" s="361">
        <v>80</v>
      </c>
      <c r="AQ697" s="361">
        <f t="shared" si="1212"/>
        <v>16000</v>
      </c>
      <c r="AR697" s="361">
        <v>30</v>
      </c>
      <c r="AS697" s="361">
        <f t="shared" si="1213"/>
        <v>6000</v>
      </c>
      <c r="AT697" s="362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715">
        <f t="shared" si="1124"/>
        <v>250</v>
      </c>
      <c r="AP698" s="361">
        <v>80</v>
      </c>
      <c r="AQ698" s="361">
        <f t="shared" si="1212"/>
        <v>20000</v>
      </c>
      <c r="AR698" s="361">
        <v>45</v>
      </c>
      <c r="AS698" s="361">
        <f t="shared" si="1213"/>
        <v>11250</v>
      </c>
      <c r="AT698" s="362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715">
        <f t="shared" si="1124"/>
        <v>400</v>
      </c>
      <c r="AP699" s="361">
        <v>0</v>
      </c>
      <c r="AQ699" s="361">
        <f t="shared" si="1212"/>
        <v>0</v>
      </c>
      <c r="AR699" s="361">
        <v>32</v>
      </c>
      <c r="AS699" s="361">
        <f t="shared" si="1213"/>
        <v>12800</v>
      </c>
      <c r="AT699" s="362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715">
        <f t="shared" si="1124"/>
        <v>500</v>
      </c>
      <c r="AP700" s="361">
        <v>0</v>
      </c>
      <c r="AQ700" s="361">
        <f t="shared" si="1212"/>
        <v>0</v>
      </c>
      <c r="AR700" s="361">
        <v>34</v>
      </c>
      <c r="AS700" s="361">
        <f t="shared" si="1213"/>
        <v>17000</v>
      </c>
      <c r="AT700" s="362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715">
        <f t="shared" si="1124"/>
        <v>1</v>
      </c>
      <c r="AP701" s="361">
        <v>90059</v>
      </c>
      <c r="AQ701" s="361">
        <f t="shared" si="1212"/>
        <v>90059</v>
      </c>
      <c r="AR701" s="361">
        <v>151613.06399999998</v>
      </c>
      <c r="AS701" s="361">
        <f t="shared" si="1213"/>
        <v>151613.06399999998</v>
      </c>
      <c r="AT701" s="362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715">
        <f t="shared" si="1124"/>
        <v>240</v>
      </c>
      <c r="AP702" s="361">
        <v>150</v>
      </c>
      <c r="AQ702" s="361">
        <f t="shared" si="1212"/>
        <v>36000</v>
      </c>
      <c r="AR702" s="361">
        <v>227</v>
      </c>
      <c r="AS702" s="361">
        <f t="shared" si="1213"/>
        <v>54480</v>
      </c>
      <c r="AT702" s="362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715">
        <f t="shared" si="1124"/>
        <v>2170</v>
      </c>
      <c r="AP703" s="361">
        <v>150</v>
      </c>
      <c r="AQ703" s="361">
        <f t="shared" si="1212"/>
        <v>325500</v>
      </c>
      <c r="AR703" s="361">
        <v>135</v>
      </c>
      <c r="AS703" s="361">
        <f t="shared" si="1213"/>
        <v>292950</v>
      </c>
      <c r="AT703" s="362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715">
        <f t="shared" si="1124"/>
        <v>605</v>
      </c>
      <c r="AP704" s="361">
        <v>150</v>
      </c>
      <c r="AQ704" s="361">
        <f t="shared" si="1212"/>
        <v>90750</v>
      </c>
      <c r="AR704" s="361">
        <v>270</v>
      </c>
      <c r="AS704" s="361">
        <f t="shared" si="1213"/>
        <v>163350</v>
      </c>
      <c r="AT704" s="362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715">
        <f t="shared" si="1124"/>
        <v>665</v>
      </c>
      <c r="AP705" s="361">
        <v>150</v>
      </c>
      <c r="AQ705" s="361">
        <f t="shared" si="1212"/>
        <v>99750</v>
      </c>
      <c r="AR705" s="361">
        <v>221</v>
      </c>
      <c r="AS705" s="361">
        <f t="shared" si="1213"/>
        <v>146965</v>
      </c>
      <c r="AT705" s="362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715">
        <f t="shared" si="1124"/>
        <v>60</v>
      </c>
      <c r="AP706" s="361">
        <v>120</v>
      </c>
      <c r="AQ706" s="361">
        <f t="shared" si="1212"/>
        <v>7200</v>
      </c>
      <c r="AR706" s="361">
        <v>33</v>
      </c>
      <c r="AS706" s="361">
        <f t="shared" si="1213"/>
        <v>1980</v>
      </c>
      <c r="AT706" s="362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715">
        <f t="shared" si="1124"/>
        <v>80</v>
      </c>
      <c r="AP707" s="361">
        <v>120</v>
      </c>
      <c r="AQ707" s="361">
        <f t="shared" si="1212"/>
        <v>9600</v>
      </c>
      <c r="AR707" s="361">
        <v>30</v>
      </c>
      <c r="AS707" s="361">
        <f t="shared" si="1213"/>
        <v>2400</v>
      </c>
      <c r="AT707" s="362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715">
        <f t="shared" si="1124"/>
        <v>1</v>
      </c>
      <c r="AP708" s="361">
        <v>49659</v>
      </c>
      <c r="AQ708" s="361">
        <f t="shared" si="1212"/>
        <v>49659</v>
      </c>
      <c r="AR708" s="361">
        <v>99318</v>
      </c>
      <c r="AS708" s="361">
        <f t="shared" si="1213"/>
        <v>99318</v>
      </c>
      <c r="AT708" s="362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715">
        <f t="shared" si="1124"/>
        <v>0</v>
      </c>
      <c r="AP709" s="381"/>
      <c r="AQ709" s="384">
        <f>SUM(AQ692:AQ708)</f>
        <v>786368</v>
      </c>
      <c r="AR709" s="381"/>
      <c r="AS709" s="384">
        <f>SUM(AS692:AS708)</f>
        <v>1139125.064</v>
      </c>
      <c r="AT709" s="382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715">
        <f t="shared" si="1124"/>
        <v>0</v>
      </c>
      <c r="AP710" s="360"/>
      <c r="AQ710" s="358"/>
      <c r="AR710" s="358"/>
      <c r="AS710" s="358"/>
      <c r="AT710" s="359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715">
        <f t="shared" si="1124"/>
        <v>0</v>
      </c>
      <c r="AP711" s="357"/>
      <c r="AQ711" s="358"/>
      <c r="AR711" s="358"/>
      <c r="AS711" s="358"/>
      <c r="AT711" s="359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715">
        <f t="shared" si="1124"/>
        <v>0</v>
      </c>
      <c r="AP712" s="360"/>
      <c r="AQ712" s="358"/>
      <c r="AR712" s="358"/>
      <c r="AS712" s="358"/>
      <c r="AT712" s="359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715">
        <f t="shared" si="1124"/>
        <v>1</v>
      </c>
      <c r="AP713" s="361">
        <v>2000</v>
      </c>
      <c r="AQ713" s="361">
        <f>AO713*AP713</f>
        <v>2000</v>
      </c>
      <c r="AR713" s="361">
        <v>1856</v>
      </c>
      <c r="AS713" s="361">
        <f>AO713*AR713</f>
        <v>1856</v>
      </c>
      <c r="AT713" s="362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715">
        <f t="shared" si="1124"/>
        <v>2</v>
      </c>
      <c r="AP714" s="385" t="s">
        <v>434</v>
      </c>
      <c r="AQ714" s="361"/>
      <c r="AR714" s="361">
        <v>0</v>
      </c>
      <c r="AS714" s="361">
        <f t="shared" ref="AS714:AS757" si="1227">AO714*AR714</f>
        <v>0</v>
      </c>
      <c r="AT714" s="362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715">
        <f t="shared" ref="AO715:AO778" si="1228">E715-K715-Q715-W715-AC715-AI715</f>
        <v>8</v>
      </c>
      <c r="AP715" s="385" t="s">
        <v>434</v>
      </c>
      <c r="AQ715" s="361"/>
      <c r="AR715" s="361">
        <v>0</v>
      </c>
      <c r="AS715" s="361">
        <f t="shared" si="1227"/>
        <v>0</v>
      </c>
      <c r="AT715" s="362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715">
        <f t="shared" si="1228"/>
        <v>2</v>
      </c>
      <c r="AP716" s="385" t="s">
        <v>434</v>
      </c>
      <c r="AQ716" s="361"/>
      <c r="AR716" s="361">
        <v>0</v>
      </c>
      <c r="AS716" s="361">
        <f t="shared" si="1227"/>
        <v>0</v>
      </c>
      <c r="AT716" s="362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715">
        <f t="shared" si="1228"/>
        <v>36</v>
      </c>
      <c r="AP717" s="361">
        <v>450</v>
      </c>
      <c r="AQ717" s="361">
        <f>AO717*AP717</f>
        <v>16200</v>
      </c>
      <c r="AR717" s="361">
        <v>4220</v>
      </c>
      <c r="AS717" s="361">
        <f t="shared" si="1227"/>
        <v>151920</v>
      </c>
      <c r="AT717" s="362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715">
        <f t="shared" si="1228"/>
        <v>5</v>
      </c>
      <c r="AP718" s="361">
        <v>100</v>
      </c>
      <c r="AQ718" s="361">
        <f>AO718*AP718</f>
        <v>500</v>
      </c>
      <c r="AR718" s="361">
        <v>189</v>
      </c>
      <c r="AS718" s="361">
        <f t="shared" si="1227"/>
        <v>945</v>
      </c>
      <c r="AT718" s="362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715">
        <f t="shared" si="1228"/>
        <v>40</v>
      </c>
      <c r="AP719" s="361">
        <v>50</v>
      </c>
      <c r="AQ719" s="361">
        <f>AO719*AP719</f>
        <v>2000</v>
      </c>
      <c r="AR719" s="361">
        <v>324</v>
      </c>
      <c r="AS719" s="361">
        <f t="shared" si="1227"/>
        <v>12960</v>
      </c>
      <c r="AT719" s="362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715">
        <f t="shared" si="1228"/>
        <v>7</v>
      </c>
      <c r="AP720" s="385" t="s">
        <v>434</v>
      </c>
      <c r="AQ720" s="361"/>
      <c r="AR720" s="361">
        <v>0</v>
      </c>
      <c r="AS720" s="361">
        <f t="shared" si="1227"/>
        <v>0</v>
      </c>
      <c r="AT720" s="362">
        <f t="shared" si="1220"/>
        <v>0</v>
      </c>
    </row>
    <row r="721" spans="1:46" ht="58.5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715">
        <f t="shared" si="1228"/>
        <v>2</v>
      </c>
      <c r="AP721" s="361">
        <v>32544</v>
      </c>
      <c r="AQ721" s="361">
        <f>AO721*AP721</f>
        <v>65088</v>
      </c>
      <c r="AR721" s="361">
        <v>43909</v>
      </c>
      <c r="AS721" s="361">
        <f t="shared" si="1227"/>
        <v>87818</v>
      </c>
      <c r="AT721" s="362">
        <f t="shared" si="1220"/>
        <v>152906</v>
      </c>
    </row>
    <row r="722" spans="1:46" ht="55.5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715">
        <f t="shared" si="1228"/>
        <v>12</v>
      </c>
      <c r="AP722" s="361">
        <v>32544</v>
      </c>
      <c r="AQ722" s="361">
        <f t="shared" ref="AQ722:AQ726" si="1235">AO722*AP722</f>
        <v>390528</v>
      </c>
      <c r="AR722" s="361">
        <v>43909</v>
      </c>
      <c r="AS722" s="361">
        <f t="shared" si="1227"/>
        <v>526908</v>
      </c>
      <c r="AT722" s="362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715">
        <f t="shared" si="1228"/>
        <v>0</v>
      </c>
      <c r="AP723" s="361">
        <v>38090.69</v>
      </c>
      <c r="AQ723" s="361">
        <f t="shared" si="1235"/>
        <v>0</v>
      </c>
      <c r="AR723" s="361">
        <v>127558.79999999999</v>
      </c>
      <c r="AS723" s="361">
        <f t="shared" si="1227"/>
        <v>0</v>
      </c>
      <c r="AT723" s="362">
        <f t="shared" si="1220"/>
        <v>0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715">
        <f t="shared" si="1228"/>
        <v>0</v>
      </c>
      <c r="AP724" s="361">
        <v>51220.74</v>
      </c>
      <c r="AQ724" s="361">
        <f t="shared" si="1235"/>
        <v>0</v>
      </c>
      <c r="AR724" s="361">
        <v>171529.19999999998</v>
      </c>
      <c r="AS724" s="361">
        <f t="shared" si="1227"/>
        <v>0</v>
      </c>
      <c r="AT724" s="362">
        <f t="shared" si="1220"/>
        <v>0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715">
        <f t="shared" si="1228"/>
        <v>0</v>
      </c>
      <c r="AP725" s="361">
        <v>51220.74</v>
      </c>
      <c r="AQ725" s="361">
        <f t="shared" si="1235"/>
        <v>0</v>
      </c>
      <c r="AR725" s="361">
        <v>171529.19999999998</v>
      </c>
      <c r="AS725" s="361">
        <f t="shared" si="1227"/>
        <v>0</v>
      </c>
      <c r="AT725" s="362">
        <f t="shared" si="1220"/>
        <v>0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715">
        <f t="shared" si="1228"/>
        <v>0</v>
      </c>
      <c r="AP726" s="361">
        <v>38090.69</v>
      </c>
      <c r="AQ726" s="361">
        <f t="shared" si="1235"/>
        <v>0</v>
      </c>
      <c r="AR726" s="361">
        <v>127558.79999999999</v>
      </c>
      <c r="AS726" s="361">
        <f t="shared" si="1227"/>
        <v>0</v>
      </c>
      <c r="AT726" s="362">
        <f t="shared" si="1220"/>
        <v>0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715">
        <f t="shared" si="1228"/>
        <v>4</v>
      </c>
      <c r="AP727" s="385" t="s">
        <v>434</v>
      </c>
      <c r="AQ727" s="361"/>
      <c r="AR727" s="361">
        <v>0</v>
      </c>
      <c r="AS727" s="361">
        <f t="shared" si="1227"/>
        <v>0</v>
      </c>
      <c r="AT727" s="362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715">
        <f t="shared" si="1228"/>
        <v>4</v>
      </c>
      <c r="AP728" s="385" t="s">
        <v>434</v>
      </c>
      <c r="AQ728" s="361"/>
      <c r="AR728" s="361">
        <v>0</v>
      </c>
      <c r="AS728" s="361">
        <f t="shared" si="1227"/>
        <v>0</v>
      </c>
      <c r="AT728" s="362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715">
        <f t="shared" si="1228"/>
        <v>8</v>
      </c>
      <c r="AP729" s="385" t="s">
        <v>435</v>
      </c>
      <c r="AQ729" s="361"/>
      <c r="AR729" s="361">
        <v>0</v>
      </c>
      <c r="AS729" s="361">
        <f t="shared" si="1227"/>
        <v>0</v>
      </c>
      <c r="AT729" s="362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715">
        <f t="shared" si="1228"/>
        <v>1</v>
      </c>
      <c r="AP730" s="385" t="s">
        <v>435</v>
      </c>
      <c r="AQ730" s="361"/>
      <c r="AR730" s="361">
        <v>0</v>
      </c>
      <c r="AS730" s="361">
        <f t="shared" si="1227"/>
        <v>0</v>
      </c>
      <c r="AT730" s="362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715">
        <f t="shared" si="1228"/>
        <v>1</v>
      </c>
      <c r="AP731" s="385" t="s">
        <v>435</v>
      </c>
      <c r="AQ731" s="361"/>
      <c r="AR731" s="361">
        <v>0</v>
      </c>
      <c r="AS731" s="361">
        <f t="shared" si="1227"/>
        <v>0</v>
      </c>
      <c r="AT731" s="362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715">
        <f t="shared" si="1228"/>
        <v>1</v>
      </c>
      <c r="AP732" s="385" t="s">
        <v>435</v>
      </c>
      <c r="AQ732" s="361"/>
      <c r="AR732" s="361">
        <v>0</v>
      </c>
      <c r="AS732" s="361">
        <f t="shared" si="1227"/>
        <v>0</v>
      </c>
      <c r="AT732" s="362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715">
        <f t="shared" si="1228"/>
        <v>1</v>
      </c>
      <c r="AP733" s="385" t="s">
        <v>435</v>
      </c>
      <c r="AQ733" s="361"/>
      <c r="AR733" s="361">
        <v>0</v>
      </c>
      <c r="AS733" s="361">
        <f t="shared" si="1227"/>
        <v>0</v>
      </c>
      <c r="AT733" s="362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715">
        <f t="shared" si="1228"/>
        <v>1</v>
      </c>
      <c r="AP734" s="385" t="s">
        <v>435</v>
      </c>
      <c r="AQ734" s="361"/>
      <c r="AR734" s="361">
        <v>0</v>
      </c>
      <c r="AS734" s="361">
        <f t="shared" si="1227"/>
        <v>0</v>
      </c>
      <c r="AT734" s="362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715">
        <f t="shared" si="1228"/>
        <v>1</v>
      </c>
      <c r="AP735" s="385" t="s">
        <v>435</v>
      </c>
      <c r="AQ735" s="361"/>
      <c r="AR735" s="361">
        <v>0</v>
      </c>
      <c r="AS735" s="361">
        <f t="shared" si="1227"/>
        <v>0</v>
      </c>
      <c r="AT735" s="362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715">
        <f t="shared" si="1228"/>
        <v>1</v>
      </c>
      <c r="AP736" s="385" t="s">
        <v>435</v>
      </c>
      <c r="AQ736" s="361"/>
      <c r="AR736" s="361">
        <v>0</v>
      </c>
      <c r="AS736" s="361">
        <f t="shared" si="1227"/>
        <v>0</v>
      </c>
      <c r="AT736" s="362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715">
        <f t="shared" si="1228"/>
        <v>4500</v>
      </c>
      <c r="AP737" s="361">
        <v>80</v>
      </c>
      <c r="AQ737" s="361">
        <f t="shared" ref="AQ737:AQ757" si="1242">AO737*AP737</f>
        <v>360000</v>
      </c>
      <c r="AR737" s="361">
        <v>22</v>
      </c>
      <c r="AS737" s="361">
        <f t="shared" si="1227"/>
        <v>99000</v>
      </c>
      <c r="AT737" s="362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715">
        <f t="shared" si="1228"/>
        <v>4400</v>
      </c>
      <c r="AP738" s="361">
        <v>80</v>
      </c>
      <c r="AQ738" s="361">
        <f t="shared" si="1242"/>
        <v>352000</v>
      </c>
      <c r="AR738" s="361">
        <v>30</v>
      </c>
      <c r="AS738" s="361">
        <f t="shared" si="1227"/>
        <v>132000</v>
      </c>
      <c r="AT738" s="362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715">
        <f t="shared" si="1228"/>
        <v>4600</v>
      </c>
      <c r="AP739" s="361">
        <v>80</v>
      </c>
      <c r="AQ739" s="361">
        <f t="shared" si="1242"/>
        <v>368000</v>
      </c>
      <c r="AR739" s="361">
        <v>45</v>
      </c>
      <c r="AS739" s="361">
        <f t="shared" si="1227"/>
        <v>207000</v>
      </c>
      <c r="AT739" s="362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715">
        <f t="shared" si="1228"/>
        <v>9000</v>
      </c>
      <c r="AP740" s="361">
        <v>0</v>
      </c>
      <c r="AQ740" s="361">
        <f t="shared" si="1242"/>
        <v>0</v>
      </c>
      <c r="AR740" s="361">
        <v>31</v>
      </c>
      <c r="AS740" s="361">
        <f t="shared" si="1227"/>
        <v>279000</v>
      </c>
      <c r="AT740" s="362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715">
        <f t="shared" si="1228"/>
        <v>2200</v>
      </c>
      <c r="AP741" s="361">
        <v>0</v>
      </c>
      <c r="AQ741" s="361">
        <f t="shared" si="1242"/>
        <v>0</v>
      </c>
      <c r="AR741" s="361">
        <v>32</v>
      </c>
      <c r="AS741" s="361">
        <f t="shared" si="1227"/>
        <v>70400</v>
      </c>
      <c r="AT741" s="362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715">
        <f t="shared" si="1228"/>
        <v>2300</v>
      </c>
      <c r="AP742" s="361">
        <v>0</v>
      </c>
      <c r="AQ742" s="361">
        <f t="shared" si="1242"/>
        <v>0</v>
      </c>
      <c r="AR742" s="361">
        <v>34</v>
      </c>
      <c r="AS742" s="361">
        <f t="shared" si="1227"/>
        <v>78200</v>
      </c>
      <c r="AT742" s="362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715">
        <f t="shared" si="1228"/>
        <v>95</v>
      </c>
      <c r="AP743" s="361">
        <v>150</v>
      </c>
      <c r="AQ743" s="361">
        <f t="shared" si="1242"/>
        <v>14250</v>
      </c>
      <c r="AR743" s="361">
        <v>227</v>
      </c>
      <c r="AS743" s="361">
        <f t="shared" si="1227"/>
        <v>21565</v>
      </c>
      <c r="AT743" s="362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715">
        <f t="shared" si="1228"/>
        <v>20</v>
      </c>
      <c r="AP744" s="361">
        <v>150</v>
      </c>
      <c r="AQ744" s="361">
        <f t="shared" si="1242"/>
        <v>3000</v>
      </c>
      <c r="AR744" s="361">
        <v>281</v>
      </c>
      <c r="AS744" s="361">
        <f t="shared" si="1227"/>
        <v>5620</v>
      </c>
      <c r="AT744" s="362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715">
        <f t="shared" si="1228"/>
        <v>2010</v>
      </c>
      <c r="AP745" s="361">
        <v>150</v>
      </c>
      <c r="AQ745" s="361">
        <f t="shared" si="1242"/>
        <v>301500</v>
      </c>
      <c r="AR745" s="361">
        <v>217</v>
      </c>
      <c r="AS745" s="361">
        <f t="shared" si="1227"/>
        <v>436170</v>
      </c>
      <c r="AT745" s="362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715">
        <f t="shared" si="1228"/>
        <v>200</v>
      </c>
      <c r="AP746" s="361">
        <v>150</v>
      </c>
      <c r="AQ746" s="361">
        <f t="shared" si="1242"/>
        <v>30000</v>
      </c>
      <c r="AR746" s="361">
        <v>392</v>
      </c>
      <c r="AS746" s="361">
        <f t="shared" si="1227"/>
        <v>78400</v>
      </c>
      <c r="AT746" s="362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715">
        <f t="shared" si="1228"/>
        <v>1930</v>
      </c>
      <c r="AP747" s="361">
        <v>150</v>
      </c>
      <c r="AQ747" s="361">
        <f t="shared" si="1242"/>
        <v>289500</v>
      </c>
      <c r="AR747" s="361">
        <v>250</v>
      </c>
      <c r="AS747" s="361">
        <f t="shared" si="1227"/>
        <v>482500</v>
      </c>
      <c r="AT747" s="362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715">
        <f t="shared" si="1228"/>
        <v>280</v>
      </c>
      <c r="AP748" s="361">
        <v>150</v>
      </c>
      <c r="AQ748" s="361">
        <f t="shared" si="1242"/>
        <v>42000</v>
      </c>
      <c r="AR748" s="361">
        <v>276</v>
      </c>
      <c r="AS748" s="361">
        <f t="shared" si="1227"/>
        <v>77280</v>
      </c>
      <c r="AT748" s="362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715">
        <f t="shared" si="1228"/>
        <v>4990</v>
      </c>
      <c r="AP749" s="361">
        <v>150</v>
      </c>
      <c r="AQ749" s="361">
        <f t="shared" si="1242"/>
        <v>748500</v>
      </c>
      <c r="AR749" s="361">
        <v>157</v>
      </c>
      <c r="AS749" s="361">
        <f t="shared" si="1227"/>
        <v>783430</v>
      </c>
      <c r="AT749" s="362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715">
        <f t="shared" si="1228"/>
        <v>2080</v>
      </c>
      <c r="AP750" s="361">
        <v>150</v>
      </c>
      <c r="AQ750" s="361">
        <f t="shared" si="1242"/>
        <v>312000</v>
      </c>
      <c r="AR750" s="361">
        <v>308</v>
      </c>
      <c r="AS750" s="361">
        <f t="shared" si="1227"/>
        <v>640640</v>
      </c>
      <c r="AT750" s="362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715">
        <f t="shared" si="1228"/>
        <v>2405</v>
      </c>
      <c r="AP751" s="361">
        <v>150</v>
      </c>
      <c r="AQ751" s="361">
        <f t="shared" si="1242"/>
        <v>360750</v>
      </c>
      <c r="AR751" s="361">
        <v>248</v>
      </c>
      <c r="AS751" s="361">
        <f t="shared" si="1227"/>
        <v>596440</v>
      </c>
      <c r="AT751" s="362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715">
        <f t="shared" si="1228"/>
        <v>100</v>
      </c>
      <c r="AP752" s="361">
        <v>120</v>
      </c>
      <c r="AQ752" s="361">
        <f t="shared" si="1242"/>
        <v>12000</v>
      </c>
      <c r="AR752" s="361">
        <v>33</v>
      </c>
      <c r="AS752" s="361">
        <f t="shared" si="1227"/>
        <v>3300</v>
      </c>
      <c r="AT752" s="362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715">
        <f t="shared" si="1228"/>
        <v>100</v>
      </c>
      <c r="AP753" s="361">
        <v>120</v>
      </c>
      <c r="AQ753" s="361">
        <f t="shared" si="1242"/>
        <v>12000</v>
      </c>
      <c r="AR753" s="361">
        <v>30</v>
      </c>
      <c r="AS753" s="361">
        <f t="shared" si="1227"/>
        <v>3000</v>
      </c>
      <c r="AT753" s="362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715">
        <f t="shared" si="1228"/>
        <v>1</v>
      </c>
      <c r="AP754" s="361">
        <v>234625.5</v>
      </c>
      <c r="AQ754" s="361">
        <f t="shared" si="1242"/>
        <v>234625.5</v>
      </c>
      <c r="AR754" s="361">
        <v>469251</v>
      </c>
      <c r="AS754" s="361">
        <f t="shared" si="1227"/>
        <v>469251</v>
      </c>
      <c r="AT754" s="362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715">
        <f t="shared" si="1228"/>
        <v>0</v>
      </c>
      <c r="AP755" s="361"/>
      <c r="AQ755" s="361">
        <f t="shared" si="1242"/>
        <v>0</v>
      </c>
      <c r="AR755" s="361"/>
      <c r="AS755" s="361">
        <f t="shared" si="1227"/>
        <v>0</v>
      </c>
      <c r="AT755" s="362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715">
        <f t="shared" si="1228"/>
        <v>1</v>
      </c>
      <c r="AP756" s="361">
        <v>225000</v>
      </c>
      <c r="AQ756" s="361">
        <f t="shared" si="1242"/>
        <v>225000</v>
      </c>
      <c r="AR756" s="361">
        <v>0</v>
      </c>
      <c r="AS756" s="361">
        <f t="shared" si="1227"/>
        <v>0</v>
      </c>
      <c r="AT756" s="362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715">
        <f t="shared" si="1228"/>
        <v>1</v>
      </c>
      <c r="AP757" s="361">
        <v>189000</v>
      </c>
      <c r="AQ757" s="361">
        <f t="shared" si="1242"/>
        <v>189000</v>
      </c>
      <c r="AR757" s="361">
        <v>0</v>
      </c>
      <c r="AS757" s="361">
        <f t="shared" si="1227"/>
        <v>0</v>
      </c>
      <c r="AT757" s="362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715">
        <f t="shared" si="1228"/>
        <v>0</v>
      </c>
      <c r="AP758" s="361"/>
      <c r="AQ758" s="361"/>
      <c r="AR758" s="361"/>
      <c r="AS758" s="361"/>
      <c r="AT758" s="362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715">
        <f t="shared" si="1228"/>
        <v>0</v>
      </c>
      <c r="AP759" s="381"/>
      <c r="AQ759" s="384">
        <f>SUM(AQ713:AQ758)</f>
        <v>4330441.5</v>
      </c>
      <c r="AR759" s="381"/>
      <c r="AS759" s="384">
        <f>SUM(AS713:AS758)</f>
        <v>5245603</v>
      </c>
      <c r="AT759" s="382">
        <f>SUM(AT713:AT758)</f>
        <v>9576044.5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715">
        <f t="shared" si="1228"/>
        <v>0</v>
      </c>
      <c r="AP760" s="360"/>
      <c r="AQ760" s="358"/>
      <c r="AR760" s="358"/>
      <c r="AS760" s="358"/>
      <c r="AT760" s="359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715">
        <f t="shared" si="1228"/>
        <v>0</v>
      </c>
      <c r="AP761" s="357"/>
      <c r="AQ761" s="358"/>
      <c r="AR761" s="358"/>
      <c r="AS761" s="358"/>
      <c r="AT761" s="359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715">
        <f t="shared" si="1228"/>
        <v>0</v>
      </c>
      <c r="AP762" s="360"/>
      <c r="AQ762" s="358"/>
      <c r="AR762" s="358"/>
      <c r="AS762" s="358"/>
      <c r="AT762" s="359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715">
        <f t="shared" si="1228"/>
        <v>1</v>
      </c>
      <c r="AP763" s="361">
        <v>2000</v>
      </c>
      <c r="AQ763" s="361">
        <f>AO763*AP763</f>
        <v>2000</v>
      </c>
      <c r="AR763" s="361">
        <v>1856</v>
      </c>
      <c r="AS763" s="361">
        <f>AO763*AR763</f>
        <v>1856</v>
      </c>
      <c r="AT763" s="362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715">
        <f t="shared" si="1228"/>
        <v>10</v>
      </c>
      <c r="AP764" s="361">
        <v>750</v>
      </c>
      <c r="AQ764" s="361">
        <f t="shared" ref="AQ764:AQ781" si="1268">AO764*AP764</f>
        <v>7500</v>
      </c>
      <c r="AR764" s="361">
        <v>532</v>
      </c>
      <c r="AS764" s="361">
        <f t="shared" ref="AS764:AS781" si="1269">AO764*AR764</f>
        <v>5320</v>
      </c>
      <c r="AT764" s="362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715">
        <f t="shared" si="1228"/>
        <v>52</v>
      </c>
      <c r="AP765" s="361">
        <v>450</v>
      </c>
      <c r="AQ765" s="361">
        <f t="shared" si="1268"/>
        <v>23400</v>
      </c>
      <c r="AR765" s="361">
        <v>4220</v>
      </c>
      <c r="AS765" s="361">
        <f t="shared" si="1269"/>
        <v>219440</v>
      </c>
      <c r="AT765" s="362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715">
        <f t="shared" si="1228"/>
        <v>3</v>
      </c>
      <c r="AP766" s="361">
        <v>100</v>
      </c>
      <c r="AQ766" s="361">
        <f t="shared" si="1268"/>
        <v>300</v>
      </c>
      <c r="AR766" s="361">
        <v>189</v>
      </c>
      <c r="AS766" s="361">
        <f t="shared" si="1269"/>
        <v>567</v>
      </c>
      <c r="AT766" s="362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715">
        <f t="shared" si="1228"/>
        <v>60</v>
      </c>
      <c r="AP767" s="361">
        <v>50</v>
      </c>
      <c r="AQ767" s="361">
        <f t="shared" si="1268"/>
        <v>3000</v>
      </c>
      <c r="AR767" s="361">
        <v>324</v>
      </c>
      <c r="AS767" s="361">
        <f t="shared" si="1269"/>
        <v>19440</v>
      </c>
      <c r="AT767" s="362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715">
        <f t="shared" si="1228"/>
        <v>3505</v>
      </c>
      <c r="AP768" s="361">
        <v>80</v>
      </c>
      <c r="AQ768" s="361">
        <f t="shared" si="1268"/>
        <v>280400</v>
      </c>
      <c r="AR768" s="361">
        <v>30</v>
      </c>
      <c r="AS768" s="361">
        <f t="shared" si="1269"/>
        <v>105150</v>
      </c>
      <c r="AT768" s="362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715">
        <f t="shared" si="1228"/>
        <v>4805</v>
      </c>
      <c r="AP769" s="361">
        <v>80</v>
      </c>
      <c r="AQ769" s="361">
        <f t="shared" si="1268"/>
        <v>384400</v>
      </c>
      <c r="AR769" s="361">
        <v>45</v>
      </c>
      <c r="AS769" s="361">
        <f t="shared" si="1269"/>
        <v>216225</v>
      </c>
      <c r="AT769" s="362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715">
        <f t="shared" si="1228"/>
        <v>7010</v>
      </c>
      <c r="AP770" s="361">
        <v>0</v>
      </c>
      <c r="AQ770" s="361">
        <f t="shared" si="1268"/>
        <v>0</v>
      </c>
      <c r="AR770" s="361">
        <v>32</v>
      </c>
      <c r="AS770" s="361">
        <f t="shared" si="1269"/>
        <v>224320</v>
      </c>
      <c r="AT770" s="362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715">
        <f t="shared" si="1228"/>
        <v>9610</v>
      </c>
      <c r="AP771" s="361">
        <v>0</v>
      </c>
      <c r="AQ771" s="361">
        <f t="shared" si="1268"/>
        <v>0</v>
      </c>
      <c r="AR771" s="361">
        <v>34</v>
      </c>
      <c r="AS771" s="361">
        <f t="shared" si="1269"/>
        <v>326740</v>
      </c>
      <c r="AT771" s="362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715">
        <f t="shared" si="1228"/>
        <v>1</v>
      </c>
      <c r="AP772" s="361">
        <v>55700.4</v>
      </c>
      <c r="AQ772" s="361">
        <f t="shared" si="1268"/>
        <v>55700.4</v>
      </c>
      <c r="AR772" s="361">
        <v>151613.06399999998</v>
      </c>
      <c r="AS772" s="361">
        <f t="shared" si="1269"/>
        <v>151613.06399999998</v>
      </c>
      <c r="AT772" s="362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715">
        <f t="shared" si="1228"/>
        <v>1</v>
      </c>
      <c r="AP773" s="361">
        <v>23128</v>
      </c>
      <c r="AQ773" s="361">
        <f t="shared" si="1268"/>
        <v>23128</v>
      </c>
      <c r="AR773" s="361">
        <v>69805.8</v>
      </c>
      <c r="AS773" s="361">
        <f t="shared" si="1269"/>
        <v>69805.8</v>
      </c>
      <c r="AT773" s="362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715">
        <f t="shared" si="1228"/>
        <v>1</v>
      </c>
      <c r="AP774" s="361">
        <v>23128</v>
      </c>
      <c r="AQ774" s="361">
        <f t="shared" si="1268"/>
        <v>23128</v>
      </c>
      <c r="AR774" s="361">
        <v>73109.903999999995</v>
      </c>
      <c r="AS774" s="361">
        <f t="shared" si="1269"/>
        <v>73109.903999999995</v>
      </c>
      <c r="AT774" s="362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715">
        <f t="shared" si="1228"/>
        <v>320</v>
      </c>
      <c r="AP775" s="361">
        <v>150</v>
      </c>
      <c r="AQ775" s="361">
        <f t="shared" si="1268"/>
        <v>48000</v>
      </c>
      <c r="AR775" s="361">
        <v>227</v>
      </c>
      <c r="AS775" s="361">
        <f t="shared" si="1269"/>
        <v>72640</v>
      </c>
      <c r="AT775" s="362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715">
        <f t="shared" si="1228"/>
        <v>765</v>
      </c>
      <c r="AP776" s="361">
        <v>150</v>
      </c>
      <c r="AQ776" s="361">
        <f t="shared" si="1268"/>
        <v>114750</v>
      </c>
      <c r="AR776" s="361">
        <v>234</v>
      </c>
      <c r="AS776" s="361">
        <f t="shared" si="1269"/>
        <v>179010</v>
      </c>
      <c r="AT776" s="362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715">
        <f t="shared" si="1228"/>
        <v>3185</v>
      </c>
      <c r="AP777" s="361">
        <v>150</v>
      </c>
      <c r="AQ777" s="361">
        <f t="shared" si="1268"/>
        <v>477750</v>
      </c>
      <c r="AR777" s="361">
        <v>157</v>
      </c>
      <c r="AS777" s="361">
        <f t="shared" si="1269"/>
        <v>500045</v>
      </c>
      <c r="AT777" s="362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715">
        <f t="shared" si="1228"/>
        <v>4040</v>
      </c>
      <c r="AP778" s="361">
        <v>150</v>
      </c>
      <c r="AQ778" s="361">
        <f t="shared" si="1268"/>
        <v>606000</v>
      </c>
      <c r="AR778" s="361">
        <v>221</v>
      </c>
      <c r="AS778" s="361">
        <f t="shared" si="1269"/>
        <v>892840</v>
      </c>
      <c r="AT778" s="362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715">
        <f t="shared" ref="AO779:AO785" si="1270">E779-K779-Q779-W779-AC779-AI779</f>
        <v>60</v>
      </c>
      <c r="AP779" s="361">
        <v>120</v>
      </c>
      <c r="AQ779" s="361">
        <f t="shared" si="1268"/>
        <v>7200</v>
      </c>
      <c r="AR779" s="361">
        <v>33</v>
      </c>
      <c r="AS779" s="361">
        <f t="shared" si="1269"/>
        <v>1980</v>
      </c>
      <c r="AT779" s="362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715">
        <f t="shared" si="1270"/>
        <v>80</v>
      </c>
      <c r="AP780" s="361">
        <v>120</v>
      </c>
      <c r="AQ780" s="361">
        <f t="shared" si="1268"/>
        <v>9600</v>
      </c>
      <c r="AR780" s="361">
        <v>30</v>
      </c>
      <c r="AS780" s="361">
        <f t="shared" si="1269"/>
        <v>2400</v>
      </c>
      <c r="AT780" s="362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715">
        <f t="shared" si="1270"/>
        <v>1</v>
      </c>
      <c r="AP781" s="361">
        <v>123668.5</v>
      </c>
      <c r="AQ781" s="361">
        <f t="shared" si="1268"/>
        <v>123668.5</v>
      </c>
      <c r="AR781" s="361">
        <v>247337</v>
      </c>
      <c r="AS781" s="361">
        <f t="shared" si="1269"/>
        <v>247337</v>
      </c>
      <c r="AT781" s="362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715">
        <f t="shared" si="1270"/>
        <v>0</v>
      </c>
      <c r="AP782" s="361"/>
      <c r="AQ782" s="361"/>
      <c r="AR782" s="361"/>
      <c r="AS782" s="361"/>
      <c r="AT782" s="362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715">
        <f t="shared" si="1270"/>
        <v>1</v>
      </c>
      <c r="AP783" s="361">
        <v>210000</v>
      </c>
      <c r="AQ783" s="361">
        <f t="shared" ref="AQ783:AQ784" si="1286">AO783*AP783</f>
        <v>210000</v>
      </c>
      <c r="AR783" s="361">
        <v>0</v>
      </c>
      <c r="AS783" s="361">
        <f t="shared" ref="AS783:AS784" si="1287">AO783*AR783</f>
        <v>0</v>
      </c>
      <c r="AT783" s="362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715">
        <f t="shared" si="1270"/>
        <v>1</v>
      </c>
      <c r="AP784" s="361">
        <v>189000</v>
      </c>
      <c r="AQ784" s="361">
        <f t="shared" si="1286"/>
        <v>189000</v>
      </c>
      <c r="AR784" s="361">
        <v>0</v>
      </c>
      <c r="AS784" s="361">
        <f t="shared" si="1287"/>
        <v>0</v>
      </c>
      <c r="AT784" s="362">
        <f t="shared" si="1288"/>
        <v>189000</v>
      </c>
    </row>
    <row r="785" spans="1:48" ht="13.5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15">
        <f t="shared" si="1270"/>
        <v>0</v>
      </c>
      <c r="AP785" s="361"/>
      <c r="AQ785" s="361"/>
      <c r="AR785" s="361"/>
      <c r="AS785" s="361"/>
      <c r="AT785" s="362"/>
    </row>
    <row r="786" spans="1:48" ht="13.5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0"/>
      <c r="AP786" s="381"/>
      <c r="AQ786" s="384">
        <f>SUM(AQ763:AQ785)</f>
        <v>2588924.9</v>
      </c>
      <c r="AR786" s="381"/>
      <c r="AS786" s="384">
        <f>SUM(AS763:AS785)</f>
        <v>3309838.7680000002</v>
      </c>
      <c r="AT786" s="382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66"/>
      <c r="H787" s="466"/>
      <c r="I787" s="466"/>
      <c r="J787" s="467"/>
      <c r="K787" s="145"/>
      <c r="L787" s="115"/>
      <c r="M787" s="468"/>
      <c r="N787" s="468"/>
      <c r="O787" s="468"/>
      <c r="P787" s="469"/>
      <c r="Q787" s="209"/>
      <c r="R787" s="470"/>
      <c r="S787" s="471"/>
      <c r="T787" s="471"/>
      <c r="U787" s="471"/>
      <c r="V787" s="472"/>
      <c r="W787" s="256"/>
      <c r="X787" s="473"/>
      <c r="Y787" s="474"/>
      <c r="Z787" s="474"/>
      <c r="AA787" s="474"/>
      <c r="AB787" s="475"/>
      <c r="AC787" s="303"/>
      <c r="AD787" s="476"/>
      <c r="AE787" s="477"/>
      <c r="AF787" s="477"/>
      <c r="AG787" s="477"/>
      <c r="AH787" s="478"/>
      <c r="AI787" s="350"/>
      <c r="AJ787" s="479"/>
      <c r="AK787" s="480"/>
      <c r="AL787" s="480"/>
      <c r="AM787" s="480"/>
      <c r="AN787" s="481"/>
      <c r="AO787" s="386"/>
      <c r="AP787" s="482"/>
      <c r="AQ787" s="483"/>
      <c r="AR787" s="483"/>
      <c r="AS787" s="483"/>
      <c r="AT787" s="484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5100664.0199999996</v>
      </c>
      <c r="Z788" s="258"/>
      <c r="AA788" s="259">
        <f>AA786+AA759+AA709+AA689+AA530+AA227</f>
        <v>10335095.73523077</v>
      </c>
      <c r="AB788" s="259">
        <f>AB786+AB759+AB709+AB689+AB530+AB227</f>
        <v>15435759.755230768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7"/>
      <c r="AP788" s="388"/>
      <c r="AQ788" s="389">
        <f>AQ786+AQ759+AQ709+AQ689+AQ530+AQ227</f>
        <v>13786552.505000001</v>
      </c>
      <c r="AR788" s="388"/>
      <c r="AS788" s="389">
        <f>AS786+AS759+AS709+AS689+AS530+AS227</f>
        <v>15019371.06629838</v>
      </c>
      <c r="AT788" s="389">
        <f>AT786+AT759+AT709+AT689+AT530+AT227</f>
        <v>28805923.571298383</v>
      </c>
      <c r="AV788" s="44">
        <f>J788-J789</f>
        <v>61764187.905486263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850110.66999999993</v>
      </c>
      <c r="Z789" s="258"/>
      <c r="AA789" s="259">
        <f>AA788/1.2*0.2</f>
        <v>1722515.9558717953</v>
      </c>
      <c r="AB789" s="259">
        <f>AB788/1.2*0.2</f>
        <v>2572626.6258717948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7"/>
      <c r="AP789" s="388"/>
      <c r="AQ789" s="389">
        <f>AQ788/1.2*0.2</f>
        <v>2297758.7508333339</v>
      </c>
      <c r="AR789" s="388"/>
      <c r="AS789" s="389">
        <f>AS788/1.2*0.2</f>
        <v>2503228.5110497302</v>
      </c>
      <c r="AT789" s="389">
        <f>AT788/1.2*0.2</f>
        <v>4800987.2618830642</v>
      </c>
      <c r="AV789" s="3">
        <f>J788/1.2</f>
        <v>61764187.905486263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0"/>
      <c r="AP790" s="390"/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1"/>
      <c r="AR791" s="391"/>
      <c r="AS791" s="391"/>
      <c r="AT791" s="391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Q792" s="713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1"/>
      <c r="AR792" s="391"/>
      <c r="AS792" s="391"/>
      <c r="AT792" s="391"/>
    </row>
    <row r="793" spans="1:48" x14ac:dyDescent="0.2">
      <c r="J793" s="44"/>
      <c r="P793" s="105"/>
      <c r="V793" s="214"/>
      <c r="AB793" s="261"/>
      <c r="AH793" s="308"/>
      <c r="AN793" s="355"/>
      <c r="AT793" s="391"/>
    </row>
  </sheetData>
  <autoFilter ref="A8:AV786" xr:uid="{00000000-0009-0000-0000-000002000000}"/>
  <mergeCells count="20">
    <mergeCell ref="Q1:V1"/>
    <mergeCell ref="W1:AB1"/>
    <mergeCell ref="F2:G2"/>
    <mergeCell ref="AC1:AH1"/>
    <mergeCell ref="H2:I2"/>
    <mergeCell ref="L2:M2"/>
    <mergeCell ref="N2:O2"/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  <mergeCell ref="AD2:AE2"/>
  </mergeCells>
  <pageMargins left="0.7" right="0.7" top="0.75" bottom="0.75" header="0.3" footer="0.3"/>
  <pageSetup paperSize="9" scale="1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11</vt:i4>
      </vt:variant>
    </vt:vector>
  </HeadingPairs>
  <TitlesOfParts>
    <vt:vector size="19" baseType="lpstr">
      <vt:lpstr>кс-2 (2)</vt:lpstr>
      <vt:lpstr>кс-3 №1</vt:lpstr>
      <vt:lpstr>кс-2 №1</vt:lpstr>
      <vt:lpstr>кс-3 №2</vt:lpstr>
      <vt:lpstr>кс-2№2</vt:lpstr>
      <vt:lpstr>кс-3 №3</vt:lpstr>
      <vt:lpstr>кс-2№3</vt:lpstr>
      <vt:lpstr>вдц+кс-6</vt:lpstr>
      <vt:lpstr>'кс-3 №1'!Заголовки_для_печати</vt:lpstr>
      <vt:lpstr>'кс-3 №2'!Заголовки_для_печати</vt:lpstr>
      <vt:lpstr>'кс-3 №3'!Заголовки_для_печати</vt:lpstr>
      <vt:lpstr>'вдц+кс-6'!Область_печати</vt:lpstr>
      <vt:lpstr>'кс-2 (2)'!Область_печати</vt:lpstr>
      <vt:lpstr>'кс-2 №1'!Область_печати</vt:lpstr>
      <vt:lpstr>'кс-2№2'!Область_печати</vt:lpstr>
      <vt:lpstr>'кс-2№3'!Область_печати</vt:lpstr>
      <vt:lpstr>'кс-3 №1'!Область_печати</vt:lpstr>
      <vt:lpstr>'кс-3 №2'!Область_печати</vt:lpstr>
      <vt:lpstr>'кс-3 №3'!Область_печати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2024-04-26T11:02:34Z</cp:lastPrinted>
  <dcterms:created xsi:type="dcterms:W3CDTF">2023-07-03T11:51:21Z</dcterms:created>
  <dcterms:modified xsi:type="dcterms:W3CDTF">2024-09-19T08:01:53Z</dcterms:modified>
</cp:coreProperties>
</file>