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3805396-3F55-4C03-8A55-31237A5C6C82}" xr6:coauthVersionLast="47" xr6:coauthVersionMax="47" xr10:uidLastSave="{00000000-0000-0000-0000-000000000000}"/>
  <bookViews>
    <workbookView xWindow="-120" yWindow="-120" windowWidth="29040" windowHeight="15840" tabRatio="717" firstSheet="13" activeTab="13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вдц+кс-6" sheetId="1" state="hidden" r:id="rId9"/>
    <sheet name="кс-3 №5" sheetId="19" state="hidden" r:id="rId10"/>
    <sheet name="кс-2" sheetId="22" state="hidden" r:id="rId11"/>
    <sheet name="только кс-2 №1" sheetId="25" state="hidden" r:id="rId12"/>
    <sheet name="кс-2 №5корр" sheetId="23" state="hidden" r:id="rId13"/>
    <sheet name="кс-6" sheetId="12" r:id="rId14"/>
    <sheet name="корр. кс-2 №1 " sheetId="13" state="hidden" r:id="rId15"/>
    <sheet name="корр. кс-2№2 " sheetId="14" state="hidden" r:id="rId16"/>
    <sheet name="корр. кс-2№3 " sheetId="15" state="hidden" r:id="rId17"/>
    <sheet name="корр. кс-2 №4" sheetId="16" state="hidden" r:id="rId18"/>
    <sheet name="кс-3" sheetId="17" state="hidden" r:id="rId19"/>
    <sheet name="кс-2 121№5" sheetId="18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8" hidden="1">'вдц+кс-6'!$A$8:$AV$786</definedName>
    <definedName name="_xlnm._FilterDatabase" localSheetId="14" hidden="1">'корр. кс-2 №1 '!$A$1:$J$24</definedName>
    <definedName name="_xlnm._FilterDatabase" localSheetId="1" hidden="1">'корр. кс-2 №1  (2)'!$A$1:$J$24</definedName>
    <definedName name="_xlnm._FilterDatabase" localSheetId="17" hidden="1">'корр. кс-2 №4'!$A$1:$J$26</definedName>
    <definedName name="_xlnm._FilterDatabase" localSheetId="15" hidden="1">'корр. кс-2№2 '!$A$1:$J$24</definedName>
    <definedName name="_xlnm._FilterDatabase" localSheetId="16" hidden="1">'корр. кс-2№3 '!$A$1:$J$24</definedName>
    <definedName name="_xlnm._FilterDatabase" localSheetId="10" hidden="1">'кс-2'!$A$1:$J$25</definedName>
    <definedName name="_xlnm._FilterDatabase" localSheetId="0" hidden="1">'кс-2 (2)'!$A$3:$M$781</definedName>
    <definedName name="_xlnm._FilterDatabase" localSheetId="19" hidden="1">'кс-2 121№5'!$A$26:$AM$845</definedName>
    <definedName name="_xlnm._FilterDatabase" localSheetId="3" hidden="1">'кс-2 №1'!$A$1:$J$23</definedName>
    <definedName name="_xlnm._FilterDatabase" localSheetId="12" hidden="1">'кс-2 №5корр'!$A$1:$J$25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13" hidden="1">'кс-6'!$D$2:$BF$6</definedName>
    <definedName name="_xlnm._FilterDatabase" localSheetId="11" hidden="1">'только кс-2 №1'!$C$9:$AT$828</definedName>
    <definedName name="_xlnm.Print_Titles" localSheetId="18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9">'кс-3 №5'!$32:$32</definedName>
    <definedName name="_xlnm.Print_Area" localSheetId="8">'вдц+кс-6'!$A$1:$BJ$790</definedName>
    <definedName name="_xlnm.Print_Area" localSheetId="14">'корр. кс-2 №1 '!$A$1:$J$1601</definedName>
    <definedName name="_xlnm.Print_Area" localSheetId="1">'корр. кс-2 №1  (2)'!$A$1:$J$1601</definedName>
    <definedName name="_xlnm.Print_Area" localSheetId="17">'корр. кс-2 №4'!$A$1:$J$1613</definedName>
    <definedName name="_xlnm.Print_Area" localSheetId="15">'корр. кс-2№2 '!$A$1:$J$1602</definedName>
    <definedName name="_xlnm.Print_Area" localSheetId="16">'корр. кс-2№3 '!$A$1:$J$1601</definedName>
    <definedName name="_xlnm.Print_Area" localSheetId="10">'кс-2'!$A$1:$J$909</definedName>
    <definedName name="_xlnm.Print_Area" localSheetId="0">'кс-2 (2)'!$A$1:$J$792</definedName>
    <definedName name="_xlnm.Print_Area" localSheetId="19">'кс-2 121№5'!$A$1:$J$858</definedName>
    <definedName name="_xlnm.Print_Area" localSheetId="3">'кс-2 №1'!$A$1:$J$813</definedName>
    <definedName name="_xlnm.Print_Area" localSheetId="12">'кс-2 №5корр'!$A$1:$J$914</definedName>
    <definedName name="_xlnm.Print_Area" localSheetId="5">'кс-2№2'!$A$1:$J$814</definedName>
    <definedName name="_xlnm.Print_Area" localSheetId="7">'кс-2№3'!$A$1:$J$813</definedName>
    <definedName name="_xlnm.Print_Area" localSheetId="18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9">'кс-3 №5'!$A$1:$L$57</definedName>
    <definedName name="_xlnm.Print_Area" localSheetId="13">'кс-6'!$A$1:$J$770</definedName>
    <definedName name="_xlnm.Print_Area" localSheetId="11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2" i="12" l="1"/>
  <c r="BA745" i="12" l="1"/>
  <c r="BA746" i="12"/>
  <c r="BA747" i="12"/>
  <c r="BA748" i="12"/>
  <c r="BA749" i="12"/>
  <c r="BA750" i="12"/>
  <c r="BA751" i="12"/>
  <c r="BA752" i="12"/>
  <c r="BA753" i="12"/>
  <c r="BA754" i="12"/>
  <c r="BA755" i="12"/>
  <c r="BA756" i="12"/>
  <c r="AZ771" i="12"/>
  <c r="AT771" i="12"/>
  <c r="AS521" i="12" l="1"/>
  <c r="AQ521" i="12"/>
  <c r="AS722" i="12"/>
  <c r="AQ722" i="12"/>
  <c r="AT722" i="12" l="1"/>
  <c r="AT521" i="12"/>
  <c r="AO731" i="12"/>
  <c r="AO734" i="12"/>
  <c r="AS526" i="12" l="1"/>
  <c r="AQ526" i="12"/>
  <c r="AT526" i="12" l="1"/>
  <c r="AM528" i="12"/>
  <c r="AK528" i="12"/>
  <c r="AB528" i="12"/>
  <c r="V528" i="12"/>
  <c r="P528" i="12"/>
  <c r="AH528" i="12"/>
  <c r="AZ528" i="12"/>
  <c r="AT528" i="12"/>
  <c r="AI415" i="12"/>
  <c r="AI446" i="12"/>
  <c r="AI450" i="12"/>
  <c r="AI453" i="12"/>
  <c r="AI470" i="12"/>
  <c r="AI477" i="12"/>
  <c r="AN528" i="12" l="1"/>
  <c r="AI324" i="12" l="1"/>
  <c r="AI315" i="12"/>
  <c r="AI297" i="12"/>
  <c r="AI288" i="12"/>
  <c r="BA177" i="12"/>
  <c r="AO91" i="12"/>
  <c r="BA696" i="12"/>
  <c r="BA697" i="12"/>
  <c r="BA698" i="12"/>
  <c r="BA699" i="12"/>
  <c r="BA700" i="12"/>
  <c r="BA701" i="12"/>
  <c r="BA702" i="12"/>
  <c r="BA703" i="12"/>
  <c r="BA704" i="12"/>
  <c r="BA705" i="12"/>
  <c r="BA706" i="12"/>
  <c r="BA707" i="12"/>
  <c r="BA708" i="12"/>
  <c r="BA709" i="12"/>
  <c r="BA710" i="12"/>
  <c r="BA711" i="12"/>
  <c r="BA712" i="12"/>
  <c r="BA713" i="12"/>
  <c r="BA714" i="12"/>
  <c r="BA715" i="12"/>
  <c r="BA716" i="12"/>
  <c r="BA717" i="12"/>
  <c r="BA718" i="12"/>
  <c r="BA719" i="12"/>
  <c r="BA720" i="12"/>
  <c r="BA721" i="12"/>
  <c r="BA722" i="12"/>
  <c r="BA723" i="12"/>
  <c r="BA724" i="12"/>
  <c r="BA725" i="12"/>
  <c r="BA726" i="12"/>
  <c r="BA727" i="12"/>
  <c r="BA728" i="12"/>
  <c r="BA729" i="12"/>
  <c r="BA730" i="12"/>
  <c r="BA731" i="12"/>
  <c r="BA732" i="12"/>
  <c r="BA733" i="12"/>
  <c r="BA734" i="12"/>
  <c r="BA735" i="12"/>
  <c r="BA736" i="12"/>
  <c r="BA737" i="12"/>
  <c r="BA738" i="12"/>
  <c r="BA739" i="12"/>
  <c r="BA740" i="12"/>
  <c r="BA741" i="12"/>
  <c r="BA742" i="12"/>
  <c r="BA743" i="12"/>
  <c r="BA744" i="12"/>
  <c r="BA564" i="12"/>
  <c r="BA663" i="12"/>
  <c r="BA664" i="12"/>
  <c r="BA665" i="12"/>
  <c r="BA666" i="12"/>
  <c r="BA667" i="12"/>
  <c r="BA668" i="12"/>
  <c r="BA669" i="12"/>
  <c r="BA670" i="12"/>
  <c r="BA671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571" i="12"/>
  <c r="BA572" i="12"/>
  <c r="BA573" i="12"/>
  <c r="BA574" i="12"/>
  <c r="BA575" i="12"/>
  <c r="BA578" i="12"/>
  <c r="BA579" i="12"/>
  <c r="BA580" i="12"/>
  <c r="BA581" i="12"/>
  <c r="BA582" i="12"/>
  <c r="BA583" i="12"/>
  <c r="BA584" i="12"/>
  <c r="BA585" i="12"/>
  <c r="BA586" i="12"/>
  <c r="BA587" i="12"/>
  <c r="BA588" i="12"/>
  <c r="BA589" i="12"/>
  <c r="BA590" i="12"/>
  <c r="BA591" i="12"/>
  <c r="BA592" i="12"/>
  <c r="BA593" i="12"/>
  <c r="BA594" i="12"/>
  <c r="BA595" i="12"/>
  <c r="BA597" i="12"/>
  <c r="BA598" i="12"/>
  <c r="BA599" i="12"/>
  <c r="BA600" i="12"/>
  <c r="BA601" i="12"/>
  <c r="BA602" i="12"/>
  <c r="BA603" i="12"/>
  <c r="BA604" i="12"/>
  <c r="BA605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8" i="12"/>
  <c r="BA619" i="12"/>
  <c r="BA620" i="12"/>
  <c r="BA621" i="12"/>
  <c r="BA622" i="12"/>
  <c r="BA623" i="12"/>
  <c r="BA624" i="12"/>
  <c r="BA625" i="12"/>
  <c r="BA626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570" i="12"/>
  <c r="BA549" i="12"/>
  <c r="BA550" i="12"/>
  <c r="BA551" i="12"/>
  <c r="BA552" i="12"/>
  <c r="BA553" i="12"/>
  <c r="BA554" i="12"/>
  <c r="BA555" i="12"/>
  <c r="BA556" i="12"/>
  <c r="BA557" i="12"/>
  <c r="BA558" i="12"/>
  <c r="BA559" i="12"/>
  <c r="BA560" i="12"/>
  <c r="BA561" i="12"/>
  <c r="BA562" i="12"/>
  <c r="BA563" i="12"/>
  <c r="BA565" i="12"/>
  <c r="BA566" i="12"/>
  <c r="BA567" i="12"/>
  <c r="BA568" i="12"/>
  <c r="BA569" i="12"/>
  <c r="BA537" i="12"/>
  <c r="BA538" i="12"/>
  <c r="BA539" i="12"/>
  <c r="BA540" i="12"/>
  <c r="BA541" i="12"/>
  <c r="BA542" i="12"/>
  <c r="BA543" i="12"/>
  <c r="BA544" i="12"/>
  <c r="BA545" i="12"/>
  <c r="BA546" i="12"/>
  <c r="BA547" i="12"/>
  <c r="BA548" i="12"/>
  <c r="BA535" i="12"/>
  <c r="BA536" i="12"/>
  <c r="BA534" i="12"/>
  <c r="BA518" i="12"/>
  <c r="BA519" i="12"/>
  <c r="BA520" i="12"/>
  <c r="BA521" i="12"/>
  <c r="BA522" i="12"/>
  <c r="BA523" i="12"/>
  <c r="BA524" i="12"/>
  <c r="BA525" i="12"/>
  <c r="BA526" i="12"/>
  <c r="BA527" i="12"/>
  <c r="BA528" i="12"/>
  <c r="BA529" i="12"/>
  <c r="BA530" i="12"/>
  <c r="BA531" i="12"/>
  <c r="BA532" i="12"/>
  <c r="BA533" i="12"/>
  <c r="BA514" i="12"/>
  <c r="BA515" i="12"/>
  <c r="BA516" i="12"/>
  <c r="BA517" i="12"/>
  <c r="BA369" i="12"/>
  <c r="BA370" i="12"/>
  <c r="BA372" i="12"/>
  <c r="BA373" i="12"/>
  <c r="BA374" i="12"/>
  <c r="BA375" i="12"/>
  <c r="BA376" i="12"/>
  <c r="BA377" i="12"/>
  <c r="BA378" i="12"/>
  <c r="BA379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345" i="12"/>
  <c r="BA346" i="12"/>
  <c r="BA347" i="12"/>
  <c r="BA348" i="12"/>
  <c r="BA349" i="12"/>
  <c r="BA350" i="12"/>
  <c r="BA351" i="12"/>
  <c r="BA352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21" i="12"/>
  <c r="BA322" i="12"/>
  <c r="BA323" i="12"/>
  <c r="BA325" i="12"/>
  <c r="BA326" i="12"/>
  <c r="BA327" i="12"/>
  <c r="BA328" i="12"/>
  <c r="BA329" i="12"/>
  <c r="BA330" i="12"/>
  <c r="BA331" i="12"/>
  <c r="BA332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226" i="12"/>
  <c r="BA227" i="12"/>
  <c r="BA228" i="12"/>
  <c r="BA229" i="12"/>
  <c r="BA230" i="12"/>
  <c r="BA231" i="12"/>
  <c r="BA232" i="12"/>
  <c r="BA233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9" i="12"/>
  <c r="BA290" i="12"/>
  <c r="BA291" i="12"/>
  <c r="BA292" i="12"/>
  <c r="BA293" i="12"/>
  <c r="BA294" i="12"/>
  <c r="BA295" i="12"/>
  <c r="BA296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6" i="12"/>
  <c r="BA317" i="12"/>
  <c r="BA318" i="12"/>
  <c r="BA319" i="12"/>
  <c r="BA320" i="12"/>
  <c r="BA223" i="12"/>
  <c r="BA224" i="12"/>
  <c r="BA225" i="12"/>
  <c r="BA222" i="12"/>
  <c r="BA220" i="12"/>
  <c r="BA219" i="12"/>
  <c r="BA218" i="12"/>
  <c r="BA217" i="12"/>
  <c r="BA216" i="12"/>
  <c r="BA215" i="12"/>
  <c r="BA214" i="12"/>
  <c r="BA213" i="12"/>
  <c r="BA212" i="12"/>
  <c r="BA211" i="12"/>
  <c r="BA210" i="12"/>
  <c r="BA208" i="12"/>
  <c r="BA207" i="12"/>
  <c r="BA206" i="12"/>
  <c r="BA204" i="12"/>
  <c r="BA203" i="12"/>
  <c r="BA202" i="12"/>
  <c r="BA201" i="12"/>
  <c r="BA200" i="12"/>
  <c r="BA199" i="12"/>
  <c r="BA198" i="12"/>
  <c r="BA197" i="12"/>
  <c r="BA196" i="12"/>
  <c r="BA195" i="12"/>
  <c r="BA194" i="12"/>
  <c r="BA193" i="12"/>
  <c r="BA192" i="12"/>
  <c r="BA191" i="12"/>
  <c r="BA190" i="12"/>
  <c r="BA189" i="12"/>
  <c r="BA188" i="12"/>
  <c r="BA187" i="12"/>
  <c r="BA186" i="12"/>
  <c r="BA185" i="12"/>
  <c r="BA184" i="12"/>
  <c r="BA183" i="12"/>
  <c r="BA182" i="12"/>
  <c r="BA181" i="12"/>
  <c r="BA180" i="12"/>
  <c r="BA179" i="12"/>
  <c r="BA178" i="12"/>
  <c r="BA176" i="12"/>
  <c r="BA175" i="12"/>
  <c r="BA174" i="12"/>
  <c r="BA173" i="12"/>
  <c r="BA172" i="12"/>
  <c r="BA171" i="12"/>
  <c r="BA170" i="12"/>
  <c r="BA169" i="12"/>
  <c r="BA168" i="12"/>
  <c r="BA167" i="12"/>
  <c r="BA166" i="12"/>
  <c r="BA165" i="12"/>
  <c r="BA164" i="12"/>
  <c r="BA163" i="12"/>
  <c r="BA162" i="12"/>
  <c r="BA161" i="12"/>
  <c r="BA160" i="12"/>
  <c r="BA159" i="12"/>
  <c r="BA158" i="12"/>
  <c r="BA157" i="12"/>
  <c r="BA156" i="12"/>
  <c r="BA155" i="12"/>
  <c r="BA154" i="12"/>
  <c r="BA153" i="12"/>
  <c r="BA152" i="12"/>
  <c r="BA151" i="12"/>
  <c r="BA150" i="12"/>
  <c r="BA149" i="12"/>
  <c r="BA148" i="12"/>
  <c r="BA147" i="12"/>
  <c r="BA146" i="12"/>
  <c r="BA145" i="12"/>
  <c r="BA144" i="12"/>
  <c r="BA143" i="12"/>
  <c r="BA142" i="12"/>
  <c r="BA141" i="12"/>
  <c r="BA140" i="12"/>
  <c r="BA139" i="12"/>
  <c r="BA138" i="12"/>
  <c r="BA137" i="12"/>
  <c r="BA136" i="12"/>
  <c r="BA135" i="12"/>
  <c r="BA134" i="12"/>
  <c r="BA133" i="12"/>
  <c r="BA132" i="12"/>
  <c r="BA131" i="12"/>
  <c r="BA130" i="12"/>
  <c r="BA129" i="12"/>
  <c r="BA128" i="12"/>
  <c r="BA127" i="12"/>
  <c r="BA126" i="12"/>
  <c r="BA125" i="12"/>
  <c r="BA124" i="12"/>
  <c r="BA123" i="12"/>
  <c r="BA122" i="12"/>
  <c r="BA121" i="12"/>
  <c r="BA120" i="12"/>
  <c r="BA119" i="12"/>
  <c r="BA118" i="12"/>
  <c r="BA117" i="12"/>
  <c r="BA116" i="12"/>
  <c r="BA115" i="12"/>
  <c r="BA114" i="12"/>
  <c r="BA113" i="12"/>
  <c r="BA112" i="12"/>
  <c r="BA111" i="12"/>
  <c r="BA110" i="12"/>
  <c r="BA109" i="12"/>
  <c r="BA108" i="12"/>
  <c r="BA107" i="12"/>
  <c r="BA106" i="12"/>
  <c r="BA105" i="12"/>
  <c r="BA104" i="12"/>
  <c r="BA103" i="12"/>
  <c r="BA102" i="12"/>
  <c r="BA101" i="12"/>
  <c r="BA100" i="12"/>
  <c r="BA99" i="12"/>
  <c r="BA98" i="12"/>
  <c r="BA97" i="12"/>
  <c r="BA96" i="12"/>
  <c r="BA95" i="12"/>
  <c r="BA94" i="12"/>
  <c r="BA93" i="12"/>
  <c r="BA92" i="12"/>
  <c r="BA90" i="12"/>
  <c r="BA89" i="12"/>
  <c r="BA88" i="12"/>
  <c r="BA87" i="12"/>
  <c r="BA86" i="12"/>
  <c r="BA85" i="12"/>
  <c r="BA84" i="12"/>
  <c r="BA83" i="12"/>
  <c r="BA82" i="12"/>
  <c r="BA81" i="12"/>
  <c r="BA80" i="12"/>
  <c r="BA79" i="12"/>
  <c r="BA78" i="12"/>
  <c r="BA77" i="12"/>
  <c r="BA76" i="12"/>
  <c r="BA75" i="12"/>
  <c r="BA74" i="12"/>
  <c r="BA73" i="12"/>
  <c r="BA72" i="12"/>
  <c r="BA71" i="12"/>
  <c r="BA70" i="12"/>
  <c r="BA69" i="12"/>
  <c r="BA68" i="12"/>
  <c r="BA67" i="12"/>
  <c r="BA66" i="12"/>
  <c r="BA65" i="12"/>
  <c r="BA64" i="12"/>
  <c r="BA63" i="12"/>
  <c r="BA62" i="12"/>
  <c r="BA61" i="12"/>
  <c r="BA60" i="12"/>
  <c r="BA59" i="12"/>
  <c r="BA58" i="12"/>
  <c r="BA57" i="12"/>
  <c r="BA56" i="12"/>
  <c r="BA55" i="12"/>
  <c r="BA54" i="12"/>
  <c r="BA53" i="12"/>
  <c r="BA52" i="12"/>
  <c r="BA51" i="12"/>
  <c r="BA50" i="12"/>
  <c r="BA49" i="12"/>
  <c r="BA48" i="12"/>
  <c r="BA47" i="12"/>
  <c r="BA46" i="12"/>
  <c r="BA45" i="12"/>
  <c r="BA44" i="12"/>
  <c r="BA43" i="12"/>
  <c r="BA34" i="12"/>
  <c r="BA33" i="12"/>
  <c r="BA32" i="12"/>
  <c r="BA31" i="12"/>
  <c r="BA30" i="12"/>
  <c r="BA29" i="12"/>
  <c r="BA28" i="12"/>
  <c r="BA221" i="12"/>
  <c r="BA12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11" i="12"/>
  <c r="AY755" i="12"/>
  <c r="AW755" i="12"/>
  <c r="AY754" i="12"/>
  <c r="AW754" i="12"/>
  <c r="AY752" i="12"/>
  <c r="AW752" i="12"/>
  <c r="AY751" i="12"/>
  <c r="AW751" i="12"/>
  <c r="AY750" i="12"/>
  <c r="AW750" i="12"/>
  <c r="AY749" i="12"/>
  <c r="AW749" i="12"/>
  <c r="AY748" i="12"/>
  <c r="AW748" i="12"/>
  <c r="AY747" i="12"/>
  <c r="AW747" i="12"/>
  <c r="AY746" i="12"/>
  <c r="AW746" i="12"/>
  <c r="AY745" i="12"/>
  <c r="AW745" i="12"/>
  <c r="AY739" i="12"/>
  <c r="AW739" i="12"/>
  <c r="AY738" i="12"/>
  <c r="AW738" i="12"/>
  <c r="AY737" i="12"/>
  <c r="AW737" i="12"/>
  <c r="AY736" i="12"/>
  <c r="AW736" i="12"/>
  <c r="AY735" i="12"/>
  <c r="AW735" i="12"/>
  <c r="AY734" i="12"/>
  <c r="AW734" i="12"/>
  <c r="AY732" i="12"/>
  <c r="AW732" i="12"/>
  <c r="AY731" i="12"/>
  <c r="AW731" i="12"/>
  <c r="AY730" i="12"/>
  <c r="AW730" i="12"/>
  <c r="AY729" i="12"/>
  <c r="AW729" i="12"/>
  <c r="AY728" i="12"/>
  <c r="AW728" i="12"/>
  <c r="AY727" i="12"/>
  <c r="AW727" i="12"/>
  <c r="AY725" i="12"/>
  <c r="AW725" i="12"/>
  <c r="AY724" i="12"/>
  <c r="AW724" i="12"/>
  <c r="AY723" i="12"/>
  <c r="AW723" i="12"/>
  <c r="AY721" i="12"/>
  <c r="AW721" i="12"/>
  <c r="AY720" i="12"/>
  <c r="AW720" i="12"/>
  <c r="AY719" i="12"/>
  <c r="AW719" i="12"/>
  <c r="AY718" i="12"/>
  <c r="AW718" i="12"/>
  <c r="AY717" i="12"/>
  <c r="AW717" i="12"/>
  <c r="AY716" i="12"/>
  <c r="AW716" i="12"/>
  <c r="AY715" i="12"/>
  <c r="AW715" i="12"/>
  <c r="AY714" i="12"/>
  <c r="AW714" i="12"/>
  <c r="AY713" i="12"/>
  <c r="AW713" i="12"/>
  <c r="AY712" i="12"/>
  <c r="AW712" i="12"/>
  <c r="AY711" i="12"/>
  <c r="AW711" i="12"/>
  <c r="AY706" i="12"/>
  <c r="AW706" i="12"/>
  <c r="AY705" i="12"/>
  <c r="AW705" i="12"/>
  <c r="AY704" i="12"/>
  <c r="AW704" i="12"/>
  <c r="AY703" i="12"/>
  <c r="AW703" i="12"/>
  <c r="AY702" i="12"/>
  <c r="AW702" i="12"/>
  <c r="AY701" i="12"/>
  <c r="AW701" i="12"/>
  <c r="AY700" i="12"/>
  <c r="AW700" i="12"/>
  <c r="AY699" i="12"/>
  <c r="AW699" i="12"/>
  <c r="AY698" i="12"/>
  <c r="AW698" i="12"/>
  <c r="AY697" i="12"/>
  <c r="AW697" i="12"/>
  <c r="AY691" i="12"/>
  <c r="AW691" i="12"/>
  <c r="AY690" i="12"/>
  <c r="AW690" i="12"/>
  <c r="AY688" i="12"/>
  <c r="AW688" i="12"/>
  <c r="AY687" i="12"/>
  <c r="AW687" i="12"/>
  <c r="AY686" i="12"/>
  <c r="AW686" i="12"/>
  <c r="AY685" i="12"/>
  <c r="AW685" i="12"/>
  <c r="AY683" i="12"/>
  <c r="AW683" i="12"/>
  <c r="AY682" i="12"/>
  <c r="AW682" i="12"/>
  <c r="AY681" i="12"/>
  <c r="AW681" i="12"/>
  <c r="AY680" i="12"/>
  <c r="AV680" i="12"/>
  <c r="AW680" i="12" s="1"/>
  <c r="AY679" i="12"/>
  <c r="AV679" i="12"/>
  <c r="AW679" i="12" s="1"/>
  <c r="AY678" i="12"/>
  <c r="AV678" i="12"/>
  <c r="AW678" i="12" s="1"/>
  <c r="AY677" i="12"/>
  <c r="AV677" i="12"/>
  <c r="AW677" i="12" s="1"/>
  <c r="AY676" i="12"/>
  <c r="AW676" i="12"/>
  <c r="AY675" i="12"/>
  <c r="AW675" i="12"/>
  <c r="AY674" i="12"/>
  <c r="AW674" i="12"/>
  <c r="AY673" i="12"/>
  <c r="AW673" i="12"/>
  <c r="AY672" i="12"/>
  <c r="AW672" i="12"/>
  <c r="AY671" i="12"/>
  <c r="AW671" i="12"/>
  <c r="AY670" i="12"/>
  <c r="AW670" i="12"/>
  <c r="AY669" i="12"/>
  <c r="AW669" i="12"/>
  <c r="AY668" i="12"/>
  <c r="AV668" i="12"/>
  <c r="AW668" i="12" s="1"/>
  <c r="AY667" i="12"/>
  <c r="AV667" i="12"/>
  <c r="AW667" i="12" s="1"/>
  <c r="AY666" i="12"/>
  <c r="AV666" i="12"/>
  <c r="AW666" i="12" s="1"/>
  <c r="AY665" i="12"/>
  <c r="AW665" i="12"/>
  <c r="AY664" i="12"/>
  <c r="AW664" i="12"/>
  <c r="AY663" i="12"/>
  <c r="AW663" i="12"/>
  <c r="AY662" i="12"/>
  <c r="AW662" i="12"/>
  <c r="AY661" i="12"/>
  <c r="AW661" i="12"/>
  <c r="AY660" i="12"/>
  <c r="AW660" i="12"/>
  <c r="AY659" i="12"/>
  <c r="AW659" i="12"/>
  <c r="AY658" i="12"/>
  <c r="AW658" i="12"/>
  <c r="AY657" i="12"/>
  <c r="AW657" i="12"/>
  <c r="AY656" i="12"/>
  <c r="AV656" i="12"/>
  <c r="AW656" i="12" s="1"/>
  <c r="AY655" i="12"/>
  <c r="AV655" i="12"/>
  <c r="AW655" i="12" s="1"/>
  <c r="AY654" i="12"/>
  <c r="AV654" i="12"/>
  <c r="AW654" i="12" s="1"/>
  <c r="AY653" i="12"/>
  <c r="AW653" i="12"/>
  <c r="AY652" i="12"/>
  <c r="AW652" i="12"/>
  <c r="AY651" i="12"/>
  <c r="AW651" i="12"/>
  <c r="AY650" i="12"/>
  <c r="AW650" i="12"/>
  <c r="AY649" i="12"/>
  <c r="AW649" i="12"/>
  <c r="AY648" i="12"/>
  <c r="AW648" i="12"/>
  <c r="AY647" i="12"/>
  <c r="AW647" i="12"/>
  <c r="AY646" i="12"/>
  <c r="AW646" i="12"/>
  <c r="AY645" i="12"/>
  <c r="AW645" i="12"/>
  <c r="AY644" i="12"/>
  <c r="AW644" i="12"/>
  <c r="AY643" i="12"/>
  <c r="AW643" i="12"/>
  <c r="AY642" i="12"/>
  <c r="AV642" i="12"/>
  <c r="AW642" i="12" s="1"/>
  <c r="AY641" i="12"/>
  <c r="AV641" i="12"/>
  <c r="AW641" i="12" s="1"/>
  <c r="AY640" i="12"/>
  <c r="AV640" i="12"/>
  <c r="AW640" i="12" s="1"/>
  <c r="AY639" i="12"/>
  <c r="AW639" i="12"/>
  <c r="AY638" i="12"/>
  <c r="AW638" i="12"/>
  <c r="AY637" i="12"/>
  <c r="AW637" i="12"/>
  <c r="AY636" i="12"/>
  <c r="AW636" i="12"/>
  <c r="AY635" i="12"/>
  <c r="AW635" i="12"/>
  <c r="AY634" i="12"/>
  <c r="AW634" i="12"/>
  <c r="AY633" i="12"/>
  <c r="AW633" i="12"/>
  <c r="AY632" i="12"/>
  <c r="AW632" i="12"/>
  <c r="AY631" i="12"/>
  <c r="AW631" i="12"/>
  <c r="AY630" i="12"/>
  <c r="AV630" i="12"/>
  <c r="AW630" i="12" s="1"/>
  <c r="AY629" i="12"/>
  <c r="AV629" i="12"/>
  <c r="AW629" i="12" s="1"/>
  <c r="AY628" i="12"/>
  <c r="AV628" i="12"/>
  <c r="AW628" i="12" s="1"/>
  <c r="AY627" i="12"/>
  <c r="AV627" i="12"/>
  <c r="AW627" i="12" s="1"/>
  <c r="AY626" i="12"/>
  <c r="AW626" i="12"/>
  <c r="AY625" i="12"/>
  <c r="AW625" i="12"/>
  <c r="AY624" i="12"/>
  <c r="AW624" i="12"/>
  <c r="AY623" i="12"/>
  <c r="AW623" i="12"/>
  <c r="AY622" i="12"/>
  <c r="AW622" i="12"/>
  <c r="AY621" i="12"/>
  <c r="AW621" i="12"/>
  <c r="AY618" i="12"/>
  <c r="AW618" i="12"/>
  <c r="AY617" i="12"/>
  <c r="AW617" i="12"/>
  <c r="AY616" i="12"/>
  <c r="AW616" i="12"/>
  <c r="AY615" i="12"/>
  <c r="AW615" i="12"/>
  <c r="AY614" i="12"/>
  <c r="AW614" i="12"/>
  <c r="AY613" i="12"/>
  <c r="AW613" i="12"/>
  <c r="AY612" i="12"/>
  <c r="AW612" i="12"/>
  <c r="AY611" i="12"/>
  <c r="AW611" i="12"/>
  <c r="AY610" i="12"/>
  <c r="AW610" i="12"/>
  <c r="AY609" i="12"/>
  <c r="AW609" i="12"/>
  <c r="AY608" i="12"/>
  <c r="AW608" i="12"/>
  <c r="AY607" i="12"/>
  <c r="AW607" i="12"/>
  <c r="AY606" i="12"/>
  <c r="AW606" i="12"/>
  <c r="AY605" i="12"/>
  <c r="AW605" i="12"/>
  <c r="AY604" i="12"/>
  <c r="AW604" i="12"/>
  <c r="AY603" i="12"/>
  <c r="AW603" i="12"/>
  <c r="AY602" i="12"/>
  <c r="AW602" i="12"/>
  <c r="AY601" i="12"/>
  <c r="AW601" i="12"/>
  <c r="AY600" i="12"/>
  <c r="AW600" i="12"/>
  <c r="AY599" i="12"/>
  <c r="AW599" i="12"/>
  <c r="AY597" i="12"/>
  <c r="AW597" i="12"/>
  <c r="AY596" i="12"/>
  <c r="AW596" i="12"/>
  <c r="AY595" i="12"/>
  <c r="AW595" i="12"/>
  <c r="AY594" i="12"/>
  <c r="AW594" i="12"/>
  <c r="AY593" i="12"/>
  <c r="AW593" i="12"/>
  <c r="AY592" i="12"/>
  <c r="AW592" i="12"/>
  <c r="AY591" i="12"/>
  <c r="AW591" i="12"/>
  <c r="AY590" i="12"/>
  <c r="AW590" i="12"/>
  <c r="AY589" i="12"/>
  <c r="AW589" i="12"/>
  <c r="AY588" i="12"/>
  <c r="AW588" i="12"/>
  <c r="AY587" i="12"/>
  <c r="AW587" i="12"/>
  <c r="AY586" i="12"/>
  <c r="AW586" i="12"/>
  <c r="AY585" i="12"/>
  <c r="AW585" i="12"/>
  <c r="AY584" i="12"/>
  <c r="AW584" i="12"/>
  <c r="AY583" i="12"/>
  <c r="AW583" i="12"/>
  <c r="AY582" i="12"/>
  <c r="AW582" i="12"/>
  <c r="AY581" i="12"/>
  <c r="AW581" i="12"/>
  <c r="AY580" i="12"/>
  <c r="AW580" i="12"/>
  <c r="AY579" i="12"/>
  <c r="AW579" i="12"/>
  <c r="AY578" i="12"/>
  <c r="AW578" i="12"/>
  <c r="AY577" i="12"/>
  <c r="AW577" i="12"/>
  <c r="AY576" i="12"/>
  <c r="AW576" i="12"/>
  <c r="AY575" i="12"/>
  <c r="AW575" i="12"/>
  <c r="AY574" i="12"/>
  <c r="AW574" i="12"/>
  <c r="AY573" i="12"/>
  <c r="AW573" i="12"/>
  <c r="AY572" i="12"/>
  <c r="AW572" i="12"/>
  <c r="AY571" i="12"/>
  <c r="AW571" i="12"/>
  <c r="AY570" i="12"/>
  <c r="AW570" i="12"/>
  <c r="AY569" i="12"/>
  <c r="AW569" i="12"/>
  <c r="AY568" i="12"/>
  <c r="AW568" i="12"/>
  <c r="AY567" i="12"/>
  <c r="AW567" i="12"/>
  <c r="AY566" i="12"/>
  <c r="AW566" i="12"/>
  <c r="AY565" i="12"/>
  <c r="AW565" i="12"/>
  <c r="AY564" i="12"/>
  <c r="AW564" i="12"/>
  <c r="AY563" i="12"/>
  <c r="AW563" i="12"/>
  <c r="AY562" i="12"/>
  <c r="AW562" i="12"/>
  <c r="AY561" i="12"/>
  <c r="AW561" i="12"/>
  <c r="AY560" i="12"/>
  <c r="AW560" i="12"/>
  <c r="AY559" i="12"/>
  <c r="AW559" i="12"/>
  <c r="AY558" i="12"/>
  <c r="AW558" i="12"/>
  <c r="AY557" i="12"/>
  <c r="AW557" i="12"/>
  <c r="AY556" i="12"/>
  <c r="AW556" i="12"/>
  <c r="AY555" i="12"/>
  <c r="AW555" i="12"/>
  <c r="AY554" i="12"/>
  <c r="AW554" i="12"/>
  <c r="AY553" i="12"/>
  <c r="AW553" i="12"/>
  <c r="AY552" i="12"/>
  <c r="AW552" i="12"/>
  <c r="AY551" i="12"/>
  <c r="AW551" i="12"/>
  <c r="AY550" i="12"/>
  <c r="AW550" i="12"/>
  <c r="AY549" i="12"/>
  <c r="AW549" i="12"/>
  <c r="AY546" i="12"/>
  <c r="AW546" i="12"/>
  <c r="AY545" i="12"/>
  <c r="AW545" i="12"/>
  <c r="AY544" i="12"/>
  <c r="AW544" i="12"/>
  <c r="AY543" i="12"/>
  <c r="AW543" i="12"/>
  <c r="AY542" i="12"/>
  <c r="AW542" i="12"/>
  <c r="AY541" i="12"/>
  <c r="AW541" i="12"/>
  <c r="AY540" i="12"/>
  <c r="AW540" i="12"/>
  <c r="AY539" i="12"/>
  <c r="AW539" i="12"/>
  <c r="AY533" i="12"/>
  <c r="AW533" i="12"/>
  <c r="AY532" i="12"/>
  <c r="AW532" i="12"/>
  <c r="AY531" i="12"/>
  <c r="AW531" i="12"/>
  <c r="AY530" i="12"/>
  <c r="AW530" i="12"/>
  <c r="AY529" i="12"/>
  <c r="AW529" i="12"/>
  <c r="AY527" i="12"/>
  <c r="AW527" i="12"/>
  <c r="AY525" i="12"/>
  <c r="AW525" i="12"/>
  <c r="AY524" i="12"/>
  <c r="AW524" i="12"/>
  <c r="AY523" i="12"/>
  <c r="AW523" i="12"/>
  <c r="AY522" i="12"/>
  <c r="AW522" i="12"/>
  <c r="AY520" i="12"/>
  <c r="AW520" i="12"/>
  <c r="AY519" i="12"/>
  <c r="AW519" i="12"/>
  <c r="AY518" i="12"/>
  <c r="AW518" i="12"/>
  <c r="AY517" i="12"/>
  <c r="AW517" i="12"/>
  <c r="AY516" i="12"/>
  <c r="AW516" i="12"/>
  <c r="AY515" i="12"/>
  <c r="AW515" i="12"/>
  <c r="AY514" i="12"/>
  <c r="AW514" i="12"/>
  <c r="AY513" i="12"/>
  <c r="AW513" i="12"/>
  <c r="AY512" i="12"/>
  <c r="AW512" i="12"/>
  <c r="AY511" i="12"/>
  <c r="AW511" i="12"/>
  <c r="AY510" i="12"/>
  <c r="AW510" i="12"/>
  <c r="AY509" i="12"/>
  <c r="AW509" i="12"/>
  <c r="AY508" i="12"/>
  <c r="AW508" i="12"/>
  <c r="AY507" i="12"/>
  <c r="AW507" i="12"/>
  <c r="AY506" i="12"/>
  <c r="AW506" i="12"/>
  <c r="AY504" i="12"/>
  <c r="AW504" i="12"/>
  <c r="AY503" i="12"/>
  <c r="AW503" i="12"/>
  <c r="AY501" i="12"/>
  <c r="AW501" i="12"/>
  <c r="AY500" i="12"/>
  <c r="AW500" i="12"/>
  <c r="AY498" i="12"/>
  <c r="AW498" i="12"/>
  <c r="AY497" i="12"/>
  <c r="AW497" i="12"/>
  <c r="AY496" i="12"/>
  <c r="AW496" i="12"/>
  <c r="AY495" i="12"/>
  <c r="AW495" i="12"/>
  <c r="AY494" i="12"/>
  <c r="AW494" i="12"/>
  <c r="AY493" i="12"/>
  <c r="AW493" i="12"/>
  <c r="AY492" i="12"/>
  <c r="AW492" i="12"/>
  <c r="AY490" i="12"/>
  <c r="AW490" i="12"/>
  <c r="AY489" i="12"/>
  <c r="AW489" i="12"/>
  <c r="AY488" i="12"/>
  <c r="AW488" i="12"/>
  <c r="AY487" i="12"/>
  <c r="AW487" i="12"/>
  <c r="AY486" i="12"/>
  <c r="AW486" i="12"/>
  <c r="AY485" i="12"/>
  <c r="AW485" i="12"/>
  <c r="AY484" i="12"/>
  <c r="AW484" i="12"/>
  <c r="AY483" i="12"/>
  <c r="AW483" i="12"/>
  <c r="AY482" i="12"/>
  <c r="AW482" i="12"/>
  <c r="AY481" i="12"/>
  <c r="AW481" i="12"/>
  <c r="AY480" i="12"/>
  <c r="AW480" i="12"/>
  <c r="AY479" i="12"/>
  <c r="AW479" i="12"/>
  <c r="AY478" i="12"/>
  <c r="AW478" i="12"/>
  <c r="AY477" i="12"/>
  <c r="AW477" i="12"/>
  <c r="AY476" i="12"/>
  <c r="AW476" i="12"/>
  <c r="AY475" i="12"/>
  <c r="AW475" i="12"/>
  <c r="AY474" i="12"/>
  <c r="AW474" i="12"/>
  <c r="AY473" i="12"/>
  <c r="AW473" i="12"/>
  <c r="AY472" i="12"/>
  <c r="AW472" i="12"/>
  <c r="AY471" i="12"/>
  <c r="AW471" i="12"/>
  <c r="AY470" i="12"/>
  <c r="AW470" i="12"/>
  <c r="AY469" i="12"/>
  <c r="AW469" i="12"/>
  <c r="AY468" i="12"/>
  <c r="AW468" i="12"/>
  <c r="AY467" i="12"/>
  <c r="AW467" i="12"/>
  <c r="AY466" i="12"/>
  <c r="AW466" i="12"/>
  <c r="AY465" i="12"/>
  <c r="AW465" i="12"/>
  <c r="AY464" i="12"/>
  <c r="AW464" i="12"/>
  <c r="AY463" i="12"/>
  <c r="AW463" i="12"/>
  <c r="AY462" i="12"/>
  <c r="AW462" i="12"/>
  <c r="AY461" i="12"/>
  <c r="AW461" i="12"/>
  <c r="AY460" i="12"/>
  <c r="AW460" i="12"/>
  <c r="AY458" i="12"/>
  <c r="AW458" i="12"/>
  <c r="AY457" i="12"/>
  <c r="AW457" i="12"/>
  <c r="AY456" i="12"/>
  <c r="AW456" i="12"/>
  <c r="AY455" i="12"/>
  <c r="AW455" i="12"/>
  <c r="AY454" i="12"/>
  <c r="AW454" i="12"/>
  <c r="AY453" i="12"/>
  <c r="AW453" i="12"/>
  <c r="AY452" i="12"/>
  <c r="AW452" i="12"/>
  <c r="AY451" i="12"/>
  <c r="AW451" i="12"/>
  <c r="AY450" i="12"/>
  <c r="AW450" i="12"/>
  <c r="AY449" i="12"/>
  <c r="AW449" i="12"/>
  <c r="AY448" i="12"/>
  <c r="AW448" i="12"/>
  <c r="AY447" i="12"/>
  <c r="AW447" i="12"/>
  <c r="AY446" i="12"/>
  <c r="AW446" i="12"/>
  <c r="AY445" i="12"/>
  <c r="AW445" i="12"/>
  <c r="AY444" i="12"/>
  <c r="AW444" i="12"/>
  <c r="AY443" i="12"/>
  <c r="AW443" i="12"/>
  <c r="AY442" i="12"/>
  <c r="AW442" i="12"/>
  <c r="AY441" i="12"/>
  <c r="AW441" i="12"/>
  <c r="AY440" i="12"/>
  <c r="AW440" i="12"/>
  <c r="AY438" i="12"/>
  <c r="AW438" i="12"/>
  <c r="AY437" i="12"/>
  <c r="AW437" i="12"/>
  <c r="AY436" i="12"/>
  <c r="AW436" i="12"/>
  <c r="AY435" i="12"/>
  <c r="AW435" i="12"/>
  <c r="AY434" i="12"/>
  <c r="AW434" i="12"/>
  <c r="AY433" i="12"/>
  <c r="AW433" i="12"/>
  <c r="AY432" i="12"/>
  <c r="AW432" i="12"/>
  <c r="AY431" i="12"/>
  <c r="AW431" i="12"/>
  <c r="AY430" i="12"/>
  <c r="AW430" i="12"/>
  <c r="AY429" i="12"/>
  <c r="AW429" i="12"/>
  <c r="AY428" i="12"/>
  <c r="AW428" i="12"/>
  <c r="AY427" i="12"/>
  <c r="AW427" i="12"/>
  <c r="AY425" i="12"/>
  <c r="AW425" i="12"/>
  <c r="AY424" i="12"/>
  <c r="AW424" i="12"/>
  <c r="AY423" i="12"/>
  <c r="AW423" i="12"/>
  <c r="AY422" i="12"/>
  <c r="AW422" i="12"/>
  <c r="AY421" i="12"/>
  <c r="AW421" i="12"/>
  <c r="AY420" i="12"/>
  <c r="AW420" i="12"/>
  <c r="AY419" i="12"/>
  <c r="AW419" i="12"/>
  <c r="AY418" i="12"/>
  <c r="AW418" i="12"/>
  <c r="AY417" i="12"/>
  <c r="AW417" i="12"/>
  <c r="AY416" i="12"/>
  <c r="AW416" i="12"/>
  <c r="AY415" i="12"/>
  <c r="AW415" i="12"/>
  <c r="AY414" i="12"/>
  <c r="AW414" i="12"/>
  <c r="AY412" i="12"/>
  <c r="AW412" i="12"/>
  <c r="AY411" i="12"/>
  <c r="AW411" i="12"/>
  <c r="AY410" i="12"/>
  <c r="AW410" i="12"/>
  <c r="AY409" i="12"/>
  <c r="AW409" i="12"/>
  <c r="AY408" i="12"/>
  <c r="AW408" i="12"/>
  <c r="AY407" i="12"/>
  <c r="AW407" i="12"/>
  <c r="AY406" i="12"/>
  <c r="AW406" i="12"/>
  <c r="AY405" i="12"/>
  <c r="AW405" i="12"/>
  <c r="AY404" i="12"/>
  <c r="AW404" i="12"/>
  <c r="AY403" i="12"/>
  <c r="AW403" i="12"/>
  <c r="AY402" i="12"/>
  <c r="AW402" i="12"/>
  <c r="AY401" i="12"/>
  <c r="AW401" i="12"/>
  <c r="AY400" i="12"/>
  <c r="AW400" i="12"/>
  <c r="AY399" i="12"/>
  <c r="AW399" i="12"/>
  <c r="AY398" i="12"/>
  <c r="AW398" i="12"/>
  <c r="AY397" i="12"/>
  <c r="AW397" i="12"/>
  <c r="AY396" i="12"/>
  <c r="AW396" i="12"/>
  <c r="AY395" i="12"/>
  <c r="AW395" i="12"/>
  <c r="AY394" i="12"/>
  <c r="AW394" i="12"/>
  <c r="AY393" i="12"/>
  <c r="AW393" i="12"/>
  <c r="AY392" i="12"/>
  <c r="AW392" i="12"/>
  <c r="AY391" i="12"/>
  <c r="AW391" i="12"/>
  <c r="AY389" i="12"/>
  <c r="AW389" i="12"/>
  <c r="AY388" i="12"/>
  <c r="AW388" i="12"/>
  <c r="AY387" i="12"/>
  <c r="AW387" i="12"/>
  <c r="AY386" i="12"/>
  <c r="AW386" i="12"/>
  <c r="AY385" i="12"/>
  <c r="AW385" i="12"/>
  <c r="AY384" i="12"/>
  <c r="AW384" i="12"/>
  <c r="AY383" i="12"/>
  <c r="AW383" i="12"/>
  <c r="AY382" i="12"/>
  <c r="AW382" i="12"/>
  <c r="AY381" i="12"/>
  <c r="AW381" i="12"/>
  <c r="AY380" i="12"/>
  <c r="AW380" i="12"/>
  <c r="AY379" i="12"/>
  <c r="AW379" i="12"/>
  <c r="AY378" i="12"/>
  <c r="AW378" i="12"/>
  <c r="AY377" i="12"/>
  <c r="AW377" i="12"/>
  <c r="AY376" i="12"/>
  <c r="AW376" i="12"/>
  <c r="AY375" i="12"/>
  <c r="AW375" i="12"/>
  <c r="AY374" i="12"/>
  <c r="AW374" i="12"/>
  <c r="AY373" i="12"/>
  <c r="AW373" i="12"/>
  <c r="AY371" i="12"/>
  <c r="AW371" i="12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Y364" i="12"/>
  <c r="AW364" i="12"/>
  <c r="AY363" i="12"/>
  <c r="AW363" i="12"/>
  <c r="AY362" i="12"/>
  <c r="AW362" i="12"/>
  <c r="AY361" i="12"/>
  <c r="AW361" i="12"/>
  <c r="AY360" i="12"/>
  <c r="AW360" i="12"/>
  <c r="AY359" i="12"/>
  <c r="AW359" i="12"/>
  <c r="AY358" i="12"/>
  <c r="AW358" i="12"/>
  <c r="AY357" i="12"/>
  <c r="AW357" i="12"/>
  <c r="AY356" i="12"/>
  <c r="AW356" i="12"/>
  <c r="AY355" i="12"/>
  <c r="AW355" i="12"/>
  <c r="AY354" i="12"/>
  <c r="AW354" i="12"/>
  <c r="AY352" i="12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Y344" i="12"/>
  <c r="AW344" i="12"/>
  <c r="AY343" i="12"/>
  <c r="AW343" i="12"/>
  <c r="AY342" i="12"/>
  <c r="AW342" i="12"/>
  <c r="AY341" i="12"/>
  <c r="AW341" i="12"/>
  <c r="AY340" i="12"/>
  <c r="AW340" i="12"/>
  <c r="AY339" i="12"/>
  <c r="AW339" i="12"/>
  <c r="AY338" i="12"/>
  <c r="AW338" i="12"/>
  <c r="AY337" i="12"/>
  <c r="AW337" i="12"/>
  <c r="AY336" i="12"/>
  <c r="AW336" i="12"/>
  <c r="AY335" i="12"/>
  <c r="AW335" i="12"/>
  <c r="AY334" i="12"/>
  <c r="AW334" i="12"/>
  <c r="AY333" i="12"/>
  <c r="AW333" i="12"/>
  <c r="AY332" i="12"/>
  <c r="AW332" i="12"/>
  <c r="AY331" i="12"/>
  <c r="AW331" i="12"/>
  <c r="AY330" i="12"/>
  <c r="AW330" i="12"/>
  <c r="AY329" i="12"/>
  <c r="AW329" i="12"/>
  <c r="AY327" i="12"/>
  <c r="AW327" i="12"/>
  <c r="AY326" i="12"/>
  <c r="AW326" i="12"/>
  <c r="AY325" i="12"/>
  <c r="AW325" i="12"/>
  <c r="AY324" i="12"/>
  <c r="AW324" i="12"/>
  <c r="AY323" i="12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6" i="12"/>
  <c r="AW316" i="12"/>
  <c r="AY315" i="12"/>
  <c r="AW315" i="12"/>
  <c r="AY314" i="12"/>
  <c r="AW314" i="12"/>
  <c r="AY313" i="12"/>
  <c r="AW313" i="12"/>
  <c r="AY312" i="12"/>
  <c r="AW312" i="12"/>
  <c r="AY311" i="12"/>
  <c r="AW311" i="12"/>
  <c r="AY310" i="12"/>
  <c r="AW310" i="12"/>
  <c r="AY309" i="12"/>
  <c r="AW309" i="12"/>
  <c r="AY308" i="12"/>
  <c r="AW308" i="12"/>
  <c r="AY307" i="12"/>
  <c r="AW307" i="12"/>
  <c r="AY306" i="12"/>
  <c r="AW306" i="12"/>
  <c r="AY305" i="12"/>
  <c r="AW305" i="12"/>
  <c r="AY304" i="12"/>
  <c r="AW304" i="12"/>
  <c r="AY303" i="12"/>
  <c r="AW303" i="12"/>
  <c r="AY302" i="12"/>
  <c r="AW302" i="12"/>
  <c r="AY300" i="12"/>
  <c r="AW300" i="12"/>
  <c r="AY299" i="12"/>
  <c r="AW299" i="12"/>
  <c r="AY298" i="12"/>
  <c r="AW298" i="12"/>
  <c r="AY297" i="12"/>
  <c r="AW297" i="12"/>
  <c r="AY296" i="12"/>
  <c r="AW296" i="12"/>
  <c r="AY295" i="12"/>
  <c r="AW295" i="12"/>
  <c r="AY294" i="12"/>
  <c r="AW294" i="12"/>
  <c r="AY293" i="12"/>
  <c r="AW293" i="12"/>
  <c r="AY292" i="12"/>
  <c r="AW292" i="12"/>
  <c r="AY291" i="12"/>
  <c r="AW291" i="12"/>
  <c r="AY289" i="12"/>
  <c r="AW289" i="12"/>
  <c r="AY288" i="12"/>
  <c r="AW288" i="12"/>
  <c r="AY287" i="12"/>
  <c r="AW287" i="12"/>
  <c r="AY286" i="12"/>
  <c r="AW286" i="12"/>
  <c r="AY285" i="12"/>
  <c r="AW285" i="12"/>
  <c r="AY284" i="12"/>
  <c r="AW284" i="12"/>
  <c r="AY283" i="12"/>
  <c r="AW283" i="12"/>
  <c r="AY282" i="12"/>
  <c r="AW282" i="12"/>
  <c r="AY281" i="12"/>
  <c r="AW281" i="12"/>
  <c r="AY280" i="12"/>
  <c r="AW280" i="12"/>
  <c r="AY279" i="12"/>
  <c r="AW279" i="12"/>
  <c r="AY278" i="12"/>
  <c r="AW278" i="12"/>
  <c r="AY277" i="12"/>
  <c r="AW277" i="12"/>
  <c r="AY276" i="12"/>
  <c r="AW276" i="12"/>
  <c r="AY275" i="12"/>
  <c r="AW275" i="12"/>
  <c r="AY271" i="12"/>
  <c r="AW271" i="12"/>
  <c r="AY270" i="12"/>
  <c r="AW270" i="12"/>
  <c r="AY269" i="12"/>
  <c r="AW269" i="12"/>
  <c r="AY268" i="12"/>
  <c r="AW268" i="12"/>
  <c r="AY266" i="12"/>
  <c r="AW266" i="12"/>
  <c r="AY265" i="12"/>
  <c r="AW265" i="12"/>
  <c r="AY264" i="12"/>
  <c r="AW264" i="12"/>
  <c r="AY263" i="12"/>
  <c r="AW263" i="12"/>
  <c r="AY261" i="12"/>
  <c r="AW261" i="12"/>
  <c r="AY260" i="12"/>
  <c r="AW260" i="12"/>
  <c r="AY259" i="12"/>
  <c r="AW259" i="12"/>
  <c r="AY258" i="12"/>
  <c r="AW258" i="12"/>
  <c r="AY256" i="12"/>
  <c r="AW256" i="12"/>
  <c r="AY255" i="12"/>
  <c r="AW255" i="12"/>
  <c r="AY254" i="12"/>
  <c r="AW254" i="12"/>
  <c r="AY253" i="12"/>
  <c r="AW253" i="12"/>
  <c r="AY251" i="12"/>
  <c r="AW251" i="12"/>
  <c r="AY250" i="12"/>
  <c r="AW250" i="12"/>
  <c r="AY249" i="12"/>
  <c r="AW249" i="12"/>
  <c r="AY248" i="12"/>
  <c r="AW248" i="12"/>
  <c r="AY247" i="12"/>
  <c r="AW247" i="12"/>
  <c r="AY246" i="12"/>
  <c r="AW246" i="12"/>
  <c r="AY245" i="12"/>
  <c r="AW245" i="12"/>
  <c r="AY243" i="12"/>
  <c r="AW243" i="12"/>
  <c r="AY242" i="12"/>
  <c r="AW242" i="12"/>
  <c r="AY241" i="12"/>
  <c r="AW241" i="12"/>
  <c r="AY238" i="12"/>
  <c r="AW238" i="12"/>
  <c r="AY237" i="12"/>
  <c r="AW237" i="12"/>
  <c r="AY236" i="12"/>
  <c r="AW236" i="12"/>
  <c r="AY234" i="12"/>
  <c r="AW234" i="12"/>
  <c r="AY233" i="12"/>
  <c r="AW233" i="12"/>
  <c r="AY232" i="12"/>
  <c r="AW232" i="12"/>
  <c r="AY230" i="12"/>
  <c r="AW230" i="12"/>
  <c r="AY229" i="12"/>
  <c r="AW229" i="12"/>
  <c r="AY228" i="12"/>
  <c r="AW228" i="12"/>
  <c r="AY220" i="12"/>
  <c r="AW220" i="12"/>
  <c r="AY219" i="12"/>
  <c r="AW219" i="12"/>
  <c r="AY218" i="12"/>
  <c r="AW218" i="12"/>
  <c r="AY217" i="12"/>
  <c r="AW217" i="12"/>
  <c r="AY216" i="12"/>
  <c r="AW216" i="12"/>
  <c r="AY215" i="12"/>
  <c r="AW215" i="12"/>
  <c r="AY214" i="12"/>
  <c r="AV214" i="12"/>
  <c r="AW214" i="12" s="1"/>
  <c r="AY213" i="12"/>
  <c r="AV213" i="12"/>
  <c r="AW213" i="12" s="1"/>
  <c r="AY212" i="12"/>
  <c r="AV212" i="12"/>
  <c r="AW212" i="12" s="1"/>
  <c r="AY211" i="12"/>
  <c r="AV211" i="12"/>
  <c r="AW211" i="12" s="1"/>
  <c r="AY210" i="12"/>
  <c r="AW210" i="12"/>
  <c r="AY209" i="12"/>
  <c r="AW209" i="12"/>
  <c r="AY208" i="12"/>
  <c r="AW208" i="12"/>
  <c r="AY207" i="12"/>
  <c r="AW207" i="12"/>
  <c r="AY206" i="12"/>
  <c r="AW206" i="12"/>
  <c r="AY202" i="12"/>
  <c r="AW202" i="12"/>
  <c r="AY201" i="12"/>
  <c r="AW201" i="12"/>
  <c r="AY200" i="12"/>
  <c r="AW200" i="12"/>
  <c r="AY199" i="12"/>
  <c r="AW199" i="12"/>
  <c r="AY198" i="12"/>
  <c r="AW198" i="12"/>
  <c r="AY197" i="12"/>
  <c r="AW197" i="12"/>
  <c r="AY196" i="12"/>
  <c r="AW196" i="12"/>
  <c r="AY195" i="12"/>
  <c r="AW195" i="12"/>
  <c r="AY194" i="12"/>
  <c r="AW194" i="12"/>
  <c r="AY193" i="12"/>
  <c r="AW193" i="12"/>
  <c r="AY192" i="12"/>
  <c r="AW192" i="12"/>
  <c r="AY191" i="12"/>
  <c r="AW191" i="12"/>
  <c r="AY190" i="12"/>
  <c r="AW190" i="12"/>
  <c r="AY189" i="12"/>
  <c r="AW189" i="12"/>
  <c r="AY188" i="12"/>
  <c r="AW188" i="12"/>
  <c r="AY187" i="12"/>
  <c r="AW187" i="12"/>
  <c r="AY186" i="12"/>
  <c r="AW186" i="12"/>
  <c r="AY185" i="12"/>
  <c r="AW185" i="12"/>
  <c r="AY184" i="12"/>
  <c r="AW184" i="12"/>
  <c r="AY183" i="12"/>
  <c r="AW183" i="12"/>
  <c r="AY182" i="12"/>
  <c r="AW182" i="12"/>
  <c r="AY181" i="12"/>
  <c r="AW181" i="12"/>
  <c r="AY179" i="12"/>
  <c r="AW179" i="12"/>
  <c r="AY178" i="12"/>
  <c r="AW178" i="12"/>
  <c r="AY177" i="12"/>
  <c r="AW177" i="12"/>
  <c r="AY176" i="12"/>
  <c r="AW176" i="12"/>
  <c r="AY175" i="12"/>
  <c r="AW175" i="12"/>
  <c r="AY174" i="12"/>
  <c r="AW174" i="12"/>
  <c r="AY173" i="12"/>
  <c r="AW173" i="12"/>
  <c r="AY172" i="12"/>
  <c r="AW172" i="12"/>
  <c r="AY171" i="12"/>
  <c r="AW171" i="12"/>
  <c r="AY170" i="12"/>
  <c r="AW170" i="12"/>
  <c r="AY169" i="12"/>
  <c r="AW169" i="12"/>
  <c r="AY167" i="12"/>
  <c r="AW167" i="12"/>
  <c r="AY166" i="12"/>
  <c r="AW166" i="12"/>
  <c r="AY165" i="12"/>
  <c r="AW165" i="12"/>
  <c r="AY164" i="12"/>
  <c r="AW164" i="12"/>
  <c r="AY163" i="12"/>
  <c r="AW163" i="12"/>
  <c r="AY162" i="12"/>
  <c r="AW162" i="12"/>
  <c r="AY161" i="12"/>
  <c r="AW161" i="12"/>
  <c r="AY160" i="12"/>
  <c r="AW160" i="12"/>
  <c r="AY159" i="12"/>
  <c r="AW159" i="12"/>
  <c r="AY158" i="12"/>
  <c r="AW158" i="12"/>
  <c r="AY157" i="12"/>
  <c r="AW157" i="12"/>
  <c r="AY156" i="12"/>
  <c r="AW156" i="12"/>
  <c r="AY155" i="12"/>
  <c r="AW155" i="12"/>
  <c r="AY154" i="12"/>
  <c r="AW154" i="12"/>
  <c r="AY152" i="12"/>
  <c r="AW152" i="12"/>
  <c r="AY151" i="12"/>
  <c r="AW151" i="12"/>
  <c r="AY150" i="12"/>
  <c r="AW150" i="12"/>
  <c r="AY149" i="12"/>
  <c r="AW149" i="12"/>
  <c r="AY148" i="12"/>
  <c r="AW148" i="12"/>
  <c r="AY147" i="12"/>
  <c r="AW147" i="12"/>
  <c r="AY146" i="12"/>
  <c r="AW146" i="12"/>
  <c r="AY145" i="12"/>
  <c r="AW145" i="12"/>
  <c r="AY144" i="12"/>
  <c r="AW144" i="12"/>
  <c r="AY143" i="12"/>
  <c r="AW143" i="12"/>
  <c r="AY142" i="12"/>
  <c r="AW142" i="12"/>
  <c r="AY141" i="12"/>
  <c r="AW141" i="12"/>
  <c r="AY140" i="12"/>
  <c r="AW140" i="12"/>
  <c r="AY138" i="12"/>
  <c r="AW138" i="12"/>
  <c r="AY137" i="12"/>
  <c r="AW137" i="12"/>
  <c r="AY136" i="12"/>
  <c r="AW136" i="12"/>
  <c r="AY135" i="12"/>
  <c r="AW135" i="12"/>
  <c r="AY134" i="12"/>
  <c r="AW134" i="12"/>
  <c r="AY133" i="12"/>
  <c r="AW133" i="12"/>
  <c r="AY132" i="12"/>
  <c r="AW132" i="12"/>
  <c r="AY131" i="12"/>
  <c r="AW131" i="12"/>
  <c r="AY130" i="12"/>
  <c r="AW130" i="12"/>
  <c r="AY129" i="12"/>
  <c r="AW129" i="12"/>
  <c r="AY128" i="12"/>
  <c r="AW128" i="12"/>
  <c r="AY127" i="12"/>
  <c r="AW127" i="12"/>
  <c r="AY126" i="12"/>
  <c r="AW126" i="12"/>
  <c r="AY125" i="12"/>
  <c r="AW125" i="12"/>
  <c r="AY124" i="12"/>
  <c r="AW124" i="12"/>
  <c r="AY123" i="12"/>
  <c r="AW123" i="12"/>
  <c r="AY122" i="12"/>
  <c r="AW122" i="12"/>
  <c r="AY120" i="12"/>
  <c r="AW120" i="12"/>
  <c r="AY119" i="12"/>
  <c r="AW119" i="12"/>
  <c r="AY118" i="12"/>
  <c r="AW118" i="12"/>
  <c r="AY117" i="12"/>
  <c r="AW117" i="12"/>
  <c r="AY116" i="12"/>
  <c r="AW116" i="12"/>
  <c r="AY115" i="12"/>
  <c r="AW115" i="12"/>
  <c r="AY114" i="12"/>
  <c r="AW114" i="12"/>
  <c r="AY113" i="12"/>
  <c r="AW113" i="12"/>
  <c r="AY112" i="12"/>
  <c r="AW112" i="12"/>
  <c r="AY111" i="12"/>
  <c r="AW111" i="12"/>
  <c r="AY110" i="12"/>
  <c r="AW110" i="12"/>
  <c r="AY108" i="12"/>
  <c r="AW108" i="12"/>
  <c r="AY107" i="12"/>
  <c r="AW107" i="12"/>
  <c r="AY106" i="12"/>
  <c r="AW106" i="12"/>
  <c r="AY105" i="12"/>
  <c r="AW105" i="12"/>
  <c r="AY104" i="12"/>
  <c r="AW104" i="12"/>
  <c r="AY103" i="12"/>
  <c r="AW103" i="12"/>
  <c r="AY102" i="12"/>
  <c r="AW102" i="12"/>
  <c r="AY101" i="12"/>
  <c r="AW101" i="12"/>
  <c r="AY100" i="12"/>
  <c r="AW100" i="12"/>
  <c r="AY99" i="12"/>
  <c r="AW99" i="12"/>
  <c r="AY98" i="12"/>
  <c r="AW98" i="12"/>
  <c r="AY97" i="12"/>
  <c r="AW97" i="12"/>
  <c r="AY96" i="12"/>
  <c r="AW96" i="12"/>
  <c r="AY94" i="12"/>
  <c r="AW94" i="12"/>
  <c r="AY93" i="12"/>
  <c r="AW93" i="12"/>
  <c r="AY92" i="12"/>
  <c r="AW92" i="12"/>
  <c r="AY91" i="12"/>
  <c r="AW91" i="12"/>
  <c r="AY90" i="12"/>
  <c r="AW90" i="12"/>
  <c r="AY89" i="12"/>
  <c r="AW89" i="12"/>
  <c r="AY88" i="12"/>
  <c r="AW88" i="12"/>
  <c r="AY87" i="12"/>
  <c r="AW87" i="12"/>
  <c r="AY86" i="12"/>
  <c r="AW86" i="12"/>
  <c r="AY85" i="12"/>
  <c r="AW85" i="12"/>
  <c r="AY84" i="12"/>
  <c r="AW84" i="12"/>
  <c r="AY83" i="12"/>
  <c r="AW83" i="12"/>
  <c r="AY82" i="12"/>
  <c r="AW82" i="12"/>
  <c r="AY81" i="12"/>
  <c r="AW81" i="12"/>
  <c r="AY80" i="12"/>
  <c r="AW80" i="12"/>
  <c r="AY79" i="12"/>
  <c r="AW79" i="12"/>
  <c r="AY78" i="12"/>
  <c r="AW78" i="12"/>
  <c r="AY77" i="12"/>
  <c r="AW77" i="12"/>
  <c r="AY76" i="12"/>
  <c r="AW76" i="12"/>
  <c r="AY75" i="12"/>
  <c r="AW75" i="12"/>
  <c r="AY74" i="12"/>
  <c r="AW74" i="12"/>
  <c r="AY73" i="12"/>
  <c r="AW73" i="12"/>
  <c r="AY72" i="12"/>
  <c r="AV72" i="12"/>
  <c r="AW72" i="12" s="1"/>
  <c r="AY71" i="12"/>
  <c r="AW71" i="12"/>
  <c r="AY70" i="12"/>
  <c r="AW70" i="12"/>
  <c r="AY65" i="12"/>
  <c r="AW65" i="12"/>
  <c r="AY64" i="12"/>
  <c r="AW64" i="12"/>
  <c r="AY63" i="12"/>
  <c r="AW63" i="12"/>
  <c r="AY62" i="12"/>
  <c r="AW62" i="12"/>
  <c r="AY61" i="12"/>
  <c r="AW61" i="12"/>
  <c r="AY60" i="12"/>
  <c r="AW60" i="12"/>
  <c r="AY59" i="12"/>
  <c r="AW59" i="12"/>
  <c r="AY56" i="12"/>
  <c r="AW56" i="12"/>
  <c r="AY55" i="12"/>
  <c r="AW55" i="12"/>
  <c r="AY54" i="12"/>
  <c r="AW54" i="12"/>
  <c r="AY53" i="12"/>
  <c r="AW53" i="12"/>
  <c r="AY52" i="12"/>
  <c r="AW52" i="12"/>
  <c r="AY51" i="12"/>
  <c r="AW51" i="12"/>
  <c r="AY50" i="12"/>
  <c r="AW50" i="12"/>
  <c r="AY49" i="12"/>
  <c r="AW49" i="12"/>
  <c r="AY48" i="12"/>
  <c r="AW48" i="12"/>
  <c r="AY47" i="12"/>
  <c r="AW47" i="12"/>
  <c r="AY46" i="12"/>
  <c r="AW46" i="12"/>
  <c r="AY45" i="12"/>
  <c r="AW45" i="12"/>
  <c r="AY44" i="12"/>
  <c r="AW44" i="12"/>
  <c r="AY43" i="12"/>
  <c r="AW43" i="12"/>
  <c r="AY42" i="12"/>
  <c r="AW42" i="12"/>
  <c r="AY41" i="12"/>
  <c r="AW41" i="12"/>
  <c r="AY40" i="12"/>
  <c r="AW40" i="12"/>
  <c r="AY39" i="12"/>
  <c r="AW39" i="12"/>
  <c r="AY38" i="12"/>
  <c r="AW38" i="12"/>
  <c r="AY37" i="12"/>
  <c r="AW37" i="12"/>
  <c r="AY36" i="12"/>
  <c r="AW36" i="12"/>
  <c r="AY35" i="12"/>
  <c r="AW35" i="12"/>
  <c r="AY34" i="12"/>
  <c r="AW34" i="12"/>
  <c r="AY33" i="12"/>
  <c r="AW33" i="12"/>
  <c r="AY32" i="12"/>
  <c r="AW32" i="12"/>
  <c r="AY31" i="12"/>
  <c r="AW31" i="12"/>
  <c r="AY30" i="12"/>
  <c r="AW30" i="12"/>
  <c r="AY29" i="12"/>
  <c r="AW29" i="12"/>
  <c r="AY28" i="12"/>
  <c r="AW28" i="12"/>
  <c r="AY27" i="12"/>
  <c r="AW27" i="12"/>
  <c r="AY26" i="12"/>
  <c r="AW26" i="12"/>
  <c r="AY25" i="12"/>
  <c r="AW25" i="12"/>
  <c r="AY24" i="12"/>
  <c r="AW24" i="12"/>
  <c r="AY23" i="12"/>
  <c r="AW23" i="12"/>
  <c r="AY22" i="12"/>
  <c r="AW22" i="12"/>
  <c r="AY21" i="12"/>
  <c r="AW21" i="12"/>
  <c r="AY20" i="12"/>
  <c r="AW20" i="12"/>
  <c r="AY19" i="12"/>
  <c r="AW19" i="12"/>
  <c r="AY18" i="12"/>
  <c r="AW18" i="12"/>
  <c r="AY17" i="12"/>
  <c r="AW17" i="12"/>
  <c r="AY16" i="12"/>
  <c r="AW16" i="12"/>
  <c r="AY15" i="12"/>
  <c r="AW15" i="12"/>
  <c r="AY14" i="12"/>
  <c r="AW14" i="12"/>
  <c r="AY13" i="12"/>
  <c r="AW13" i="12"/>
  <c r="AY12" i="12"/>
  <c r="AW12" i="12"/>
  <c r="AY11" i="12"/>
  <c r="AW11" i="12"/>
  <c r="AR776" i="12"/>
  <c r="AP776" i="12"/>
  <c r="AR775" i="12"/>
  <c r="AP775" i="12"/>
  <c r="AR773" i="12"/>
  <c r="AP773" i="12"/>
  <c r="AS755" i="12"/>
  <c r="AQ755" i="12"/>
  <c r="AS754" i="12"/>
  <c r="AQ754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39" i="12"/>
  <c r="AQ739" i="12"/>
  <c r="AS738" i="12"/>
  <c r="AQ738" i="12"/>
  <c r="AS737" i="12"/>
  <c r="AQ737" i="12"/>
  <c r="AS736" i="12"/>
  <c r="AQ736" i="12"/>
  <c r="AS735" i="12"/>
  <c r="AQ735" i="12"/>
  <c r="AS734" i="12"/>
  <c r="AQ734" i="12"/>
  <c r="AS732" i="12"/>
  <c r="AQ732" i="12"/>
  <c r="AS731" i="12"/>
  <c r="AQ731" i="12"/>
  <c r="AS730" i="12"/>
  <c r="AQ730" i="12"/>
  <c r="AS729" i="12"/>
  <c r="AQ729" i="12"/>
  <c r="AS728" i="12"/>
  <c r="AQ728" i="12"/>
  <c r="AS727" i="12"/>
  <c r="AQ727" i="12"/>
  <c r="AS725" i="12"/>
  <c r="AQ725" i="12"/>
  <c r="AS724" i="12"/>
  <c r="AQ724" i="12"/>
  <c r="AS723" i="12"/>
  <c r="AQ723" i="12"/>
  <c r="AS721" i="12"/>
  <c r="AQ721" i="12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S713" i="12"/>
  <c r="AQ713" i="12"/>
  <c r="AS712" i="12"/>
  <c r="AQ712" i="12"/>
  <c r="AS711" i="12"/>
  <c r="AQ711" i="12"/>
  <c r="AS706" i="12"/>
  <c r="AQ706" i="12"/>
  <c r="AS705" i="12"/>
  <c r="AQ705" i="12"/>
  <c r="AS704" i="12"/>
  <c r="AQ704" i="12"/>
  <c r="AS703" i="12"/>
  <c r="AQ703" i="12"/>
  <c r="AS702" i="12"/>
  <c r="AQ702" i="12"/>
  <c r="AS701" i="12"/>
  <c r="AQ701" i="12"/>
  <c r="AS700" i="12"/>
  <c r="AQ700" i="12"/>
  <c r="AS699" i="12"/>
  <c r="AQ699" i="12"/>
  <c r="AS698" i="12"/>
  <c r="AQ698" i="12"/>
  <c r="AS697" i="12"/>
  <c r="AQ697" i="12"/>
  <c r="AS691" i="12"/>
  <c r="AQ691" i="12"/>
  <c r="AS690" i="12"/>
  <c r="AQ690" i="12"/>
  <c r="AS688" i="12"/>
  <c r="AQ688" i="12"/>
  <c r="AS687" i="12"/>
  <c r="AQ687" i="12"/>
  <c r="AS686" i="12"/>
  <c r="AQ686" i="12"/>
  <c r="AS685" i="12"/>
  <c r="AQ685" i="12"/>
  <c r="AS683" i="12"/>
  <c r="AQ683" i="12"/>
  <c r="AS682" i="12"/>
  <c r="AQ682" i="12"/>
  <c r="AS681" i="12"/>
  <c r="AQ681" i="12"/>
  <c r="AS680" i="12"/>
  <c r="AP680" i="12"/>
  <c r="AQ680" i="12" s="1"/>
  <c r="AS679" i="12"/>
  <c r="AP679" i="12"/>
  <c r="AQ679" i="12" s="1"/>
  <c r="AS678" i="12"/>
  <c r="AP678" i="12"/>
  <c r="AQ678" i="12" s="1"/>
  <c r="AS677" i="12"/>
  <c r="AP677" i="12"/>
  <c r="AQ677" i="12" s="1"/>
  <c r="AS676" i="12"/>
  <c r="AQ676" i="12"/>
  <c r="AS675" i="12"/>
  <c r="AQ675" i="12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P668" i="12"/>
  <c r="AQ668" i="12" s="1"/>
  <c r="AS667" i="12"/>
  <c r="AP667" i="12"/>
  <c r="AQ667" i="12" s="1"/>
  <c r="AS666" i="12"/>
  <c r="AP666" i="12"/>
  <c r="AQ666" i="12" s="1"/>
  <c r="AS665" i="12"/>
  <c r="AQ665" i="12"/>
  <c r="AS664" i="12"/>
  <c r="AQ664" i="12"/>
  <c r="AS663" i="12"/>
  <c r="AQ663" i="12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P656" i="12"/>
  <c r="AQ656" i="12" s="1"/>
  <c r="AS655" i="12"/>
  <c r="AP655" i="12"/>
  <c r="AQ655" i="12" s="1"/>
  <c r="AS654" i="12"/>
  <c r="AP654" i="12"/>
  <c r="AQ654" i="12" s="1"/>
  <c r="AS653" i="12"/>
  <c r="AQ653" i="12"/>
  <c r="AS652" i="12"/>
  <c r="AQ652" i="12"/>
  <c r="AS651" i="12"/>
  <c r="AQ651" i="12"/>
  <c r="AS650" i="12"/>
  <c r="AQ650" i="12"/>
  <c r="AS649" i="12"/>
  <c r="AQ649" i="12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P642" i="12"/>
  <c r="AQ642" i="12" s="1"/>
  <c r="AS641" i="12"/>
  <c r="AP641" i="12"/>
  <c r="AQ641" i="12" s="1"/>
  <c r="AS640" i="12"/>
  <c r="AP640" i="12"/>
  <c r="AQ640" i="12" s="1"/>
  <c r="AS639" i="12"/>
  <c r="AQ639" i="12"/>
  <c r="AS638" i="12"/>
  <c r="AQ638" i="12"/>
  <c r="AS637" i="12"/>
  <c r="AQ637" i="12"/>
  <c r="AS636" i="12"/>
  <c r="AQ636" i="12"/>
  <c r="AS635" i="12"/>
  <c r="AQ635" i="12"/>
  <c r="AS634" i="12"/>
  <c r="AQ634" i="12"/>
  <c r="AS633" i="12"/>
  <c r="AQ633" i="12"/>
  <c r="AS632" i="12"/>
  <c r="AQ632" i="12"/>
  <c r="AS631" i="12"/>
  <c r="AQ631" i="12"/>
  <c r="AS630" i="12"/>
  <c r="AP630" i="12"/>
  <c r="AQ630" i="12" s="1"/>
  <c r="AS629" i="12"/>
  <c r="AP629" i="12"/>
  <c r="AQ629" i="12" s="1"/>
  <c r="AS628" i="12"/>
  <c r="AP628" i="12"/>
  <c r="AQ628" i="12" s="1"/>
  <c r="AS627" i="12"/>
  <c r="AP627" i="12"/>
  <c r="AQ627" i="12" s="1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7" i="12"/>
  <c r="AQ607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7" i="12"/>
  <c r="AQ557" i="12"/>
  <c r="AS556" i="12"/>
  <c r="AQ556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6" i="12"/>
  <c r="AQ546" i="12"/>
  <c r="AS545" i="12"/>
  <c r="AQ545" i="12"/>
  <c r="AS544" i="12"/>
  <c r="AQ544" i="12"/>
  <c r="AS543" i="12"/>
  <c r="AQ543" i="12"/>
  <c r="AS542" i="12"/>
  <c r="AQ542" i="12"/>
  <c r="AS541" i="12"/>
  <c r="AQ541" i="12"/>
  <c r="AS540" i="12"/>
  <c r="AQ540" i="12"/>
  <c r="AS539" i="12"/>
  <c r="AQ539" i="12"/>
  <c r="AS533" i="12"/>
  <c r="AQ533" i="12"/>
  <c r="AS532" i="12"/>
  <c r="AQ532" i="12"/>
  <c r="AS531" i="12"/>
  <c r="AQ531" i="12"/>
  <c r="AS530" i="12"/>
  <c r="AQ530" i="12"/>
  <c r="AS529" i="12"/>
  <c r="AQ529" i="12"/>
  <c r="AS527" i="12"/>
  <c r="AQ527" i="12"/>
  <c r="AS525" i="12"/>
  <c r="AQ525" i="12"/>
  <c r="AS524" i="12"/>
  <c r="AQ524" i="12"/>
  <c r="AS523" i="12"/>
  <c r="AQ523" i="12"/>
  <c r="AS522" i="12"/>
  <c r="AQ522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3" i="12"/>
  <c r="AQ513" i="12"/>
  <c r="AS512" i="12"/>
  <c r="AQ512" i="12"/>
  <c r="AS511" i="12"/>
  <c r="AQ511" i="12"/>
  <c r="AS510" i="12"/>
  <c r="AQ510" i="12"/>
  <c r="AS509" i="12"/>
  <c r="AQ509" i="12"/>
  <c r="AS508" i="12"/>
  <c r="AQ508" i="12"/>
  <c r="AS507" i="12"/>
  <c r="AQ507" i="12"/>
  <c r="AS506" i="12"/>
  <c r="AQ506" i="12"/>
  <c r="AS504" i="12"/>
  <c r="AQ504" i="12"/>
  <c r="AS503" i="12"/>
  <c r="AQ503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S469" i="12"/>
  <c r="AQ469" i="12"/>
  <c r="AS468" i="12"/>
  <c r="AQ468" i="12"/>
  <c r="AS467" i="12"/>
  <c r="AQ467" i="12"/>
  <c r="AS466" i="12"/>
  <c r="AQ466" i="12"/>
  <c r="AS465" i="12"/>
  <c r="AQ465" i="12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S450" i="12"/>
  <c r="AQ450" i="12"/>
  <c r="AS449" i="12"/>
  <c r="AQ449" i="12"/>
  <c r="AS448" i="12"/>
  <c r="AQ448" i="12"/>
  <c r="AS447" i="12"/>
  <c r="AQ447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8" i="12"/>
  <c r="AQ438" i="12"/>
  <c r="AS437" i="12"/>
  <c r="AQ437" i="12"/>
  <c r="AS436" i="12"/>
  <c r="AQ436" i="12"/>
  <c r="AS435" i="12"/>
  <c r="AQ435" i="12"/>
  <c r="AS434" i="12"/>
  <c r="AQ434" i="12"/>
  <c r="AS433" i="12"/>
  <c r="AQ433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5" i="12"/>
  <c r="AQ425" i="12"/>
  <c r="AS424" i="12"/>
  <c r="AQ424" i="12"/>
  <c r="AS423" i="12"/>
  <c r="AQ423" i="12"/>
  <c r="AS422" i="12"/>
  <c r="AQ422" i="12"/>
  <c r="AS421" i="12"/>
  <c r="AQ421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8" i="12"/>
  <c r="AQ398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80" i="12"/>
  <c r="AQ380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1" i="12"/>
  <c r="AQ361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2" i="12"/>
  <c r="AQ352" i="12"/>
  <c r="AS351" i="12"/>
  <c r="AQ351" i="12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6" i="12"/>
  <c r="AQ336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S327" i="12"/>
  <c r="AQ327" i="12"/>
  <c r="AS326" i="12"/>
  <c r="AQ326" i="12"/>
  <c r="AS325" i="12"/>
  <c r="AQ325" i="12"/>
  <c r="AS324" i="12"/>
  <c r="AQ324" i="12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9" i="12"/>
  <c r="AQ309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0" i="12"/>
  <c r="AQ300" i="12"/>
  <c r="AS299" i="12"/>
  <c r="AQ299" i="12"/>
  <c r="AS298" i="12"/>
  <c r="AQ298" i="12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S282" i="12"/>
  <c r="AQ282" i="12"/>
  <c r="AS281" i="12"/>
  <c r="AQ281" i="12"/>
  <c r="AS280" i="12"/>
  <c r="AQ280" i="12"/>
  <c r="AS279" i="12"/>
  <c r="AQ279" i="12"/>
  <c r="AS278" i="12"/>
  <c r="AQ278" i="12"/>
  <c r="AS277" i="12"/>
  <c r="AQ277" i="12"/>
  <c r="AS276" i="12"/>
  <c r="AQ276" i="12"/>
  <c r="AS275" i="12"/>
  <c r="AQ275" i="12"/>
  <c r="AS271" i="12"/>
  <c r="AQ271" i="12"/>
  <c r="AS270" i="12"/>
  <c r="AQ270" i="12"/>
  <c r="AS269" i="12"/>
  <c r="AQ269" i="12"/>
  <c r="AS268" i="12"/>
  <c r="AQ268" i="12"/>
  <c r="AS266" i="12"/>
  <c r="AQ266" i="12"/>
  <c r="AS265" i="12"/>
  <c r="AQ265" i="12"/>
  <c r="AS264" i="12"/>
  <c r="AQ264" i="12"/>
  <c r="AS263" i="12"/>
  <c r="AQ263" i="12"/>
  <c r="AS261" i="12"/>
  <c r="AQ261" i="12"/>
  <c r="AS260" i="12"/>
  <c r="AQ260" i="12"/>
  <c r="AS259" i="12"/>
  <c r="AQ259" i="12"/>
  <c r="AS258" i="12"/>
  <c r="AQ258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8" i="12"/>
  <c r="AQ248" i="12"/>
  <c r="AS247" i="12"/>
  <c r="AQ247" i="12"/>
  <c r="AS246" i="12"/>
  <c r="AQ246" i="12"/>
  <c r="AS245" i="12"/>
  <c r="AQ245" i="12"/>
  <c r="AS243" i="12"/>
  <c r="AQ243" i="12"/>
  <c r="AS242" i="12"/>
  <c r="AQ242" i="12"/>
  <c r="AS241" i="12"/>
  <c r="AQ241" i="12"/>
  <c r="AS238" i="12"/>
  <c r="AQ238" i="12"/>
  <c r="AS237" i="12"/>
  <c r="AQ237" i="12"/>
  <c r="AS236" i="12"/>
  <c r="AQ236" i="12"/>
  <c r="AS234" i="12"/>
  <c r="AQ234" i="12"/>
  <c r="AS233" i="12"/>
  <c r="AQ233" i="12"/>
  <c r="AS232" i="12"/>
  <c r="AQ232" i="12"/>
  <c r="AS230" i="12"/>
  <c r="AQ230" i="12"/>
  <c r="AS229" i="12"/>
  <c r="AQ229" i="12"/>
  <c r="AS228" i="12"/>
  <c r="AQ228" i="12"/>
  <c r="AS220" i="12"/>
  <c r="AQ220" i="12"/>
  <c r="AS219" i="12"/>
  <c r="AQ219" i="12"/>
  <c r="AS218" i="12"/>
  <c r="AQ218" i="12"/>
  <c r="AS217" i="12"/>
  <c r="AQ217" i="12"/>
  <c r="AS216" i="12"/>
  <c r="AQ216" i="12"/>
  <c r="AS215" i="12"/>
  <c r="AQ215" i="12"/>
  <c r="AS214" i="12"/>
  <c r="AP214" i="12"/>
  <c r="AQ214" i="12" s="1"/>
  <c r="AS213" i="12"/>
  <c r="AP213" i="12"/>
  <c r="AQ213" i="12" s="1"/>
  <c r="AS212" i="12"/>
  <c r="AP212" i="12"/>
  <c r="AQ212" i="12" s="1"/>
  <c r="AS211" i="12"/>
  <c r="AP211" i="12"/>
  <c r="AQ211" i="12" s="1"/>
  <c r="AS210" i="12"/>
  <c r="AQ210" i="12"/>
  <c r="AS209" i="12"/>
  <c r="AQ209" i="12"/>
  <c r="AS208" i="12"/>
  <c r="AQ208" i="12"/>
  <c r="AS207" i="12"/>
  <c r="AQ207" i="12"/>
  <c r="AS206" i="12"/>
  <c r="AQ206" i="12"/>
  <c r="AS202" i="12"/>
  <c r="AQ202" i="12"/>
  <c r="AS201" i="12"/>
  <c r="AQ201" i="12"/>
  <c r="AS200" i="12"/>
  <c r="AQ200" i="12"/>
  <c r="AS199" i="12"/>
  <c r="AQ199" i="12"/>
  <c r="AS198" i="12"/>
  <c r="AQ198" i="12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S191" i="12"/>
  <c r="AQ191" i="12"/>
  <c r="AS190" i="12"/>
  <c r="AQ190" i="12"/>
  <c r="AS189" i="12"/>
  <c r="AQ189" i="12"/>
  <c r="AS188" i="12"/>
  <c r="AQ188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79" i="12"/>
  <c r="AQ179" i="12"/>
  <c r="AS178" i="12"/>
  <c r="AQ178" i="12"/>
  <c r="AS177" i="12"/>
  <c r="AQ177" i="12"/>
  <c r="AS176" i="12"/>
  <c r="AQ176" i="12"/>
  <c r="AS175" i="12"/>
  <c r="AQ175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8" i="12"/>
  <c r="AQ158" i="12"/>
  <c r="AS157" i="12"/>
  <c r="AQ157" i="12"/>
  <c r="AS156" i="12"/>
  <c r="AQ156" i="12"/>
  <c r="AS155" i="12"/>
  <c r="AQ155" i="12"/>
  <c r="AS154" i="12"/>
  <c r="AQ154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2" i="12"/>
  <c r="AQ142" i="12"/>
  <c r="AS141" i="12"/>
  <c r="AQ141" i="12"/>
  <c r="AS140" i="12"/>
  <c r="AQ140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4" i="12"/>
  <c r="AQ124" i="12"/>
  <c r="AS123" i="12"/>
  <c r="AQ123" i="12"/>
  <c r="AS122" i="12"/>
  <c r="AQ122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10" i="12"/>
  <c r="AQ110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4" i="12"/>
  <c r="AQ94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P72" i="12"/>
  <c r="AQ72" i="12" s="1"/>
  <c r="AS71" i="12"/>
  <c r="AQ71" i="12"/>
  <c r="AS70" i="12"/>
  <c r="AQ70" i="12"/>
  <c r="AS65" i="12"/>
  <c r="AQ65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6" i="12"/>
  <c r="AQ56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1" i="12"/>
  <c r="AQ41" i="12"/>
  <c r="AS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S17" i="12"/>
  <c r="AQ17" i="12"/>
  <c r="AS16" i="12"/>
  <c r="AS15" i="12"/>
  <c r="AQ15" i="12"/>
  <c r="AS14" i="12"/>
  <c r="AQ14" i="12"/>
  <c r="AS13" i="12"/>
  <c r="AQ13" i="12"/>
  <c r="AS12" i="12"/>
  <c r="AQ12" i="12"/>
  <c r="AS11" i="12"/>
  <c r="AQ11" i="12"/>
  <c r="AT668" i="12" l="1"/>
  <c r="AZ188" i="12"/>
  <c r="AZ215" i="12"/>
  <c r="AZ261" i="12"/>
  <c r="AZ299" i="12"/>
  <c r="AZ409" i="12"/>
  <c r="AZ427" i="12"/>
  <c r="AZ21" i="12"/>
  <c r="AZ63" i="12"/>
  <c r="AZ83" i="12"/>
  <c r="AZ91" i="12"/>
  <c r="AZ106" i="12"/>
  <c r="AZ193" i="12"/>
  <c r="AZ212" i="12"/>
  <c r="AZ220" i="12"/>
  <c r="AZ258" i="12"/>
  <c r="AZ268" i="12"/>
  <c r="AZ279" i="12"/>
  <c r="AZ347" i="12"/>
  <c r="AZ356" i="12"/>
  <c r="AZ423" i="12"/>
  <c r="AZ457" i="12"/>
  <c r="AZ474" i="12"/>
  <c r="AZ482" i="12"/>
  <c r="BA91" i="12"/>
  <c r="BA288" i="12"/>
  <c r="BA315" i="12"/>
  <c r="AZ184" i="12"/>
  <c r="AZ211" i="12"/>
  <c r="AZ256" i="12"/>
  <c r="AZ266" i="12"/>
  <c r="AZ278" i="12"/>
  <c r="AZ304" i="12"/>
  <c r="AZ414" i="12"/>
  <c r="AZ440" i="12"/>
  <c r="AZ527" i="12"/>
  <c r="AZ541" i="12"/>
  <c r="AZ600" i="12"/>
  <c r="AZ705" i="12"/>
  <c r="AZ711" i="12"/>
  <c r="AZ717" i="12"/>
  <c r="AZ720" i="12"/>
  <c r="BA324" i="12"/>
  <c r="AT680" i="12"/>
  <c r="AZ17" i="12"/>
  <c r="AZ71" i="12"/>
  <c r="AZ87" i="12"/>
  <c r="AZ102" i="12"/>
  <c r="AZ117" i="12"/>
  <c r="AZ164" i="12"/>
  <c r="AZ181" i="12"/>
  <c r="AZ208" i="12"/>
  <c r="AZ263" i="12"/>
  <c r="AZ275" i="12"/>
  <c r="AZ300" i="12"/>
  <c r="AZ326" i="12"/>
  <c r="AZ351" i="12"/>
  <c r="AZ428" i="12"/>
  <c r="AZ462" i="12"/>
  <c r="AZ470" i="12"/>
  <c r="AZ522" i="12"/>
  <c r="AZ532" i="12"/>
  <c r="AZ545" i="12"/>
  <c r="AZ555" i="12"/>
  <c r="AZ622" i="12"/>
  <c r="AZ729" i="12"/>
  <c r="AZ755" i="12"/>
  <c r="AZ736" i="12"/>
  <c r="AZ381" i="12"/>
  <c r="AZ394" i="12"/>
  <c r="AZ406" i="12"/>
  <c r="AT355" i="12"/>
  <c r="AT363" i="12"/>
  <c r="AT371" i="12"/>
  <c r="AZ11" i="12"/>
  <c r="AT128" i="12"/>
  <c r="AT174" i="12"/>
  <c r="AT191" i="12"/>
  <c r="AT199" i="12"/>
  <c r="AT255" i="12"/>
  <c r="AT265" i="12"/>
  <c r="AT311" i="12"/>
  <c r="AT392" i="12"/>
  <c r="AT396" i="12"/>
  <c r="AT412" i="12"/>
  <c r="AT443" i="12"/>
  <c r="AT493" i="12"/>
  <c r="AT565" i="12"/>
  <c r="AT644" i="12"/>
  <c r="AZ461" i="12"/>
  <c r="AZ465" i="12"/>
  <c r="AZ481" i="12"/>
  <c r="AZ485" i="12"/>
  <c r="AZ489" i="12"/>
  <c r="AZ509" i="12"/>
  <c r="AZ513" i="12"/>
  <c r="AZ520" i="12"/>
  <c r="AZ525" i="12"/>
  <c r="AZ582" i="12"/>
  <c r="AZ586" i="12"/>
  <c r="AZ599" i="12"/>
  <c r="AZ603" i="12"/>
  <c r="AZ633" i="12"/>
  <c r="AZ641" i="12"/>
  <c r="AZ649" i="12"/>
  <c r="AZ673" i="12"/>
  <c r="AZ677" i="12"/>
  <c r="AZ681" i="12"/>
  <c r="AZ723" i="12"/>
  <c r="AZ728" i="12"/>
  <c r="AZ732" i="12"/>
  <c r="AZ315" i="12"/>
  <c r="AZ321" i="12"/>
  <c r="AZ325" i="12"/>
  <c r="AZ371" i="12"/>
  <c r="AZ554" i="12"/>
  <c r="AZ14" i="12"/>
  <c r="AZ18" i="12"/>
  <c r="AZ26" i="12"/>
  <c r="AZ50" i="12"/>
  <c r="AZ54" i="12"/>
  <c r="AZ72" i="12"/>
  <c r="AZ88" i="12"/>
  <c r="AZ97" i="12"/>
  <c r="AZ131" i="12"/>
  <c r="AZ150" i="12"/>
  <c r="AZ165" i="12"/>
  <c r="AZ170" i="12"/>
  <c r="AZ177" i="12"/>
  <c r="AZ182" i="12"/>
  <c r="AZ202" i="12"/>
  <c r="AZ213" i="12"/>
  <c r="AZ245" i="12"/>
  <c r="AZ249" i="12"/>
  <c r="AZ254" i="12"/>
  <c r="AZ264" i="12"/>
  <c r="AZ269" i="12"/>
  <c r="AZ276" i="12"/>
  <c r="AZ280" i="12"/>
  <c r="AZ319" i="12"/>
  <c r="AZ336" i="12"/>
  <c r="AZ348" i="12"/>
  <c r="AZ352" i="12"/>
  <c r="AZ357" i="12"/>
  <c r="AZ365" i="12"/>
  <c r="AZ369" i="12"/>
  <c r="AZ374" i="12"/>
  <c r="AZ386" i="12"/>
  <c r="AZ395" i="12"/>
  <c r="AZ399" i="12"/>
  <c r="AZ407" i="12"/>
  <c r="AZ424" i="12"/>
  <c r="AZ446" i="12"/>
  <c r="AZ450" i="12"/>
  <c r="AZ458" i="12"/>
  <c r="AZ475" i="12"/>
  <c r="AZ487" i="12"/>
  <c r="AZ496" i="12"/>
  <c r="AZ501" i="12"/>
  <c r="AZ507" i="12"/>
  <c r="AZ518" i="12"/>
  <c r="AZ529" i="12"/>
  <c r="AZ542" i="12"/>
  <c r="AZ546" i="12"/>
  <c r="AZ556" i="12"/>
  <c r="AZ560" i="12"/>
  <c r="AZ572" i="12"/>
  <c r="AZ576" i="12"/>
  <c r="AZ588" i="12"/>
  <c r="AZ592" i="12"/>
  <c r="AZ605" i="12"/>
  <c r="AZ609" i="12"/>
  <c r="AZ613" i="12"/>
  <c r="AZ623" i="12"/>
  <c r="AZ627" i="12"/>
  <c r="AZ635" i="12"/>
  <c r="AZ643" i="12"/>
  <c r="AZ651" i="12"/>
  <c r="AZ655" i="12"/>
  <c r="AZ659" i="12"/>
  <c r="AZ663" i="12"/>
  <c r="AZ667" i="12"/>
  <c r="AZ671" i="12"/>
  <c r="AZ688" i="12"/>
  <c r="AZ712" i="12"/>
  <c r="AZ714" i="12"/>
  <c r="AZ718" i="12"/>
  <c r="AZ721" i="12"/>
  <c r="AZ749" i="12"/>
  <c r="AT59" i="12"/>
  <c r="AT423" i="12"/>
  <c r="AT462" i="12"/>
  <c r="AT500" i="12"/>
  <c r="AT527" i="12"/>
  <c r="AT571" i="12"/>
  <c r="AZ668" i="12"/>
  <c r="AZ685" i="12"/>
  <c r="AZ715" i="12"/>
  <c r="AZ719" i="12"/>
  <c r="AT173" i="12"/>
  <c r="AT374" i="12"/>
  <c r="AZ62" i="12"/>
  <c r="AZ70" i="12"/>
  <c r="AZ78" i="12"/>
  <c r="AZ82" i="12"/>
  <c r="AZ90" i="12"/>
  <c r="AZ94" i="12"/>
  <c r="AZ101" i="12"/>
  <c r="AZ105" i="12"/>
  <c r="AZ110" i="12"/>
  <c r="AZ120" i="12"/>
  <c r="AZ125" i="12"/>
  <c r="AZ133" i="12"/>
  <c r="AZ137" i="12"/>
  <c r="AZ142" i="12"/>
  <c r="AZ148" i="12"/>
  <c r="AZ163" i="12"/>
  <c r="AZ167" i="12"/>
  <c r="AZ49" i="12"/>
  <c r="AZ490" i="12"/>
  <c r="AT122" i="12"/>
  <c r="AT161" i="12"/>
  <c r="AT165" i="12"/>
  <c r="AZ604" i="12"/>
  <c r="AZ616" i="12"/>
  <c r="AT18" i="12"/>
  <c r="AT26" i="12"/>
  <c r="AT52" i="12"/>
  <c r="AZ140" i="12"/>
  <c r="AZ302" i="12"/>
  <c r="AZ686" i="12"/>
  <c r="AZ704" i="12"/>
  <c r="AZ179" i="12"/>
  <c r="AZ247" i="12"/>
  <c r="AZ251" i="12"/>
  <c r="AZ384" i="12"/>
  <c r="AZ570" i="12"/>
  <c r="AT516" i="12"/>
  <c r="AZ243" i="12"/>
  <c r="AZ253" i="12"/>
  <c r="AZ436" i="12"/>
  <c r="AZ445" i="12"/>
  <c r="AZ608" i="12"/>
  <c r="AT498" i="12"/>
  <c r="AZ453" i="12"/>
  <c r="AT611" i="12"/>
  <c r="AZ233" i="12"/>
  <c r="AT11" i="12"/>
  <c r="AT164" i="12"/>
  <c r="AT351" i="12"/>
  <c r="AT705" i="12"/>
  <c r="AT729" i="12"/>
  <c r="AZ27" i="12"/>
  <c r="AZ31" i="12"/>
  <c r="AZ39" i="12"/>
  <c r="AZ47" i="12"/>
  <c r="AZ51" i="12"/>
  <c r="AZ55" i="12"/>
  <c r="AZ61" i="12"/>
  <c r="AZ104" i="12"/>
  <c r="AZ108" i="12"/>
  <c r="AZ115" i="12"/>
  <c r="AZ119" i="12"/>
  <c r="AZ124" i="12"/>
  <c r="AZ128" i="12"/>
  <c r="AZ136" i="12"/>
  <c r="AZ141" i="12"/>
  <c r="AZ147" i="12"/>
  <c r="AZ158" i="12"/>
  <c r="AZ174" i="12"/>
  <c r="AZ183" i="12"/>
  <c r="AZ191" i="12"/>
  <c r="AZ199" i="12"/>
  <c r="AZ218" i="12"/>
  <c r="AZ234" i="12"/>
  <c r="AZ241" i="12"/>
  <c r="AZ246" i="12"/>
  <c r="AZ260" i="12"/>
  <c r="AZ289" i="12"/>
  <c r="AZ303" i="12"/>
  <c r="AZ307" i="12"/>
  <c r="AZ324" i="12"/>
  <c r="AZ329" i="12"/>
  <c r="AZ337" i="12"/>
  <c r="AZ354" i="12"/>
  <c r="AZ366" i="12"/>
  <c r="AZ370" i="12"/>
  <c r="AZ375" i="12"/>
  <c r="AZ383" i="12"/>
  <c r="AZ387" i="12"/>
  <c r="AZ392" i="12"/>
  <c r="AZ404" i="12"/>
  <c r="AZ425" i="12"/>
  <c r="AZ434" i="12"/>
  <c r="AZ443" i="12"/>
  <c r="AZ488" i="12"/>
  <c r="AZ493" i="12"/>
  <c r="AZ497" i="12"/>
  <c r="AZ503" i="12"/>
  <c r="AZ508" i="12"/>
  <c r="AZ516" i="12"/>
  <c r="AZ519" i="12"/>
  <c r="AZ539" i="12"/>
  <c r="AZ543" i="12"/>
  <c r="AZ549" i="12"/>
  <c r="AZ561" i="12"/>
  <c r="AZ577" i="12"/>
  <c r="AZ581" i="12"/>
  <c r="AZ597" i="12"/>
  <c r="AZ628" i="12"/>
  <c r="AZ632" i="12"/>
  <c r="AZ644" i="12"/>
  <c r="AZ656" i="12"/>
  <c r="AZ725" i="12"/>
  <c r="AZ727" i="12"/>
  <c r="AZ752" i="12"/>
  <c r="AT12" i="12"/>
  <c r="AT29" i="12"/>
  <c r="AT37" i="12"/>
  <c r="AT259" i="12"/>
  <c r="AT302" i="12"/>
  <c r="AT450" i="12"/>
  <c r="AT643" i="12"/>
  <c r="AT702" i="12"/>
  <c r="AZ20" i="12"/>
  <c r="AZ24" i="12"/>
  <c r="AZ28" i="12"/>
  <c r="AZ32" i="12"/>
  <c r="AZ36" i="12"/>
  <c r="AZ40" i="12"/>
  <c r="AZ44" i="12"/>
  <c r="AZ56" i="12"/>
  <c r="AT44" i="12"/>
  <c r="AT219" i="12"/>
  <c r="AT230" i="12"/>
  <c r="AT242" i="12"/>
  <c r="AT271" i="12"/>
  <c r="AT291" i="12"/>
  <c r="AT299" i="12"/>
  <c r="AT316" i="12"/>
  <c r="AT425" i="12"/>
  <c r="AZ45" i="12"/>
  <c r="AZ349" i="12"/>
  <c r="AZ421" i="12"/>
  <c r="AZ691" i="12"/>
  <c r="AT211" i="12"/>
  <c r="AZ295" i="12"/>
  <c r="AZ700" i="12"/>
  <c r="AT138" i="12"/>
  <c r="AT212" i="12"/>
  <c r="AT258" i="12"/>
  <c r="AT275" i="12"/>
  <c r="AT300" i="12"/>
  <c r="AT305" i="12"/>
  <c r="AT318" i="12"/>
  <c r="AT326" i="12"/>
  <c r="AT331" i="12"/>
  <c r="AT343" i="12"/>
  <c r="AT456" i="12"/>
  <c r="AZ702" i="12"/>
  <c r="AT661" i="12"/>
  <c r="AZ38" i="12"/>
  <c r="AZ175" i="12"/>
  <c r="AZ322" i="12"/>
  <c r="AZ566" i="12"/>
  <c r="AT54" i="12"/>
  <c r="AZ43" i="12"/>
  <c r="AZ478" i="12"/>
  <c r="AZ594" i="12"/>
  <c r="AZ698" i="12"/>
  <c r="AT395" i="12"/>
  <c r="AZ81" i="12"/>
  <c r="AZ98" i="12"/>
  <c r="AZ515" i="12"/>
  <c r="AZ551" i="12"/>
  <c r="AZ571" i="12"/>
  <c r="AZ583" i="12"/>
  <c r="AZ587" i="12"/>
  <c r="AT628" i="12"/>
  <c r="AZ699" i="12"/>
  <c r="AT441" i="12"/>
  <c r="AT587" i="12"/>
  <c r="AT604" i="12"/>
  <c r="AT616" i="12"/>
  <c r="AZ74" i="12"/>
  <c r="AZ197" i="12"/>
  <c r="AZ255" i="12"/>
  <c r="AZ288" i="12"/>
  <c r="AZ318" i="12"/>
  <c r="AZ573" i="12"/>
  <c r="AZ612" i="12"/>
  <c r="AZ645" i="12"/>
  <c r="AZ734" i="12"/>
  <c r="AT74" i="12"/>
  <c r="AT90" i="12"/>
  <c r="AT99" i="12"/>
  <c r="AT120" i="12"/>
  <c r="AT148" i="12"/>
  <c r="AT157" i="12"/>
  <c r="AT167" i="12"/>
  <c r="AT184" i="12"/>
  <c r="AT454" i="12"/>
  <c r="AT479" i="12"/>
  <c r="AT518" i="12"/>
  <c r="AT576" i="12"/>
  <c r="AT627" i="12"/>
  <c r="AZ15" i="12"/>
  <c r="AZ19" i="12"/>
  <c r="AZ34" i="12"/>
  <c r="AZ46" i="12"/>
  <c r="AZ86" i="12"/>
  <c r="AZ99" i="12"/>
  <c r="AZ113" i="12"/>
  <c r="AZ132" i="12"/>
  <c r="AZ146" i="12"/>
  <c r="AZ160" i="12"/>
  <c r="AZ172" i="12"/>
  <c r="AZ178" i="12"/>
  <c r="AZ198" i="12"/>
  <c r="AZ219" i="12"/>
  <c r="AZ230" i="12"/>
  <c r="AZ236" i="12"/>
  <c r="AZ242" i="12"/>
  <c r="AZ265" i="12"/>
  <c r="AZ270" i="12"/>
  <c r="AZ277" i="12"/>
  <c r="AZ410" i="12"/>
  <c r="AZ451" i="12"/>
  <c r="AZ484" i="12"/>
  <c r="AZ523" i="12"/>
  <c r="AZ642" i="12"/>
  <c r="AZ650" i="12"/>
  <c r="AZ654" i="12"/>
  <c r="AZ658" i="12"/>
  <c r="AZ662" i="12"/>
  <c r="AZ666" i="12"/>
  <c r="AZ670" i="12"/>
  <c r="AZ682" i="12"/>
  <c r="AZ687" i="12"/>
  <c r="AZ716" i="12"/>
  <c r="AZ730" i="12"/>
  <c r="AZ116" i="12"/>
  <c r="AZ155" i="12"/>
  <c r="AZ161" i="12"/>
  <c r="AZ344" i="12"/>
  <c r="AZ391" i="12"/>
  <c r="AZ552" i="12"/>
  <c r="AZ567" i="12"/>
  <c r="AZ731" i="12"/>
  <c r="AT220" i="12"/>
  <c r="AZ16" i="12"/>
  <c r="AZ122" i="12"/>
  <c r="AT190" i="12"/>
  <c r="AT198" i="12"/>
  <c r="AT356" i="12"/>
  <c r="AT368" i="12"/>
  <c r="AT607" i="12"/>
  <c r="AT727" i="12"/>
  <c r="AZ76" i="12"/>
  <c r="AZ130" i="12"/>
  <c r="AZ144" i="12"/>
  <c r="AZ162" i="12"/>
  <c r="AZ176" i="12"/>
  <c r="AZ333" i="12"/>
  <c r="AT21" i="12"/>
  <c r="AT344" i="12"/>
  <c r="AT641" i="12"/>
  <c r="AT645" i="12"/>
  <c r="AT649" i="12"/>
  <c r="AT657" i="12"/>
  <c r="AT669" i="12"/>
  <c r="AT681" i="12"/>
  <c r="AZ65" i="12"/>
  <c r="AZ73" i="12"/>
  <c r="AZ77" i="12"/>
  <c r="AZ85" i="12"/>
  <c r="AZ89" i="12"/>
  <c r="AZ93" i="12"/>
  <c r="AZ103" i="12"/>
  <c r="AZ114" i="12"/>
  <c r="AZ127" i="12"/>
  <c r="AZ152" i="12"/>
  <c r="AZ157" i="12"/>
  <c r="AZ166" i="12"/>
  <c r="AZ185" i="12"/>
  <c r="AZ207" i="12"/>
  <c r="AZ214" i="12"/>
  <c r="AZ259" i="12"/>
  <c r="AZ292" i="12"/>
  <c r="AZ316" i="12"/>
  <c r="AZ330" i="12"/>
  <c r="AZ334" i="12"/>
  <c r="AZ350" i="12"/>
  <c r="AZ355" i="12"/>
  <c r="AZ363" i="12"/>
  <c r="AZ376" i="12"/>
  <c r="AZ380" i="12"/>
  <c r="AZ388" i="12"/>
  <c r="AZ433" i="12"/>
  <c r="AZ442" i="12"/>
  <c r="AZ495" i="12"/>
  <c r="AZ500" i="12"/>
  <c r="AZ550" i="12"/>
  <c r="AZ591" i="12"/>
  <c r="AZ615" i="12"/>
  <c r="AZ697" i="12"/>
  <c r="AZ701" i="12"/>
  <c r="AZ703" i="12"/>
  <c r="AZ713" i="12"/>
  <c r="AZ745" i="12"/>
  <c r="AZ754" i="12"/>
  <c r="AZ533" i="12"/>
  <c r="AT132" i="12"/>
  <c r="AT178" i="12"/>
  <c r="AZ25" i="12"/>
  <c r="AZ42" i="12"/>
  <c r="AZ123" i="12"/>
  <c r="AZ134" i="12"/>
  <c r="AZ237" i="12"/>
  <c r="AZ463" i="12"/>
  <c r="AZ669" i="12"/>
  <c r="AZ107" i="12"/>
  <c r="AZ92" i="12"/>
  <c r="AZ238" i="12"/>
  <c r="AZ327" i="12"/>
  <c r="AZ362" i="12"/>
  <c r="AZ368" i="12"/>
  <c r="AT337" i="12"/>
  <c r="AT386" i="12"/>
  <c r="AZ393" i="12"/>
  <c r="AZ441" i="12"/>
  <c r="AZ648" i="12"/>
  <c r="AT38" i="12"/>
  <c r="AT115" i="12"/>
  <c r="AZ118" i="12"/>
  <c r="AZ305" i="12"/>
  <c r="AZ411" i="12"/>
  <c r="AZ143" i="12"/>
  <c r="AZ311" i="12"/>
  <c r="AZ346" i="12"/>
  <c r="AZ22" i="12"/>
  <c r="AZ33" i="12"/>
  <c r="AZ126" i="12"/>
  <c r="AZ294" i="12"/>
  <c r="AZ306" i="12"/>
  <c r="AZ510" i="12"/>
  <c r="AT334" i="12"/>
  <c r="AT383" i="12"/>
  <c r="AT414" i="12"/>
  <c r="AT420" i="12"/>
  <c r="AT433" i="12"/>
  <c r="AT446" i="12"/>
  <c r="AT458" i="12"/>
  <c r="AT471" i="12"/>
  <c r="AT489" i="12"/>
  <c r="AT496" i="12"/>
  <c r="AT542" i="12"/>
  <c r="AT556" i="12"/>
  <c r="AT574" i="12"/>
  <c r="AT592" i="12"/>
  <c r="AT599" i="12"/>
  <c r="AT617" i="12"/>
  <c r="AT666" i="12"/>
  <c r="AT718" i="12"/>
  <c r="AT732" i="12"/>
  <c r="AZ23" i="12"/>
  <c r="AZ59" i="12"/>
  <c r="AZ64" i="12"/>
  <c r="AZ84" i="12"/>
  <c r="AZ96" i="12"/>
  <c r="AZ100" i="12"/>
  <c r="AZ111" i="12"/>
  <c r="AZ250" i="12"/>
  <c r="AZ283" i="12"/>
  <c r="AZ331" i="12"/>
  <c r="AZ420" i="12"/>
  <c r="AZ437" i="12"/>
  <c r="AZ454" i="12"/>
  <c r="AZ479" i="12"/>
  <c r="AZ504" i="12"/>
  <c r="AZ511" i="12"/>
  <c r="AZ593" i="12"/>
  <c r="AZ610" i="12"/>
  <c r="AZ735" i="12"/>
  <c r="AZ750" i="12"/>
  <c r="AZ187" i="12"/>
  <c r="AZ565" i="12"/>
  <c r="AZ614" i="12"/>
  <c r="AZ640" i="12"/>
  <c r="AT23" i="12"/>
  <c r="AT237" i="12"/>
  <c r="AT268" i="12"/>
  <c r="AT277" i="12"/>
  <c r="AT283" i="12"/>
  <c r="AT322" i="12"/>
  <c r="AT347" i="12"/>
  <c r="AT391" i="12"/>
  <c r="AT415" i="12"/>
  <c r="AT453" i="12"/>
  <c r="AT478" i="12"/>
  <c r="AT484" i="12"/>
  <c r="AT532" i="12"/>
  <c r="AT551" i="12"/>
  <c r="AT557" i="12"/>
  <c r="AT563" i="12"/>
  <c r="AT581" i="12"/>
  <c r="AT606" i="12"/>
  <c r="AT673" i="12"/>
  <c r="AT679" i="12"/>
  <c r="AT700" i="12"/>
  <c r="AZ30" i="12"/>
  <c r="AZ41" i="12"/>
  <c r="AZ52" i="12"/>
  <c r="AZ60" i="12"/>
  <c r="AZ79" i="12"/>
  <c r="AZ149" i="12"/>
  <c r="AZ156" i="12"/>
  <c r="AZ159" i="12"/>
  <c r="AZ171" i="12"/>
  <c r="AZ186" i="12"/>
  <c r="AZ206" i="12"/>
  <c r="AZ216" i="12"/>
  <c r="AZ403" i="12"/>
  <c r="AZ415" i="12"/>
  <c r="AZ438" i="12"/>
  <c r="AZ492" i="12"/>
  <c r="AZ506" i="12"/>
  <c r="AZ512" i="12"/>
  <c r="AZ544" i="12"/>
  <c r="AZ557" i="12"/>
  <c r="AZ562" i="12"/>
  <c r="AZ568" i="12"/>
  <c r="AZ578" i="12"/>
  <c r="AZ611" i="12"/>
  <c r="AZ624" i="12"/>
  <c r="AZ629" i="12"/>
  <c r="AZ674" i="12"/>
  <c r="AZ680" i="12"/>
  <c r="AZ724" i="12"/>
  <c r="AZ751" i="12"/>
  <c r="AZ661" i="12"/>
  <c r="AT82" i="12"/>
  <c r="AT105" i="12"/>
  <c r="AT129" i="12"/>
  <c r="AT146" i="12"/>
  <c r="AT163" i="12"/>
  <c r="AT170" i="12"/>
  <c r="AT182" i="12"/>
  <c r="AT200" i="12"/>
  <c r="AT375" i="12"/>
  <c r="AT394" i="12"/>
  <c r="AT424" i="12"/>
  <c r="AT463" i="12"/>
  <c r="AT529" i="12"/>
  <c r="AT584" i="12"/>
  <c r="AT590" i="12"/>
  <c r="AT609" i="12"/>
  <c r="AT615" i="12"/>
  <c r="AT658" i="12"/>
  <c r="AZ37" i="12"/>
  <c r="AZ53" i="12"/>
  <c r="AZ75" i="12"/>
  <c r="AZ80" i="12"/>
  <c r="AZ112" i="12"/>
  <c r="AZ138" i="12"/>
  <c r="AZ154" i="12"/>
  <c r="AZ169" i="12"/>
  <c r="AZ173" i="12"/>
  <c r="AZ189" i="12"/>
  <c r="AZ195" i="12"/>
  <c r="AZ200" i="12"/>
  <c r="AZ232" i="12"/>
  <c r="AZ271" i="12"/>
  <c r="AZ291" i="12"/>
  <c r="AZ297" i="12"/>
  <c r="AZ332" i="12"/>
  <c r="AZ343" i="12"/>
  <c r="AZ412" i="12"/>
  <c r="AZ471" i="12"/>
  <c r="AZ477" i="12"/>
  <c r="AZ494" i="12"/>
  <c r="AZ530" i="12"/>
  <c r="AZ553" i="12"/>
  <c r="AZ563" i="12"/>
  <c r="AZ569" i="12"/>
  <c r="AZ574" i="12"/>
  <c r="AZ584" i="12"/>
  <c r="AZ589" i="12"/>
  <c r="AZ595" i="12"/>
  <c r="AZ601" i="12"/>
  <c r="AZ606" i="12"/>
  <c r="AZ617" i="12"/>
  <c r="AZ630" i="12"/>
  <c r="AZ636" i="12"/>
  <c r="AZ646" i="12"/>
  <c r="AZ678" i="12"/>
  <c r="AZ683" i="12"/>
  <c r="AZ690" i="12"/>
  <c r="AZ738" i="12"/>
  <c r="AZ747" i="12"/>
  <c r="AT28" i="12"/>
  <c r="AT106" i="12"/>
  <c r="AT130" i="12"/>
  <c r="AT158" i="12"/>
  <c r="AT201" i="12"/>
  <c r="AT294" i="12"/>
  <c r="AT333" i="12"/>
  <c r="AT451" i="12"/>
  <c r="AT470" i="12"/>
  <c r="AT495" i="12"/>
  <c r="AT555" i="12"/>
  <c r="AT573" i="12"/>
  <c r="AT636" i="12"/>
  <c r="AT659" i="12"/>
  <c r="AT671" i="12"/>
  <c r="AT690" i="12"/>
  <c r="AZ190" i="12"/>
  <c r="AZ196" i="12"/>
  <c r="AZ201" i="12"/>
  <c r="AZ298" i="12"/>
  <c r="AZ310" i="12"/>
  <c r="AZ373" i="12"/>
  <c r="AZ389" i="12"/>
  <c r="AZ396" i="12"/>
  <c r="AZ460" i="12"/>
  <c r="AZ466" i="12"/>
  <c r="AZ514" i="12"/>
  <c r="AZ559" i="12"/>
  <c r="AZ564" i="12"/>
  <c r="AZ575" i="12"/>
  <c r="AZ580" i="12"/>
  <c r="AZ590" i="12"/>
  <c r="AZ596" i="12"/>
  <c r="AZ602" i="12"/>
  <c r="AZ607" i="12"/>
  <c r="AZ631" i="12"/>
  <c r="AZ637" i="12"/>
  <c r="AZ679" i="12"/>
  <c r="AZ706" i="12"/>
  <c r="AZ739" i="12"/>
  <c r="AT751" i="12"/>
  <c r="AT755" i="12"/>
  <c r="AT754" i="12"/>
  <c r="AT728" i="12"/>
  <c r="AT734" i="12"/>
  <c r="AT738" i="12"/>
  <c r="AT712" i="12"/>
  <c r="AT701" i="12"/>
  <c r="AT670" i="12"/>
  <c r="AT632" i="12"/>
  <c r="AT614" i="12"/>
  <c r="AT572" i="12"/>
  <c r="AT550" i="12"/>
  <c r="AT539" i="12"/>
  <c r="AT514" i="12"/>
  <c r="AT254" i="12"/>
  <c r="AT175" i="12"/>
  <c r="AT43" i="12"/>
  <c r="AT51" i="12"/>
  <c r="AT61" i="12"/>
  <c r="AT215" i="12"/>
  <c r="AT136" i="12"/>
  <c r="AT151" i="12"/>
  <c r="AW741" i="12"/>
  <c r="AY694" i="12"/>
  <c r="AY757" i="12"/>
  <c r="AZ748" i="12"/>
  <c r="AY221" i="12"/>
  <c r="AW707" i="12"/>
  <c r="AT752" i="12"/>
  <c r="AY707" i="12"/>
  <c r="AW221" i="12"/>
  <c r="AZ12" i="12"/>
  <c r="AT373" i="12"/>
  <c r="AT440" i="12"/>
  <c r="AZ135" i="12"/>
  <c r="AT97" i="12"/>
  <c r="AT103" i="12"/>
  <c r="AT112" i="12"/>
  <c r="AT118" i="12"/>
  <c r="AT127" i="12"/>
  <c r="AT135" i="12"/>
  <c r="AT208" i="12"/>
  <c r="AT241" i="12"/>
  <c r="AT260" i="12"/>
  <c r="AT270" i="12"/>
  <c r="AT289" i="12"/>
  <c r="AT307" i="12"/>
  <c r="AT315" i="12"/>
  <c r="AT324" i="12"/>
  <c r="AT349" i="12"/>
  <c r="AT406" i="12"/>
  <c r="AZ129" i="12"/>
  <c r="AW757" i="12"/>
  <c r="AT723" i="12"/>
  <c r="AY741" i="12"/>
  <c r="AT553" i="12"/>
  <c r="AT577" i="12"/>
  <c r="AT585" i="12"/>
  <c r="AT593" i="12"/>
  <c r="AT602" i="12"/>
  <c r="AT610" i="12"/>
  <c r="AT635" i="12"/>
  <c r="AT650" i="12"/>
  <c r="AZ558" i="12"/>
  <c r="AT362" i="12"/>
  <c r="AT370" i="12"/>
  <c r="AT403" i="12"/>
  <c r="AT411" i="12"/>
  <c r="AT445" i="12"/>
  <c r="AT506" i="12"/>
  <c r="AT544" i="12"/>
  <c r="AT554" i="12"/>
  <c r="AT562" i="12"/>
  <c r="AT570" i="12"/>
  <c r="AT603" i="12"/>
  <c r="AZ194" i="12"/>
  <c r="AZ284" i="12"/>
  <c r="AZ398" i="12"/>
  <c r="AZ498" i="12"/>
  <c r="AZ746" i="12"/>
  <c r="AW535" i="12"/>
  <c r="AT206" i="12"/>
  <c r="AT487" i="12"/>
  <c r="AY535" i="12"/>
  <c r="AT15" i="12"/>
  <c r="AT96" i="12"/>
  <c r="AT126" i="12"/>
  <c r="AT134" i="12"/>
  <c r="AT143" i="12"/>
  <c r="AT172" i="12"/>
  <c r="AT207" i="12"/>
  <c r="AT238" i="12"/>
  <c r="AT249" i="12"/>
  <c r="AT388" i="12"/>
  <c r="AT438" i="12"/>
  <c r="AT515" i="12"/>
  <c r="AT533" i="12"/>
  <c r="AZ145" i="12"/>
  <c r="AZ151" i="12"/>
  <c r="AZ228" i="12"/>
  <c r="AZ456" i="12"/>
  <c r="AZ585" i="12"/>
  <c r="AZ657" i="12"/>
  <c r="AT24" i="12"/>
  <c r="AT50" i="12"/>
  <c r="AT149" i="12"/>
  <c r="AT214" i="12"/>
  <c r="AT280" i="12"/>
  <c r="AT288" i="12"/>
  <c r="AT297" i="12"/>
  <c r="AT306" i="12"/>
  <c r="AT332" i="12"/>
  <c r="AT348" i="12"/>
  <c r="AT497" i="12"/>
  <c r="AZ29" i="12"/>
  <c r="AZ35" i="12"/>
  <c r="AZ217" i="12"/>
  <c r="AZ229" i="12"/>
  <c r="AW694" i="12"/>
  <c r="AZ540" i="12"/>
  <c r="AZ618" i="12"/>
  <c r="AT595" i="12"/>
  <c r="AT622" i="12"/>
  <c r="AT637" i="12"/>
  <c r="AT651" i="12"/>
  <c r="AT691" i="12"/>
  <c r="AT715" i="12"/>
  <c r="AT730" i="12"/>
  <c r="AT739" i="12"/>
  <c r="AT19" i="12"/>
  <c r="AT45" i="12"/>
  <c r="AT53" i="12"/>
  <c r="AT152" i="12"/>
  <c r="AT159" i="12"/>
  <c r="AT232" i="12"/>
  <c r="AT243" i="12"/>
  <c r="AT253" i="12"/>
  <c r="AT325" i="12"/>
  <c r="AT350" i="12"/>
  <c r="AT399" i="12"/>
  <c r="AT407" i="12"/>
  <c r="AT525" i="12"/>
  <c r="AT549" i="12"/>
  <c r="AT580" i="12"/>
  <c r="AT605" i="12"/>
  <c r="AT613" i="12"/>
  <c r="AT623" i="12"/>
  <c r="AT630" i="12"/>
  <c r="AT667" i="12"/>
  <c r="AT683" i="12"/>
  <c r="AT725" i="12"/>
  <c r="AT731" i="12"/>
  <c r="AT20" i="12"/>
  <c r="AT46" i="12"/>
  <c r="AT145" i="12"/>
  <c r="AT154" i="12"/>
  <c r="AT160" i="12"/>
  <c r="AT84" i="12"/>
  <c r="AT92" i="12"/>
  <c r="AT114" i="12"/>
  <c r="AT169" i="12"/>
  <c r="AT176" i="12"/>
  <c r="AT185" i="12"/>
  <c r="AT193" i="12"/>
  <c r="AT218" i="12"/>
  <c r="AT276" i="12"/>
  <c r="AT284" i="12"/>
  <c r="AT319" i="12"/>
  <c r="AT376" i="12"/>
  <c r="AT384" i="12"/>
  <c r="AT393" i="12"/>
  <c r="AT501" i="12"/>
  <c r="AT511" i="12"/>
  <c r="AT541" i="12"/>
  <c r="AT566" i="12"/>
  <c r="AT711" i="12"/>
  <c r="AT720" i="12"/>
  <c r="AT747" i="12"/>
  <c r="AT246" i="12"/>
  <c r="AT427" i="12"/>
  <c r="AT434" i="12"/>
  <c r="AT503" i="12"/>
  <c r="AT512" i="12"/>
  <c r="AT582" i="12"/>
  <c r="AT662" i="12"/>
  <c r="AT721" i="12"/>
  <c r="AT156" i="12"/>
  <c r="AT162" i="12"/>
  <c r="AT202" i="12"/>
  <c r="AT247" i="12"/>
  <c r="AT256" i="12"/>
  <c r="AT266" i="12"/>
  <c r="AT369" i="12"/>
  <c r="AT461" i="12"/>
  <c r="AT477" i="12"/>
  <c r="AT494" i="12"/>
  <c r="AT519" i="12"/>
  <c r="AT575" i="12"/>
  <c r="AT583" i="12"/>
  <c r="AT600" i="12"/>
  <c r="AT633" i="12"/>
  <c r="AT719" i="12"/>
  <c r="AT735" i="12"/>
  <c r="AT31" i="12"/>
  <c r="AT133" i="12"/>
  <c r="AT142" i="12"/>
  <c r="AT187" i="12"/>
  <c r="AT295" i="12"/>
  <c r="AT304" i="12"/>
  <c r="AT354" i="12"/>
  <c r="AT504" i="12"/>
  <c r="AT513" i="12"/>
  <c r="AT560" i="12"/>
  <c r="AT648" i="12"/>
  <c r="AT663" i="12"/>
  <c r="AT49" i="12"/>
  <c r="AT25" i="12"/>
  <c r="AT34" i="12"/>
  <c r="AT81" i="12"/>
  <c r="AT98" i="12"/>
  <c r="AT113" i="12"/>
  <c r="AT36" i="12"/>
  <c r="AT39" i="12"/>
  <c r="AT30" i="12"/>
  <c r="AT108" i="12"/>
  <c r="AT93" i="12"/>
  <c r="AT80" i="12"/>
  <c r="AT87" i="12"/>
  <c r="AT60" i="12"/>
  <c r="AT35" i="12"/>
  <c r="AT89" i="12"/>
  <c r="AT62" i="12"/>
  <c r="AT14" i="12"/>
  <c r="AT22" i="12"/>
  <c r="AT75" i="12"/>
  <c r="AT83" i="12"/>
  <c r="AT91" i="12"/>
  <c r="AT71" i="12"/>
  <c r="AT47" i="12"/>
  <c r="AT64" i="12"/>
  <c r="AT32" i="12"/>
  <c r="AT55" i="12"/>
  <c r="AT65" i="12"/>
  <c r="AT77" i="12"/>
  <c r="AT17" i="12"/>
  <c r="AT33" i="12"/>
  <c r="AT56" i="12"/>
  <c r="AT70" i="12"/>
  <c r="AT41" i="12"/>
  <c r="AT78" i="12"/>
  <c r="AT141" i="12"/>
  <c r="AT155" i="12"/>
  <c r="AT321" i="12"/>
  <c r="AT330" i="12"/>
  <c r="AT510" i="12"/>
  <c r="AT298" i="12"/>
  <c r="AT104" i="12"/>
  <c r="AT183" i="12"/>
  <c r="AT346" i="12"/>
  <c r="AT591" i="12"/>
  <c r="AT713" i="12"/>
  <c r="AT292" i="12"/>
  <c r="AT119" i="12"/>
  <c r="AT564" i="12"/>
  <c r="AT578" i="12"/>
  <c r="AT624" i="12"/>
  <c r="AT631" i="12"/>
  <c r="AQ757" i="12"/>
  <c r="AT746" i="12"/>
  <c r="AT85" i="12"/>
  <c r="AS757" i="12"/>
  <c r="AT421" i="12"/>
  <c r="AT117" i="12"/>
  <c r="AT264" i="12"/>
  <c r="AT352" i="12"/>
  <c r="AT546" i="12"/>
  <c r="AT629" i="12"/>
  <c r="AT688" i="12"/>
  <c r="AT699" i="12"/>
  <c r="AT76" i="12"/>
  <c r="AT485" i="12"/>
  <c r="AT229" i="12"/>
  <c r="AT79" i="12"/>
  <c r="AT86" i="12"/>
  <c r="AT171" i="12"/>
  <c r="AT177" i="12"/>
  <c r="AT216" i="12"/>
  <c r="AT250" i="12"/>
  <c r="AT278" i="12"/>
  <c r="AT465" i="12"/>
  <c r="AT530" i="12"/>
  <c r="AT558" i="12"/>
  <c r="AT586" i="12"/>
  <c r="AT601" i="12"/>
  <c r="AT608" i="12"/>
  <c r="AT646" i="12"/>
  <c r="AT674" i="12"/>
  <c r="AT682" i="12"/>
  <c r="AT703" i="12"/>
  <c r="AT147" i="12"/>
  <c r="AT745" i="12"/>
  <c r="AT72" i="12"/>
  <c r="AT94" i="12"/>
  <c r="AT107" i="12"/>
  <c r="AT137" i="12"/>
  <c r="AT186" i="12"/>
  <c r="AT217" i="12"/>
  <c r="AT251" i="12"/>
  <c r="AT269" i="12"/>
  <c r="AT279" i="12"/>
  <c r="AT303" i="12"/>
  <c r="AT310" i="12"/>
  <c r="AT357" i="12"/>
  <c r="AT387" i="12"/>
  <c r="AT410" i="12"/>
  <c r="AT457" i="12"/>
  <c r="AT466" i="12"/>
  <c r="AT474" i="12"/>
  <c r="AT488" i="12"/>
  <c r="AT520" i="12"/>
  <c r="AT543" i="12"/>
  <c r="AT559" i="12"/>
  <c r="AT594" i="12"/>
  <c r="AT640" i="12"/>
  <c r="AT654" i="12"/>
  <c r="AT704" i="12"/>
  <c r="AT714" i="12"/>
  <c r="AT437" i="12"/>
  <c r="AT100" i="12"/>
  <c r="AT123" i="12"/>
  <c r="AT194" i="12"/>
  <c r="AT233" i="12"/>
  <c r="AT365" i="12"/>
  <c r="AT380" i="12"/>
  <c r="AT481" i="12"/>
  <c r="AT507" i="12"/>
  <c r="AT567" i="12"/>
  <c r="AT685" i="12"/>
  <c r="AT748" i="12"/>
  <c r="AT73" i="12"/>
  <c r="AT88" i="12"/>
  <c r="AT101" i="12"/>
  <c r="AT110" i="12"/>
  <c r="AT124" i="12"/>
  <c r="AT131" i="12"/>
  <c r="AT144" i="12"/>
  <c r="AT179" i="12"/>
  <c r="AT188" i="12"/>
  <c r="AT195" i="12"/>
  <c r="AT234" i="12"/>
  <c r="AT245" i="12"/>
  <c r="AT261" i="12"/>
  <c r="AT327" i="12"/>
  <c r="AT336" i="12"/>
  <c r="AT366" i="12"/>
  <c r="AT381" i="12"/>
  <c r="AT404" i="12"/>
  <c r="AT428" i="12"/>
  <c r="AT475" i="12"/>
  <c r="AT482" i="12"/>
  <c r="AT508" i="12"/>
  <c r="AT523" i="12"/>
  <c r="AT568" i="12"/>
  <c r="AT588" i="12"/>
  <c r="AT596" i="12"/>
  <c r="AT618" i="12"/>
  <c r="AT655" i="12"/>
  <c r="AT677" i="12"/>
  <c r="AT686" i="12"/>
  <c r="AT697" i="12"/>
  <c r="AT716" i="12"/>
  <c r="AT724" i="12"/>
  <c r="AT736" i="12"/>
  <c r="AT197" i="12"/>
  <c r="AT398" i="12"/>
  <c r="AT102" i="12"/>
  <c r="AT111" i="12"/>
  <c r="AT116" i="12"/>
  <c r="AT125" i="12"/>
  <c r="AT140" i="12"/>
  <c r="AT166" i="12"/>
  <c r="AT181" i="12"/>
  <c r="AT189" i="12"/>
  <c r="AT196" i="12"/>
  <c r="AT213" i="12"/>
  <c r="AT236" i="12"/>
  <c r="AT263" i="12"/>
  <c r="AT329" i="12"/>
  <c r="AT389" i="12"/>
  <c r="AT436" i="12"/>
  <c r="AT460" i="12"/>
  <c r="AT490" i="12"/>
  <c r="AT509" i="12"/>
  <c r="AT545" i="12"/>
  <c r="AT561" i="12"/>
  <c r="AT569" i="12"/>
  <c r="AT589" i="12"/>
  <c r="AT597" i="12"/>
  <c r="AT612" i="12"/>
  <c r="AT642" i="12"/>
  <c r="AT656" i="12"/>
  <c r="AT678" i="12"/>
  <c r="AT687" i="12"/>
  <c r="AT698" i="12"/>
  <c r="AT706" i="12"/>
  <c r="AT717" i="12"/>
  <c r="AT750" i="12"/>
  <c r="AQ707" i="12"/>
  <c r="AT150" i="12"/>
  <c r="AT409" i="12"/>
  <c r="AT492" i="12"/>
  <c r="AT522" i="12"/>
  <c r="AT749" i="12"/>
  <c r="AQ694" i="12"/>
  <c r="AS741" i="12"/>
  <c r="AS535" i="12"/>
  <c r="AT552" i="12"/>
  <c r="AQ16" i="12"/>
  <c r="AS707" i="12"/>
  <c r="AQ535" i="12"/>
  <c r="AT228" i="12"/>
  <c r="AS694" i="12"/>
  <c r="AQ40" i="12"/>
  <c r="AT40" i="12" s="1"/>
  <c r="AT63" i="12"/>
  <c r="AT442" i="12"/>
  <c r="AQ741" i="12"/>
  <c r="AQ27" i="12"/>
  <c r="AT27" i="12" s="1"/>
  <c r="AT540" i="12"/>
  <c r="AZ707" i="12" l="1"/>
  <c r="AT694" i="12"/>
  <c r="AZ741" i="12"/>
  <c r="AZ221" i="12"/>
  <c r="AT707" i="12"/>
  <c r="AW759" i="12"/>
  <c r="AZ757" i="12"/>
  <c r="AZ535" i="12"/>
  <c r="AY759" i="12"/>
  <c r="AZ694" i="12"/>
  <c r="AT741" i="12"/>
  <c r="AT16" i="12"/>
  <c r="AT535" i="12"/>
  <c r="AT757" i="12"/>
  <c r="AY760" i="12" l="1"/>
  <c r="AZ759" i="12"/>
  <c r="AZ772" i="12" s="1"/>
  <c r="AW760" i="12"/>
  <c r="AZ760" i="12" l="1"/>
  <c r="AI41" i="12" l="1"/>
  <c r="AI40" i="12"/>
  <c r="AI39" i="12"/>
  <c r="AI42" i="12"/>
  <c r="AI37" i="12"/>
  <c r="AI36" i="12"/>
  <c r="AI35" i="12"/>
  <c r="AI27" i="12"/>
  <c r="AI38" i="12"/>
  <c r="BA35" i="12" l="1"/>
  <c r="BA27" i="12"/>
  <c r="BA37" i="12"/>
  <c r="BA39" i="12"/>
  <c r="BA38" i="12"/>
  <c r="BA36" i="12"/>
  <c r="BA42" i="12"/>
  <c r="BA40" i="12"/>
  <c r="BA41" i="12"/>
  <c r="AS42" i="12"/>
  <c r="AS221" i="12" s="1"/>
  <c r="AS759" i="12" s="1"/>
  <c r="AQ42" i="12"/>
  <c r="AT42" i="12" l="1"/>
  <c r="AT221" i="12" s="1"/>
  <c r="AT759" i="12" s="1"/>
  <c r="AQ221" i="12"/>
  <c r="AQ759" i="12" s="1"/>
  <c r="AS776" i="12"/>
  <c r="AS773" i="12"/>
  <c r="AS760" i="12"/>
  <c r="AS775" i="12"/>
  <c r="AT772" i="12" l="1"/>
  <c r="AQ776" i="12"/>
  <c r="AQ760" i="12"/>
  <c r="AQ775" i="12"/>
  <c r="AQ773" i="12"/>
  <c r="AT760" i="12"/>
  <c r="K458" i="25" l="1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888" i="23" l="1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V692" i="25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3" i="23"/>
  <c r="J61" i="23"/>
  <c r="J99" i="23"/>
  <c r="J107" i="23"/>
  <c r="J124" i="23"/>
  <c r="J320" i="23"/>
  <c r="J421" i="23"/>
  <c r="J455" i="23"/>
  <c r="J534" i="23"/>
  <c r="J542" i="23"/>
  <c r="J583" i="23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AN771" i="12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AE837" i="25" l="1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AB838" i="25" l="1"/>
  <c r="AV544" i="25"/>
  <c r="AV229" i="25"/>
  <c r="AV830" i="25" s="1"/>
  <c r="AV832" i="25" s="1"/>
  <c r="P838" i="25"/>
  <c r="P831" i="25"/>
  <c r="J837" i="25"/>
  <c r="J831" i="25"/>
  <c r="AU830" i="25"/>
  <c r="AT830" i="25"/>
  <c r="AT838" i="25" l="1"/>
  <c r="AT831" i="25"/>
  <c r="AT833" i="25"/>
  <c r="I878" i="22" l="1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36" i="12"/>
  <c r="BH536" i="12" s="1"/>
  <c r="BG537" i="12"/>
  <c r="BH537" i="12" s="1"/>
  <c r="BG538" i="12"/>
  <c r="BH538" i="12" s="1"/>
  <c r="BG547" i="12"/>
  <c r="BH547" i="12" s="1"/>
  <c r="BG548" i="12"/>
  <c r="BH548" i="12" s="1"/>
  <c r="BG579" i="12"/>
  <c r="BH579" i="12" s="1"/>
  <c r="BG598" i="12"/>
  <c r="BH598" i="12" s="1"/>
  <c r="BG619" i="12"/>
  <c r="BH619" i="12" s="1"/>
  <c r="BG620" i="12"/>
  <c r="BH620" i="12" s="1"/>
  <c r="BG621" i="12"/>
  <c r="BH621" i="12" s="1"/>
  <c r="BG625" i="12"/>
  <c r="BH625" i="12" s="1"/>
  <c r="BG626" i="12"/>
  <c r="BH626" i="12" s="1"/>
  <c r="BG634" i="12"/>
  <c r="BH634" i="12" s="1"/>
  <c r="BG638" i="12"/>
  <c r="BH638" i="12" s="1"/>
  <c r="BG639" i="12"/>
  <c r="BH639" i="12" s="1"/>
  <c r="BG647" i="12"/>
  <c r="BH647" i="12" s="1"/>
  <c r="BG652" i="12"/>
  <c r="BH652" i="12" s="1"/>
  <c r="BG653" i="12"/>
  <c r="BH653" i="12" s="1"/>
  <c r="BG660" i="12"/>
  <c r="BH660" i="12" s="1"/>
  <c r="BG664" i="12"/>
  <c r="BH664" i="12" s="1"/>
  <c r="BG665" i="12"/>
  <c r="BH665" i="12" s="1"/>
  <c r="BG672" i="12"/>
  <c r="BH672" i="12" s="1"/>
  <c r="BG675" i="12"/>
  <c r="BH675" i="12" s="1"/>
  <c r="BG676" i="12"/>
  <c r="BH676" i="12" s="1"/>
  <c r="BG684" i="12"/>
  <c r="BH684" i="12" s="1"/>
  <c r="BG689" i="12"/>
  <c r="BH689" i="12" s="1"/>
  <c r="BG692" i="12"/>
  <c r="BH692" i="12" s="1"/>
  <c r="BG693" i="12"/>
  <c r="BH693" i="12" s="1"/>
  <c r="BG695" i="12"/>
  <c r="BH695" i="12" s="1"/>
  <c r="BG696" i="12"/>
  <c r="BH696" i="12" s="1"/>
  <c r="BG708" i="12"/>
  <c r="BH708" i="12" s="1"/>
  <c r="BG709" i="12"/>
  <c r="BH709" i="12" s="1"/>
  <c r="BG710" i="12"/>
  <c r="BH710" i="12" s="1"/>
  <c r="BG726" i="12"/>
  <c r="BH726" i="12" s="1"/>
  <c r="BG733" i="12"/>
  <c r="BH733" i="12" s="1"/>
  <c r="BG737" i="12"/>
  <c r="BH737" i="12" s="1"/>
  <c r="BG740" i="12"/>
  <c r="BH740" i="12" s="1"/>
  <c r="BG742" i="12"/>
  <c r="BH742" i="12" s="1"/>
  <c r="BG743" i="12"/>
  <c r="BH743" i="12" s="1"/>
  <c r="BG744" i="12"/>
  <c r="BH744" i="12" s="1"/>
  <c r="BG753" i="12"/>
  <c r="BH753" i="12" s="1"/>
  <c r="BG756" i="12"/>
  <c r="BH756" i="12" s="1"/>
  <c r="R776" i="12"/>
  <c r="T776" i="12"/>
  <c r="X776" i="12"/>
  <c r="Z776" i="12"/>
  <c r="AJ776" i="12"/>
  <c r="AL776" i="12"/>
  <c r="BE521" i="12"/>
  <c r="BC521" i="12"/>
  <c r="BE526" i="12"/>
  <c r="BC526" i="12"/>
  <c r="BE528" i="12"/>
  <c r="BC528" i="12"/>
  <c r="BG222" i="12"/>
  <c r="BH222" i="12" s="1"/>
  <c r="BG223" i="12"/>
  <c r="BH223" i="12" s="1"/>
  <c r="BG224" i="12"/>
  <c r="BH224" i="12" s="1"/>
  <c r="BG225" i="12"/>
  <c r="BH225" i="12" s="1"/>
  <c r="BG226" i="12"/>
  <c r="BH226" i="12" s="1"/>
  <c r="BG227" i="12"/>
  <c r="BH227" i="12" s="1"/>
  <c r="BG231" i="12"/>
  <c r="BG235" i="12"/>
  <c r="BG239" i="12"/>
  <c r="BG240" i="12"/>
  <c r="BG244" i="12"/>
  <c r="BG248" i="12"/>
  <c r="BG252" i="12"/>
  <c r="BG257" i="12"/>
  <c r="BG262" i="12"/>
  <c r="BG267" i="12"/>
  <c r="BG272" i="12"/>
  <c r="BG273" i="12"/>
  <c r="BG274" i="12"/>
  <c r="BG281" i="12"/>
  <c r="BG282" i="12"/>
  <c r="BG285" i="12"/>
  <c r="BG286" i="12"/>
  <c r="BG287" i="12"/>
  <c r="BG290" i="12"/>
  <c r="BG293" i="12"/>
  <c r="BG296" i="12"/>
  <c r="BG301" i="12"/>
  <c r="BG308" i="12"/>
  <c r="BG309" i="12"/>
  <c r="BG312" i="12"/>
  <c r="BG313" i="12"/>
  <c r="BG314" i="12"/>
  <c r="BG317" i="12"/>
  <c r="BG320" i="12"/>
  <c r="BG323" i="12"/>
  <c r="BG328" i="12"/>
  <c r="BG335" i="12"/>
  <c r="BG338" i="12"/>
  <c r="BG339" i="12"/>
  <c r="BG340" i="12"/>
  <c r="BG341" i="12"/>
  <c r="BG342" i="12"/>
  <c r="BG345" i="12"/>
  <c r="BG353" i="12"/>
  <c r="BG358" i="12"/>
  <c r="BG359" i="12"/>
  <c r="BG360" i="12"/>
  <c r="BG361" i="12"/>
  <c r="BG364" i="12"/>
  <c r="BG367" i="12"/>
  <c r="BG372" i="12"/>
  <c r="BG377" i="12"/>
  <c r="BG378" i="12"/>
  <c r="BG379" i="12"/>
  <c r="BG382" i="12"/>
  <c r="BG385" i="12"/>
  <c r="BG390" i="12"/>
  <c r="BG397" i="12"/>
  <c r="BG400" i="12"/>
  <c r="BG401" i="12"/>
  <c r="BG402" i="12"/>
  <c r="BG405" i="12"/>
  <c r="BG408" i="12"/>
  <c r="BG413" i="12"/>
  <c r="BG416" i="12"/>
  <c r="BG417" i="12"/>
  <c r="BG418" i="12"/>
  <c r="BG419" i="12"/>
  <c r="BG422" i="12"/>
  <c r="BG426" i="12"/>
  <c r="BG429" i="12"/>
  <c r="BG430" i="12"/>
  <c r="BG431" i="12"/>
  <c r="BG432" i="12"/>
  <c r="BG435" i="12"/>
  <c r="BG439" i="12"/>
  <c r="BG444" i="12"/>
  <c r="BG447" i="12"/>
  <c r="BG448" i="12"/>
  <c r="BG449" i="12"/>
  <c r="BG452" i="12"/>
  <c r="BG455" i="12"/>
  <c r="BG459" i="12"/>
  <c r="BG464" i="12"/>
  <c r="BG467" i="12"/>
  <c r="BG468" i="12"/>
  <c r="BG469" i="12"/>
  <c r="BG472" i="12"/>
  <c r="BG473" i="12"/>
  <c r="BG476" i="12"/>
  <c r="BG480" i="12"/>
  <c r="BG483" i="12"/>
  <c r="BG486" i="12"/>
  <c r="BG491" i="12"/>
  <c r="BG499" i="12"/>
  <c r="BG502" i="12"/>
  <c r="BG505" i="12"/>
  <c r="BG517" i="12"/>
  <c r="BG524" i="12"/>
  <c r="BG531" i="12"/>
  <c r="BG534" i="12"/>
  <c r="BG13" i="12"/>
  <c r="BG48" i="12"/>
  <c r="BG57" i="12"/>
  <c r="BG58" i="12"/>
  <c r="BG66" i="12"/>
  <c r="BG67" i="12"/>
  <c r="BG68" i="12"/>
  <c r="BG69" i="12"/>
  <c r="BG95" i="12"/>
  <c r="BG109" i="12"/>
  <c r="BG121" i="12"/>
  <c r="BG139" i="12"/>
  <c r="BG153" i="12"/>
  <c r="BG168" i="12"/>
  <c r="BG180" i="12"/>
  <c r="BG192" i="12"/>
  <c r="BG203" i="12"/>
  <c r="BG204" i="12"/>
  <c r="BG205" i="12"/>
  <c r="BH205" i="12" s="1"/>
  <c r="BG209" i="12"/>
  <c r="BG210" i="12"/>
  <c r="R775" i="12"/>
  <c r="T775" i="12"/>
  <c r="X775" i="12"/>
  <c r="Z775" i="12"/>
  <c r="AJ775" i="12"/>
  <c r="AL775" i="12"/>
  <c r="BF231" i="12"/>
  <c r="BF235" i="12"/>
  <c r="BF239" i="12"/>
  <c r="BF240" i="12"/>
  <c r="BF244" i="12"/>
  <c r="BF252" i="12"/>
  <c r="BF257" i="12"/>
  <c r="BF262" i="12"/>
  <c r="BF267" i="12"/>
  <c r="BF272" i="12"/>
  <c r="BF273" i="12"/>
  <c r="BF274" i="12"/>
  <c r="BF290" i="12"/>
  <c r="BF301" i="12"/>
  <c r="BF317" i="12"/>
  <c r="BF328" i="12"/>
  <c r="BF353" i="12"/>
  <c r="BF372" i="12"/>
  <c r="BF390" i="12"/>
  <c r="BF413" i="12"/>
  <c r="BF426" i="12"/>
  <c r="BF439" i="12"/>
  <c r="BF459" i="12"/>
  <c r="BF491" i="12"/>
  <c r="BF499" i="12"/>
  <c r="BF502" i="12"/>
  <c r="BF505" i="12"/>
  <c r="BF534" i="12"/>
  <c r="BF57" i="12"/>
  <c r="BF58" i="12"/>
  <c r="BF66" i="12"/>
  <c r="BF67" i="12"/>
  <c r="BF68" i="12"/>
  <c r="BF69" i="12"/>
  <c r="BF95" i="12"/>
  <c r="BF109" i="12"/>
  <c r="BF121" i="12"/>
  <c r="BF139" i="12"/>
  <c r="BF153" i="12"/>
  <c r="BF168" i="12"/>
  <c r="BF180" i="12"/>
  <c r="BF203" i="12"/>
  <c r="BF204" i="12"/>
  <c r="BH499" i="12" l="1"/>
  <c r="BH267" i="12"/>
  <c r="J400" i="20"/>
  <c r="BH274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17" i="12"/>
  <c r="BF528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05" i="12"/>
  <c r="BH273" i="12"/>
  <c r="BH502" i="12"/>
  <c r="BH272" i="12"/>
  <c r="BF521" i="12"/>
  <c r="BH257" i="12"/>
  <c r="BH491" i="12"/>
  <c r="BH109" i="12"/>
  <c r="BH95" i="12"/>
  <c r="BH67" i="12"/>
  <c r="BH231" i="12"/>
  <c r="BH328" i="12"/>
  <c r="BH235" i="12"/>
  <c r="BH290" i="12"/>
  <c r="BH244" i="12"/>
  <c r="BH534" i="12"/>
  <c r="BH180" i="12"/>
  <c r="BH168" i="12"/>
  <c r="BH459" i="12"/>
  <c r="BH204" i="12"/>
  <c r="J143" i="20"/>
  <c r="J211" i="20"/>
  <c r="J1041" i="20"/>
  <c r="J1103" i="20"/>
  <c r="J1363" i="20"/>
  <c r="J1429" i="20"/>
  <c r="BH203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1" i="12"/>
  <c r="J222" i="20"/>
  <c r="J1106" i="20"/>
  <c r="J1374" i="20"/>
  <c r="J1382" i="20"/>
  <c r="J1350" i="20"/>
  <c r="BH413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39" i="12"/>
  <c r="J58" i="20"/>
  <c r="J1292" i="20"/>
  <c r="BH239" i="12"/>
  <c r="BH240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62" i="12"/>
  <c r="J363" i="20"/>
  <c r="J1405" i="20"/>
  <c r="J110" i="20"/>
  <c r="J405" i="20"/>
  <c r="J422" i="20"/>
  <c r="J515" i="20"/>
  <c r="J153" i="20"/>
  <c r="J526" i="20"/>
  <c r="J1067" i="20"/>
  <c r="J42" i="20"/>
  <c r="J389" i="20"/>
  <c r="BH69" i="12"/>
  <c r="BH68" i="12"/>
  <c r="BH353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6" i="12"/>
  <c r="BH58" i="12"/>
  <c r="BH301" i="12"/>
  <c r="BH57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3" i="12"/>
  <c r="BH139" i="12"/>
  <c r="BH390" i="12"/>
  <c r="J162" i="20"/>
  <c r="J170" i="20"/>
  <c r="BH372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26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BF526" i="12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52" i="12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773" i="12"/>
  <c r="T773" i="12"/>
  <c r="X773" i="12"/>
  <c r="Z773" i="12"/>
  <c r="AJ773" i="12"/>
  <c r="AL773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714" i="12"/>
  <c r="BC714" i="12"/>
  <c r="BE702" i="12"/>
  <c r="BB680" i="12"/>
  <c r="BB679" i="12"/>
  <c r="BB678" i="12"/>
  <c r="BB677" i="12"/>
  <c r="BB668" i="12"/>
  <c r="BB667" i="12"/>
  <c r="BB666" i="12"/>
  <c r="BB656" i="12"/>
  <c r="BB655" i="12"/>
  <c r="BB654" i="12"/>
  <c r="BB642" i="12"/>
  <c r="BB641" i="12"/>
  <c r="BB640" i="12"/>
  <c r="BB630" i="12"/>
  <c r="BB629" i="12"/>
  <c r="BB628" i="12"/>
  <c r="BB627" i="12"/>
  <c r="BE539" i="12"/>
  <c r="BC539" i="12"/>
  <c r="BE518" i="12"/>
  <c r="BC518" i="12"/>
  <c r="BE515" i="12"/>
  <c r="BC515" i="12"/>
  <c r="BE514" i="12"/>
  <c r="BC514" i="12"/>
  <c r="BE474" i="12"/>
  <c r="BC474" i="12"/>
  <c r="BE473" i="12"/>
  <c r="BC473" i="12"/>
  <c r="BE472" i="12"/>
  <c r="BC472" i="12"/>
  <c r="BE471" i="12"/>
  <c r="BC471" i="12"/>
  <c r="BE470" i="12"/>
  <c r="BC470" i="12"/>
  <c r="BE469" i="12"/>
  <c r="BC469" i="12"/>
  <c r="BE468" i="12"/>
  <c r="BC468" i="12"/>
  <c r="BE467" i="12"/>
  <c r="BC467" i="12"/>
  <c r="BE466" i="12"/>
  <c r="BC466" i="12"/>
  <c r="BE465" i="12"/>
  <c r="BC465" i="12"/>
  <c r="BE464" i="12"/>
  <c r="BC464" i="12"/>
  <c r="BE463" i="12"/>
  <c r="BC463" i="12"/>
  <c r="BE462" i="12"/>
  <c r="BC462" i="12"/>
  <c r="BE461" i="12"/>
  <c r="BC461" i="12"/>
  <c r="BE460" i="12"/>
  <c r="BC460" i="12"/>
  <c r="BE458" i="12"/>
  <c r="BC458" i="12"/>
  <c r="BE457" i="12"/>
  <c r="BC457" i="12"/>
  <c r="BE346" i="12"/>
  <c r="BC346" i="12"/>
  <c r="BE345" i="12"/>
  <c r="BC345" i="12"/>
  <c r="BE344" i="12"/>
  <c r="BC344" i="12"/>
  <c r="BE343" i="12"/>
  <c r="BC343" i="12"/>
  <c r="BE342" i="12"/>
  <c r="BC342" i="12"/>
  <c r="BE341" i="12"/>
  <c r="BC341" i="12"/>
  <c r="BE321" i="12"/>
  <c r="BC321" i="12"/>
  <c r="BE320" i="12"/>
  <c r="BC320" i="12"/>
  <c r="BE319" i="12"/>
  <c r="BC319" i="12"/>
  <c r="BE318" i="12"/>
  <c r="BC318" i="12"/>
  <c r="BE316" i="12"/>
  <c r="BC316" i="12"/>
  <c r="BE291" i="12"/>
  <c r="BC291" i="12"/>
  <c r="BE289" i="12"/>
  <c r="BC289" i="12"/>
  <c r="BE288" i="12"/>
  <c r="BC288" i="12"/>
  <c r="BE287" i="12"/>
  <c r="BC287" i="12"/>
  <c r="BE286" i="12"/>
  <c r="BC286" i="12"/>
  <c r="BE285" i="12"/>
  <c r="BC285" i="12"/>
  <c r="BE284" i="12"/>
  <c r="BC284" i="12"/>
  <c r="BE282" i="12"/>
  <c r="BC282" i="12"/>
  <c r="BB214" i="12"/>
  <c r="BB213" i="12"/>
  <c r="BB212" i="12"/>
  <c r="BB211" i="12"/>
  <c r="BE194" i="12"/>
  <c r="BC194" i="12"/>
  <c r="BE193" i="12"/>
  <c r="BC193" i="12"/>
  <c r="BE192" i="12"/>
  <c r="BC192" i="12"/>
  <c r="BE191" i="12"/>
  <c r="BC191" i="12"/>
  <c r="BE190" i="12"/>
  <c r="BC190" i="12"/>
  <c r="BE189" i="12"/>
  <c r="BC189" i="12"/>
  <c r="BE188" i="12"/>
  <c r="BC188" i="12"/>
  <c r="BE187" i="12"/>
  <c r="BC187" i="12"/>
  <c r="BE186" i="12"/>
  <c r="BC186" i="12"/>
  <c r="BE185" i="12"/>
  <c r="BC185" i="12"/>
  <c r="BB72" i="12"/>
  <c r="BE19" i="12"/>
  <c r="BC19" i="12"/>
  <c r="BE18" i="12"/>
  <c r="BC18" i="12"/>
  <c r="BE701" i="12"/>
  <c r="BC702" i="12"/>
  <c r="BC703" i="12"/>
  <c r="BC704" i="12"/>
  <c r="BE705" i="12"/>
  <c r="BE706" i="12"/>
  <c r="BC711" i="12"/>
  <c r="BE715" i="12"/>
  <c r="BE718" i="12"/>
  <c r="BC723" i="12"/>
  <c r="BE724" i="12"/>
  <c r="BE725" i="12"/>
  <c r="BE730" i="12"/>
  <c r="BE731" i="12"/>
  <c r="BE734" i="12"/>
  <c r="BC736" i="12"/>
  <c r="BC737" i="12"/>
  <c r="BC738" i="12"/>
  <c r="BE739" i="12"/>
  <c r="BE746" i="12"/>
  <c r="BE750" i="12"/>
  <c r="BE752" i="12"/>
  <c r="BC754" i="12"/>
  <c r="BE755" i="12"/>
  <c r="BC690" i="12"/>
  <c r="BE698" i="12"/>
  <c r="BC700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9" i="12"/>
  <c r="G50" i="12"/>
  <c r="G51" i="12"/>
  <c r="G52" i="12"/>
  <c r="G53" i="12"/>
  <c r="G54" i="12"/>
  <c r="G55" i="12"/>
  <c r="G56" i="12"/>
  <c r="G59" i="12"/>
  <c r="G60" i="12"/>
  <c r="G61" i="12"/>
  <c r="G62" i="12"/>
  <c r="G63" i="12"/>
  <c r="G64" i="12"/>
  <c r="G65" i="12"/>
  <c r="G70" i="12"/>
  <c r="G71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10" i="12"/>
  <c r="G111" i="12"/>
  <c r="G112" i="12"/>
  <c r="G113" i="12"/>
  <c r="G114" i="12"/>
  <c r="G115" i="12"/>
  <c r="G116" i="12"/>
  <c r="G117" i="12"/>
  <c r="G118" i="12"/>
  <c r="G119" i="12"/>
  <c r="G120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9" i="12"/>
  <c r="G170" i="12"/>
  <c r="G171" i="12"/>
  <c r="G172" i="12"/>
  <c r="G173" i="12"/>
  <c r="G174" i="12"/>
  <c r="G175" i="12"/>
  <c r="G176" i="12"/>
  <c r="G177" i="12"/>
  <c r="G178" i="12"/>
  <c r="G179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6" i="12"/>
  <c r="G207" i="12"/>
  <c r="G208" i="12"/>
  <c r="G215" i="12"/>
  <c r="G216" i="12"/>
  <c r="G217" i="12"/>
  <c r="G218" i="12"/>
  <c r="G219" i="12"/>
  <c r="G220" i="12"/>
  <c r="G229" i="12"/>
  <c r="G230" i="12"/>
  <c r="G232" i="12"/>
  <c r="G233" i="12"/>
  <c r="G234" i="12"/>
  <c r="G236" i="12"/>
  <c r="G237" i="12"/>
  <c r="G238" i="12"/>
  <c r="G241" i="12"/>
  <c r="G242" i="12"/>
  <c r="G243" i="12"/>
  <c r="G245" i="12"/>
  <c r="G246" i="12"/>
  <c r="G247" i="12"/>
  <c r="G248" i="12"/>
  <c r="G249" i="12"/>
  <c r="G250" i="12"/>
  <c r="G251" i="12"/>
  <c r="G253" i="12"/>
  <c r="G254" i="12"/>
  <c r="G255" i="12"/>
  <c r="G256" i="12"/>
  <c r="G258" i="12"/>
  <c r="G259" i="12"/>
  <c r="G260" i="12"/>
  <c r="G261" i="12"/>
  <c r="G263" i="12"/>
  <c r="G264" i="12"/>
  <c r="G265" i="12"/>
  <c r="G266" i="12"/>
  <c r="G268" i="12"/>
  <c r="G269" i="12"/>
  <c r="G270" i="12"/>
  <c r="G271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1" i="12"/>
  <c r="G292" i="12"/>
  <c r="G293" i="12"/>
  <c r="G294" i="12"/>
  <c r="G295" i="12"/>
  <c r="G296" i="12"/>
  <c r="G297" i="12"/>
  <c r="G298" i="12"/>
  <c r="G299" i="12"/>
  <c r="G300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8" i="12"/>
  <c r="G319" i="12"/>
  <c r="G320" i="12"/>
  <c r="G321" i="12"/>
  <c r="G322" i="12"/>
  <c r="G323" i="12"/>
  <c r="G324" i="12"/>
  <c r="G325" i="12"/>
  <c r="G326" i="12"/>
  <c r="G327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4" i="12"/>
  <c r="G415" i="12"/>
  <c r="G416" i="12"/>
  <c r="G417" i="12"/>
  <c r="G418" i="12"/>
  <c r="G419" i="12"/>
  <c r="G420" i="12"/>
  <c r="G421" i="12"/>
  <c r="G422" i="12"/>
  <c r="G423" i="12"/>
  <c r="G424" i="12"/>
  <c r="G425" i="12"/>
  <c r="G427" i="12"/>
  <c r="G428" i="12"/>
  <c r="G429" i="12"/>
  <c r="G430" i="12"/>
  <c r="G431" i="12"/>
  <c r="G432" i="12"/>
  <c r="G433" i="12"/>
  <c r="G434" i="12"/>
  <c r="G435" i="12"/>
  <c r="G436" i="12"/>
  <c r="G437" i="12"/>
  <c r="G438" i="12"/>
  <c r="G440" i="12"/>
  <c r="G441" i="12"/>
  <c r="G442" i="12"/>
  <c r="G443" i="12"/>
  <c r="G444" i="12"/>
  <c r="G445" i="12"/>
  <c r="G446" i="12"/>
  <c r="G447" i="12"/>
  <c r="G448" i="12"/>
  <c r="G449" i="12"/>
  <c r="G450" i="12"/>
  <c r="G451" i="12"/>
  <c r="G452" i="12"/>
  <c r="G453" i="12"/>
  <c r="G454" i="12"/>
  <c r="G455" i="12"/>
  <c r="G456" i="12"/>
  <c r="G457" i="12"/>
  <c r="G458" i="12"/>
  <c r="G460" i="12"/>
  <c r="G461" i="12"/>
  <c r="G462" i="12"/>
  <c r="G463" i="12"/>
  <c r="G464" i="12"/>
  <c r="G465" i="12"/>
  <c r="G466" i="12"/>
  <c r="G467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2" i="12"/>
  <c r="G493" i="12"/>
  <c r="G494" i="12"/>
  <c r="G495" i="12"/>
  <c r="G496" i="12"/>
  <c r="G497" i="12"/>
  <c r="G498" i="12"/>
  <c r="G500" i="12"/>
  <c r="G501" i="12"/>
  <c r="G503" i="12"/>
  <c r="G504" i="12"/>
  <c r="G506" i="12"/>
  <c r="G507" i="12"/>
  <c r="G508" i="12"/>
  <c r="G509" i="12"/>
  <c r="G510" i="12"/>
  <c r="G511" i="12"/>
  <c r="G512" i="12"/>
  <c r="G513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40" i="12"/>
  <c r="G541" i="12"/>
  <c r="G542" i="12"/>
  <c r="G543" i="12"/>
  <c r="G544" i="12"/>
  <c r="G545" i="12"/>
  <c r="G546" i="12"/>
  <c r="G549" i="12"/>
  <c r="G550" i="12"/>
  <c r="G551" i="12"/>
  <c r="G552" i="12"/>
  <c r="G553" i="12"/>
  <c r="G554" i="12"/>
  <c r="G555" i="12"/>
  <c r="G556" i="12"/>
  <c r="G557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7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4" i="12"/>
  <c r="G615" i="12"/>
  <c r="G616" i="12"/>
  <c r="G618" i="12"/>
  <c r="G621" i="12"/>
  <c r="G622" i="12"/>
  <c r="G623" i="12"/>
  <c r="G624" i="12"/>
  <c r="G625" i="12"/>
  <c r="G626" i="12"/>
  <c r="G631" i="12"/>
  <c r="G632" i="12"/>
  <c r="G633" i="12"/>
  <c r="G634" i="12"/>
  <c r="G635" i="12"/>
  <c r="G636" i="12"/>
  <c r="G637" i="12"/>
  <c r="G638" i="12"/>
  <c r="G639" i="12"/>
  <c r="G643" i="12"/>
  <c r="G644" i="12"/>
  <c r="G645" i="12"/>
  <c r="G646" i="12"/>
  <c r="G647" i="12"/>
  <c r="G648" i="12"/>
  <c r="G649" i="12"/>
  <c r="G650" i="12"/>
  <c r="G651" i="12"/>
  <c r="G652" i="12"/>
  <c r="G653" i="12"/>
  <c r="G657" i="12"/>
  <c r="G658" i="12"/>
  <c r="G659" i="12"/>
  <c r="G660" i="12"/>
  <c r="G661" i="12"/>
  <c r="G662" i="12"/>
  <c r="G663" i="12"/>
  <c r="G664" i="12"/>
  <c r="G665" i="12"/>
  <c r="G669" i="12"/>
  <c r="G670" i="12"/>
  <c r="G671" i="12"/>
  <c r="G672" i="12"/>
  <c r="G673" i="12"/>
  <c r="G674" i="12"/>
  <c r="G675" i="12"/>
  <c r="G676" i="12"/>
  <c r="G681" i="12"/>
  <c r="G682" i="12"/>
  <c r="G683" i="12"/>
  <c r="G685" i="12"/>
  <c r="G686" i="12"/>
  <c r="G687" i="12"/>
  <c r="G688" i="12"/>
  <c r="G690" i="12"/>
  <c r="G691" i="12"/>
  <c r="G697" i="12"/>
  <c r="G698" i="12"/>
  <c r="G699" i="12"/>
  <c r="G700" i="12"/>
  <c r="G701" i="12"/>
  <c r="G702" i="12"/>
  <c r="G703" i="12"/>
  <c r="G704" i="12"/>
  <c r="G705" i="12"/>
  <c r="G706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7" i="12"/>
  <c r="G728" i="12"/>
  <c r="G729" i="12"/>
  <c r="G730" i="12"/>
  <c r="G731" i="12"/>
  <c r="G732" i="12"/>
  <c r="G734" i="12"/>
  <c r="G735" i="12"/>
  <c r="G736" i="12"/>
  <c r="G737" i="12"/>
  <c r="G738" i="12"/>
  <c r="G739" i="12"/>
  <c r="G745" i="12"/>
  <c r="G746" i="12"/>
  <c r="G747" i="12"/>
  <c r="G748" i="12"/>
  <c r="G749" i="12"/>
  <c r="G750" i="12"/>
  <c r="G751" i="12"/>
  <c r="G752" i="12"/>
  <c r="G754" i="12"/>
  <c r="G755" i="12"/>
  <c r="I749" i="18"/>
  <c r="I750" i="18"/>
  <c r="I751" i="18"/>
  <c r="G749" i="18"/>
  <c r="G750" i="18"/>
  <c r="G751" i="18"/>
  <c r="AM705" i="12"/>
  <c r="AK705" i="12"/>
  <c r="AM704" i="12"/>
  <c r="AK704" i="12"/>
  <c r="AM703" i="12"/>
  <c r="AK703" i="12"/>
  <c r="AM702" i="12"/>
  <c r="AK702" i="12"/>
  <c r="I704" i="12"/>
  <c r="I705" i="12"/>
  <c r="AM751" i="12"/>
  <c r="AK751" i="12"/>
  <c r="AM747" i="12"/>
  <c r="AK747" i="12"/>
  <c r="AM735" i="12"/>
  <c r="AK735" i="12"/>
  <c r="AM734" i="12"/>
  <c r="AK734" i="12"/>
  <c r="AM732" i="12"/>
  <c r="AK732" i="12"/>
  <c r="AM731" i="12"/>
  <c r="AK731" i="12"/>
  <c r="AM730" i="12"/>
  <c r="AK730" i="12"/>
  <c r="AM729" i="12"/>
  <c r="AK729" i="12"/>
  <c r="AM728" i="12"/>
  <c r="AK728" i="12"/>
  <c r="AM727" i="12"/>
  <c r="AK727" i="12"/>
  <c r="AM725" i="12"/>
  <c r="AK725" i="12"/>
  <c r="AM715" i="12"/>
  <c r="AK715" i="12"/>
  <c r="AM714" i="12"/>
  <c r="AK714" i="12"/>
  <c r="AM713" i="12"/>
  <c r="AK713" i="12"/>
  <c r="AM712" i="12"/>
  <c r="AK712" i="12"/>
  <c r="AM711" i="12"/>
  <c r="AK711" i="12"/>
  <c r="AM700" i="12"/>
  <c r="AK700" i="12"/>
  <c r="AM699" i="12"/>
  <c r="AK699" i="12"/>
  <c r="AM698" i="12"/>
  <c r="AK698" i="12"/>
  <c r="AM697" i="12"/>
  <c r="AK697" i="12"/>
  <c r="AM539" i="12"/>
  <c r="AK539" i="12"/>
  <c r="AM518" i="12"/>
  <c r="AK518" i="12"/>
  <c r="AM515" i="12"/>
  <c r="AK515" i="12"/>
  <c r="AM514" i="12"/>
  <c r="AK514" i="12"/>
  <c r="AK348" i="12"/>
  <c r="AM318" i="12"/>
  <c r="AK318" i="12"/>
  <c r="AM316" i="12"/>
  <c r="AK316" i="12"/>
  <c r="AM291" i="12"/>
  <c r="AK291" i="12"/>
  <c r="AM289" i="12"/>
  <c r="AK289" i="12"/>
  <c r="AM19" i="12"/>
  <c r="AK19" i="12"/>
  <c r="AM18" i="12"/>
  <c r="AK18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AN318" i="12" l="1"/>
  <c r="BF468" i="12"/>
  <c r="BH468" i="12" s="1"/>
  <c r="AN729" i="12"/>
  <c r="BF188" i="12"/>
  <c r="BF286" i="12"/>
  <c r="BH286" i="12" s="1"/>
  <c r="BF343" i="12"/>
  <c r="BF462" i="12"/>
  <c r="AN711" i="12"/>
  <c r="AN703" i="12"/>
  <c r="BF190" i="12"/>
  <c r="BF194" i="12"/>
  <c r="BF318" i="12"/>
  <c r="BF460" i="12"/>
  <c r="AN289" i="12"/>
  <c r="AN747" i="12"/>
  <c r="J298" i="18"/>
  <c r="J457" i="18"/>
  <c r="J482" i="18"/>
  <c r="AN514" i="12"/>
  <c r="BF186" i="12"/>
  <c r="BF192" i="12"/>
  <c r="BH192" i="12" s="1"/>
  <c r="BF341" i="12"/>
  <c r="BH341" i="12" s="1"/>
  <c r="AN700" i="12"/>
  <c r="AN19" i="12"/>
  <c r="AN316" i="12"/>
  <c r="J1594" i="20"/>
  <c r="J1595" i="20" s="1"/>
  <c r="J346" i="18"/>
  <c r="J372" i="18"/>
  <c r="J398" i="18"/>
  <c r="J424" i="18"/>
  <c r="J449" i="18"/>
  <c r="J475" i="18"/>
  <c r="J500" i="18"/>
  <c r="AN751" i="12"/>
  <c r="BF191" i="12"/>
  <c r="AN712" i="12"/>
  <c r="AN730" i="12"/>
  <c r="AN714" i="12"/>
  <c r="AN704" i="12"/>
  <c r="BF289" i="12"/>
  <c r="BF469" i="12"/>
  <c r="BH469" i="12" s="1"/>
  <c r="BF518" i="12"/>
  <c r="AN734" i="12"/>
  <c r="BC746" i="12"/>
  <c r="BF746" i="12" s="1"/>
  <c r="BE738" i="12"/>
  <c r="BF738" i="12" s="1"/>
  <c r="BC750" i="12"/>
  <c r="BF750" i="12" s="1"/>
  <c r="AN18" i="12"/>
  <c r="BC752" i="12"/>
  <c r="BF752" i="12" s="1"/>
  <c r="AN518" i="12"/>
  <c r="BF463" i="12"/>
  <c r="BE754" i="12"/>
  <c r="BF754" i="12" s="1"/>
  <c r="BC755" i="12"/>
  <c r="BF755" i="12" s="1"/>
  <c r="AN539" i="12"/>
  <c r="BF702" i="12"/>
  <c r="J350" i="18"/>
  <c r="J428" i="18"/>
  <c r="J436" i="18"/>
  <c r="J504" i="18"/>
  <c r="AN725" i="12"/>
  <c r="AN735" i="12"/>
  <c r="BF320" i="12"/>
  <c r="BH320" i="12" s="1"/>
  <c r="BF457" i="12"/>
  <c r="BF474" i="12"/>
  <c r="BE700" i="12"/>
  <c r="BF700" i="12" s="1"/>
  <c r="BE704" i="12"/>
  <c r="BF704" i="12" s="1"/>
  <c r="BC701" i="12"/>
  <c r="BF701" i="12" s="1"/>
  <c r="BC705" i="12"/>
  <c r="BF705" i="12" s="1"/>
  <c r="AN699" i="12"/>
  <c r="BF185" i="12"/>
  <c r="BF193" i="12"/>
  <c r="BF287" i="12"/>
  <c r="BH287" i="12" s="1"/>
  <c r="BF321" i="12"/>
  <c r="BF458" i="12"/>
  <c r="BF467" i="12"/>
  <c r="BH467" i="12" s="1"/>
  <c r="BF514" i="12"/>
  <c r="BC706" i="12"/>
  <c r="BF706" i="12" s="1"/>
  <c r="BE703" i="12"/>
  <c r="BF703" i="12" s="1"/>
  <c r="BF461" i="12"/>
  <c r="AN728" i="12"/>
  <c r="BE711" i="12"/>
  <c r="BF711" i="12" s="1"/>
  <c r="BE748" i="12"/>
  <c r="BC748" i="12"/>
  <c r="BE732" i="12"/>
  <c r="BC732" i="12"/>
  <c r="BE716" i="12"/>
  <c r="BC716" i="12"/>
  <c r="BC745" i="12"/>
  <c r="BE745" i="12"/>
  <c r="BC729" i="12"/>
  <c r="BE729" i="12"/>
  <c r="BE712" i="12"/>
  <c r="BC712" i="12"/>
  <c r="BE728" i="12"/>
  <c r="BC728" i="12"/>
  <c r="BE691" i="12"/>
  <c r="BC691" i="12"/>
  <c r="BE727" i="12"/>
  <c r="BC727" i="12"/>
  <c r="AN705" i="12"/>
  <c r="G707" i="12"/>
  <c r="BE747" i="12"/>
  <c r="BC747" i="12"/>
  <c r="AN727" i="12"/>
  <c r="BE713" i="12"/>
  <c r="BC713" i="12"/>
  <c r="BC739" i="12"/>
  <c r="BF739" i="12" s="1"/>
  <c r="AN515" i="12"/>
  <c r="BF285" i="12"/>
  <c r="BH285" i="12" s="1"/>
  <c r="G741" i="12"/>
  <c r="J226" i="18"/>
  <c r="J245" i="18"/>
  <c r="J402" i="18"/>
  <c r="J444" i="18"/>
  <c r="J452" i="18"/>
  <c r="J470" i="18"/>
  <c r="J486" i="18"/>
  <c r="J521" i="18"/>
  <c r="BF345" i="12"/>
  <c r="BH345" i="12" s="1"/>
  <c r="BC730" i="12"/>
  <c r="BF730" i="12" s="1"/>
  <c r="AN713" i="12"/>
  <c r="AN731" i="12"/>
  <c r="AN702" i="12"/>
  <c r="BE486" i="12"/>
  <c r="BC486" i="12"/>
  <c r="BC722" i="12"/>
  <c r="BE722" i="12"/>
  <c r="BF19" i="12"/>
  <c r="BF464" i="12"/>
  <c r="BH464" i="12" s="1"/>
  <c r="BF472" i="12"/>
  <c r="BH472" i="12" s="1"/>
  <c r="BE690" i="12"/>
  <c r="BF690" i="12" s="1"/>
  <c r="BC715" i="12"/>
  <c r="BF715" i="12" s="1"/>
  <c r="BE723" i="12"/>
  <c r="BF723" i="12" s="1"/>
  <c r="BE721" i="12"/>
  <c r="BC721" i="12"/>
  <c r="BC724" i="12"/>
  <c r="BF724" i="12" s="1"/>
  <c r="BC731" i="12"/>
  <c r="BF731" i="12" s="1"/>
  <c r="BE720" i="12"/>
  <c r="BC720" i="12"/>
  <c r="AN291" i="12"/>
  <c r="AN697" i="12"/>
  <c r="AN732" i="12"/>
  <c r="BE699" i="12"/>
  <c r="BC699" i="12"/>
  <c r="BE751" i="12"/>
  <c r="BC751" i="12"/>
  <c r="BE735" i="12"/>
  <c r="BC735" i="12"/>
  <c r="BE719" i="12"/>
  <c r="BC719" i="12"/>
  <c r="BE736" i="12"/>
  <c r="BF736" i="12" s="1"/>
  <c r="BC725" i="12"/>
  <c r="BF725" i="12" s="1"/>
  <c r="AN698" i="12"/>
  <c r="AN715" i="12"/>
  <c r="BE697" i="12"/>
  <c r="BC697" i="12"/>
  <c r="BE749" i="12"/>
  <c r="BC749" i="12"/>
  <c r="BE717" i="12"/>
  <c r="BC717" i="12"/>
  <c r="BE737" i="12"/>
  <c r="BF189" i="12"/>
  <c r="BF319" i="12"/>
  <c r="BF344" i="12"/>
  <c r="BF465" i="12"/>
  <c r="BF473" i="12"/>
  <c r="BH473" i="12" s="1"/>
  <c r="BF714" i="12"/>
  <c r="BC734" i="12"/>
  <c r="BF734" i="12" s="1"/>
  <c r="BC698" i="12"/>
  <c r="BF698" i="12" s="1"/>
  <c r="BC718" i="12"/>
  <c r="BF718" i="12" s="1"/>
  <c r="BF539" i="12"/>
  <c r="BF187" i="12"/>
  <c r="BF282" i="12"/>
  <c r="BH282" i="12" s="1"/>
  <c r="BF316" i="12"/>
  <c r="BF471" i="12"/>
  <c r="BF515" i="12"/>
  <c r="BF470" i="12"/>
  <c r="BF288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F284" i="12"/>
  <c r="BF291" i="12"/>
  <c r="BF346" i="12"/>
  <c r="BF342" i="12"/>
  <c r="BH342" i="12" s="1"/>
  <c r="BF466" i="12"/>
  <c r="BF18" i="12"/>
  <c r="J704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05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BG704" i="12" l="1"/>
  <c r="BF747" i="12"/>
  <c r="BF716" i="12"/>
  <c r="BF748" i="12"/>
  <c r="K1594" i="20"/>
  <c r="BF699" i="12"/>
  <c r="BF735" i="12"/>
  <c r="BF721" i="12"/>
  <c r="BF691" i="12"/>
  <c r="BF720" i="12"/>
  <c r="BE757" i="12"/>
  <c r="BF722" i="12"/>
  <c r="BF729" i="12"/>
  <c r="BF719" i="12"/>
  <c r="BH704" i="12"/>
  <c r="BF728" i="12"/>
  <c r="BF717" i="12"/>
  <c r="BF749" i="12"/>
  <c r="BC757" i="12"/>
  <c r="BF732" i="12"/>
  <c r="BE741" i="12"/>
  <c r="BC741" i="12"/>
  <c r="BF486" i="12"/>
  <c r="BH486" i="12" s="1"/>
  <c r="BF727" i="12"/>
  <c r="BF751" i="12"/>
  <c r="BF713" i="12"/>
  <c r="BC707" i="12"/>
  <c r="BF745" i="12"/>
  <c r="BF697" i="12"/>
  <c r="BE707" i="12"/>
  <c r="BG705" i="12"/>
  <c r="BH705" i="12" s="1"/>
  <c r="BF712" i="12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741" i="12" l="1"/>
  <c r="BF757" i="12"/>
  <c r="BF707" i="12"/>
  <c r="J851" i="18"/>
  <c r="K38" i="17"/>
  <c r="K39" i="17" s="1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1" i="12"/>
  <c r="E1092" i="13"/>
  <c r="E1280" i="13"/>
  <c r="E1273" i="13"/>
  <c r="E1256" i="13"/>
  <c r="E1253" i="13"/>
  <c r="E1249" i="13"/>
  <c r="E1218" i="13"/>
  <c r="E1097" i="13"/>
  <c r="BA371" i="12" l="1"/>
  <c r="J1340" i="15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15" i="12"/>
  <c r="BC315" i="12"/>
  <c r="BE324" i="12"/>
  <c r="BC324" i="12"/>
  <c r="BE91" i="12"/>
  <c r="BC91" i="12"/>
  <c r="BC370" i="12"/>
  <c r="BE370" i="12"/>
  <c r="BE477" i="12"/>
  <c r="BC477" i="12"/>
  <c r="BE297" i="12"/>
  <c r="BC297" i="12"/>
  <c r="J738" i="14"/>
  <c r="J1195" i="15"/>
  <c r="J1237" i="15"/>
  <c r="J1246" i="15"/>
  <c r="J1306" i="15"/>
  <c r="J1582" i="15"/>
  <c r="BE415" i="12"/>
  <c r="BC415" i="12"/>
  <c r="BE294" i="12"/>
  <c r="BC294" i="12"/>
  <c r="BC456" i="12"/>
  <c r="BE456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498" i="12"/>
  <c r="BE498" i="12"/>
  <c r="BE455" i="12"/>
  <c r="BC455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2" i="12"/>
  <c r="BC42" i="12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67" i="12"/>
  <c r="BC367" i="12"/>
  <c r="J529" i="15"/>
  <c r="J1373" i="15"/>
  <c r="J1398" i="15"/>
  <c r="J1414" i="15"/>
  <c r="J1424" i="15"/>
  <c r="BE36" i="12"/>
  <c r="BC36" i="12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83" i="12"/>
  <c r="BC283" i="12"/>
  <c r="BC41" i="12"/>
  <c r="BE41" i="12"/>
  <c r="BE37" i="12"/>
  <c r="BC37" i="12"/>
  <c r="BE476" i="12"/>
  <c r="BC476" i="12"/>
  <c r="BE35" i="12"/>
  <c r="BC35" i="12"/>
  <c r="BE449" i="12"/>
  <c r="BC449" i="12"/>
  <c r="BE373" i="12"/>
  <c r="BC373" i="12"/>
  <c r="BC39" i="12"/>
  <c r="BE39" i="12"/>
  <c r="BC369" i="12"/>
  <c r="BE369" i="12"/>
  <c r="BE38" i="12"/>
  <c r="BC38" i="12"/>
  <c r="J279" i="14"/>
  <c r="J511" i="15"/>
  <c r="J1514" i="16"/>
  <c r="BE454" i="12"/>
  <c r="BC454" i="12"/>
  <c r="BE40" i="12"/>
  <c r="BC40" i="12"/>
  <c r="BE447" i="12"/>
  <c r="BC447" i="12"/>
  <c r="J975" i="16"/>
  <c r="J1023" i="15"/>
  <c r="J1062" i="15"/>
  <c r="J1284" i="15"/>
  <c r="J1459" i="15"/>
  <c r="J1571" i="15"/>
  <c r="BE16" i="12"/>
  <c r="BC16" i="12"/>
  <c r="J487" i="16"/>
  <c r="J978" i="16"/>
  <c r="J1109" i="16"/>
  <c r="BE448" i="12"/>
  <c r="BC448" i="12"/>
  <c r="J1001" i="16"/>
  <c r="BE446" i="12"/>
  <c r="BC446" i="12"/>
  <c r="BE368" i="12"/>
  <c r="BC368" i="12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85" i="12"/>
  <c r="BC485" i="12"/>
  <c r="BE475" i="12"/>
  <c r="BC475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7" i="12"/>
  <c r="BC27" i="12"/>
  <c r="J378" i="16"/>
  <c r="J403" i="16"/>
  <c r="J411" i="16"/>
  <c r="J428" i="16"/>
  <c r="J463" i="16"/>
  <c r="J479" i="16"/>
  <c r="J488" i="16"/>
  <c r="J504" i="16"/>
  <c r="J979" i="16"/>
  <c r="BE487" i="12"/>
  <c r="BC487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53" i="12"/>
  <c r="BC453" i="12"/>
  <c r="BE450" i="12"/>
  <c r="BC450" i="12"/>
  <c r="BE371" i="12"/>
  <c r="BC371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47" i="12" l="1"/>
  <c r="BH447" i="12" s="1"/>
  <c r="BF450" i="12"/>
  <c r="BF448" i="12"/>
  <c r="BH448" i="12" s="1"/>
  <c r="BF35" i="12"/>
  <c r="BF368" i="12"/>
  <c r="BF485" i="12"/>
  <c r="BF36" i="12"/>
  <c r="BF446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BF42" i="12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F475" i="12"/>
  <c r="BF40" i="12"/>
  <c r="BF367" i="12"/>
  <c r="BH367" i="12" s="1"/>
  <c r="BF477" i="12"/>
  <c r="BF37" i="12"/>
  <c r="BF476" i="12"/>
  <c r="BH476" i="12" s="1"/>
  <c r="BF297" i="12"/>
  <c r="BF283" i="12"/>
  <c r="BF294" i="12"/>
  <c r="BF91" i="12"/>
  <c r="BF415" i="12"/>
  <c r="BF324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BF27" i="12"/>
  <c r="BF16" i="12"/>
  <c r="BF41" i="12"/>
  <c r="BF456" i="12"/>
  <c r="BF370" i="12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BF39" i="12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F449" i="12"/>
  <c r="BH449" i="12" s="1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BF454" i="12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BF455" i="12"/>
  <c r="BH455" i="12" s="1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BF38" i="12"/>
  <c r="BF498" i="12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BF369" i="12"/>
  <c r="J613" i="13"/>
  <c r="J886" i="13"/>
  <c r="J903" i="13"/>
  <c r="J912" i="13"/>
  <c r="BF487" i="12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BF373" i="12"/>
  <c r="BF315" i="12"/>
  <c r="BF371" i="12"/>
  <c r="BF453" i="12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772" i="12"/>
  <c r="AH834" i="25"/>
  <c r="V834" i="25"/>
  <c r="V837" i="25" s="1"/>
  <c r="V772" i="12"/>
  <c r="AB834" i="25"/>
  <c r="AB837" i="25" s="1"/>
  <c r="AB772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772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G182" i="9"/>
  <c r="I182" i="9"/>
  <c r="I751" i="12"/>
  <c r="I747" i="12"/>
  <c r="I735" i="12"/>
  <c r="J735" i="12" s="1"/>
  <c r="BG735" i="12" s="1"/>
  <c r="BH735" i="12" s="1"/>
  <c r="I734" i="12"/>
  <c r="I732" i="12"/>
  <c r="I731" i="12"/>
  <c r="J731" i="12" s="1"/>
  <c r="BG731" i="12" s="1"/>
  <c r="BH731" i="12" s="1"/>
  <c r="I730" i="12"/>
  <c r="I729" i="12"/>
  <c r="I728" i="12"/>
  <c r="I727" i="12"/>
  <c r="I725" i="12"/>
  <c r="J725" i="12" s="1"/>
  <c r="BG725" i="12" s="1"/>
  <c r="BH725" i="12" s="1"/>
  <c r="I722" i="12"/>
  <c r="J722" i="12" s="1"/>
  <c r="BG722" i="12" s="1"/>
  <c r="BH722" i="12" s="1"/>
  <c r="I715" i="12"/>
  <c r="I714" i="12"/>
  <c r="I713" i="12"/>
  <c r="J713" i="12" s="1"/>
  <c r="BG713" i="12" s="1"/>
  <c r="BH713" i="12" s="1"/>
  <c r="I712" i="12"/>
  <c r="I711" i="12"/>
  <c r="I703" i="12"/>
  <c r="I702" i="12"/>
  <c r="I700" i="12"/>
  <c r="I699" i="12"/>
  <c r="I698" i="12"/>
  <c r="I697" i="12"/>
  <c r="J697" i="12" s="1"/>
  <c r="BG697" i="12" s="1"/>
  <c r="BH697" i="12" s="1"/>
  <c r="I539" i="12"/>
  <c r="G539" i="12"/>
  <c r="I528" i="12"/>
  <c r="J528" i="12" s="1"/>
  <c r="BG528" i="12" s="1"/>
  <c r="BH528" i="12" s="1"/>
  <c r="I526" i="12"/>
  <c r="J526" i="12" s="1"/>
  <c r="BG526" i="12" s="1"/>
  <c r="BH526" i="12" s="1"/>
  <c r="I521" i="12"/>
  <c r="J521" i="12" s="1"/>
  <c r="BG521" i="12" s="1"/>
  <c r="BH521" i="12" s="1"/>
  <c r="I518" i="12"/>
  <c r="I515" i="12"/>
  <c r="I514" i="12"/>
  <c r="I318" i="12"/>
  <c r="I316" i="12"/>
  <c r="I291" i="12"/>
  <c r="I289" i="12"/>
  <c r="J182" i="9" l="1"/>
  <c r="J539" i="12"/>
  <c r="BG539" i="12" s="1"/>
  <c r="BH539" i="12" s="1"/>
  <c r="T34" i="19"/>
  <c r="G37" i="19"/>
  <c r="I37" i="19" s="1"/>
  <c r="J700" i="12"/>
  <c r="BG700" i="12" s="1"/>
  <c r="BH700" i="12" s="1"/>
  <c r="J729" i="12"/>
  <c r="BG729" i="12" s="1"/>
  <c r="BH729" i="12" s="1"/>
  <c r="J747" i="12"/>
  <c r="BG747" i="12" s="1"/>
  <c r="BH747" i="12" s="1"/>
  <c r="J518" i="12"/>
  <c r="BG518" i="12" s="1"/>
  <c r="BH518" i="12" s="1"/>
  <c r="J712" i="12"/>
  <c r="BG712" i="12" s="1"/>
  <c r="BH712" i="12" s="1"/>
  <c r="J702" i="12"/>
  <c r="BG702" i="12" s="1"/>
  <c r="BH702" i="12" s="1"/>
  <c r="J730" i="12"/>
  <c r="BG730" i="12" s="1"/>
  <c r="BH730" i="12" s="1"/>
  <c r="J751" i="12"/>
  <c r="BG751" i="12" s="1"/>
  <c r="BH751" i="12" s="1"/>
  <c r="J698" i="12"/>
  <c r="BG698" i="12" s="1"/>
  <c r="BH698" i="12" s="1"/>
  <c r="J711" i="12"/>
  <c r="BG711" i="12" s="1"/>
  <c r="BH711" i="12" s="1"/>
  <c r="J699" i="12"/>
  <c r="BG699" i="12" s="1"/>
  <c r="BH699" i="12" s="1"/>
  <c r="J715" i="12"/>
  <c r="BG715" i="12" s="1"/>
  <c r="BH715" i="12" s="1"/>
  <c r="J728" i="12"/>
  <c r="BG728" i="12" s="1"/>
  <c r="BH728" i="12" s="1"/>
  <c r="J732" i="12"/>
  <c r="BG732" i="12" s="1"/>
  <c r="BH732" i="12" s="1"/>
  <c r="J734" i="12"/>
  <c r="BG734" i="12" s="1"/>
  <c r="BH734" i="12" s="1"/>
  <c r="J515" i="12"/>
  <c r="BG515" i="12" s="1"/>
  <c r="BH515" i="12" s="1"/>
  <c r="J703" i="12"/>
  <c r="BG703" i="12" s="1"/>
  <c r="BH703" i="12" s="1"/>
  <c r="J714" i="12"/>
  <c r="BG714" i="12" s="1"/>
  <c r="BH714" i="12" s="1"/>
  <c r="J727" i="12"/>
  <c r="BG727" i="12" s="1"/>
  <c r="BH727" i="12" s="1"/>
  <c r="J514" i="12"/>
  <c r="BG514" i="12" s="1"/>
  <c r="BH514" i="12" s="1"/>
  <c r="J318" i="12"/>
  <c r="BG318" i="12" s="1"/>
  <c r="BH318" i="12" s="1"/>
  <c r="J316" i="12"/>
  <c r="BG316" i="12" s="1"/>
  <c r="BH316" i="12" s="1"/>
  <c r="J291" i="12"/>
  <c r="BG291" i="12" s="1"/>
  <c r="BH291" i="12" s="1"/>
  <c r="J289" i="12"/>
  <c r="BG289" i="12" s="1"/>
  <c r="BH289" i="12" s="1"/>
  <c r="I19" i="12" l="1"/>
  <c r="J19" i="12" s="1"/>
  <c r="BG19" i="12" s="1"/>
  <c r="BH19" i="12" s="1"/>
  <c r="I18" i="12"/>
  <c r="J18" i="12" l="1"/>
  <c r="BG18" i="12" s="1"/>
  <c r="BH18" i="12" s="1"/>
  <c r="AM755" i="12"/>
  <c r="AK755" i="12"/>
  <c r="AG755" i="12"/>
  <c r="AE755" i="12"/>
  <c r="AA755" i="12"/>
  <c r="Y755" i="12"/>
  <c r="U755" i="12"/>
  <c r="S755" i="12"/>
  <c r="O755" i="12"/>
  <c r="M755" i="12"/>
  <c r="I755" i="12"/>
  <c r="AM754" i="12"/>
  <c r="AK754" i="12"/>
  <c r="AG754" i="12"/>
  <c r="AE754" i="12"/>
  <c r="AA754" i="12"/>
  <c r="Y754" i="12"/>
  <c r="U754" i="12"/>
  <c r="S754" i="12"/>
  <c r="O754" i="12"/>
  <c r="M754" i="12"/>
  <c r="I754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0" i="12"/>
  <c r="AK750" i="12"/>
  <c r="AG750" i="12"/>
  <c r="AE750" i="12"/>
  <c r="AA750" i="12"/>
  <c r="Y750" i="12"/>
  <c r="U750" i="12"/>
  <c r="S750" i="12"/>
  <c r="O750" i="12"/>
  <c r="M750" i="12"/>
  <c r="I750" i="12"/>
  <c r="AM749" i="12"/>
  <c r="AK749" i="12"/>
  <c r="AG749" i="12"/>
  <c r="AE749" i="12"/>
  <c r="AA749" i="12"/>
  <c r="Y749" i="12"/>
  <c r="U749" i="12"/>
  <c r="S749" i="12"/>
  <c r="O749" i="12"/>
  <c r="M749" i="12"/>
  <c r="I749" i="12"/>
  <c r="J749" i="12" s="1"/>
  <c r="AM748" i="12"/>
  <c r="AK748" i="12"/>
  <c r="AG748" i="12"/>
  <c r="AE748" i="12"/>
  <c r="AA748" i="12"/>
  <c r="Y748" i="12"/>
  <c r="U748" i="12"/>
  <c r="S748" i="12"/>
  <c r="O748" i="12"/>
  <c r="M748" i="12"/>
  <c r="I748" i="12"/>
  <c r="AM746" i="12"/>
  <c r="AK746" i="12"/>
  <c r="AG746" i="12"/>
  <c r="AE746" i="12"/>
  <c r="AA746" i="12"/>
  <c r="Y746" i="12"/>
  <c r="U746" i="12"/>
  <c r="S746" i="12"/>
  <c r="O746" i="12"/>
  <c r="M746" i="12"/>
  <c r="I746" i="12"/>
  <c r="AM745" i="12"/>
  <c r="AK745" i="12"/>
  <c r="AG745" i="12"/>
  <c r="AE745" i="12"/>
  <c r="AA745" i="12"/>
  <c r="Y745" i="12"/>
  <c r="U745" i="12"/>
  <c r="S745" i="12"/>
  <c r="O745" i="12"/>
  <c r="M745" i="12"/>
  <c r="I745" i="12"/>
  <c r="G757" i="12"/>
  <c r="AM739" i="12"/>
  <c r="AK739" i="12"/>
  <c r="AG739" i="12"/>
  <c r="AE739" i="12"/>
  <c r="AA739" i="12"/>
  <c r="Y739" i="12"/>
  <c r="U739" i="12"/>
  <c r="S739" i="12"/>
  <c r="O739" i="12"/>
  <c r="M739" i="12"/>
  <c r="I739" i="12"/>
  <c r="AM738" i="12"/>
  <c r="AK738" i="12"/>
  <c r="AG738" i="12"/>
  <c r="AE738" i="12"/>
  <c r="AA738" i="12"/>
  <c r="Y738" i="12"/>
  <c r="U738" i="12"/>
  <c r="S738" i="12"/>
  <c r="O738" i="12"/>
  <c r="M738" i="12"/>
  <c r="I738" i="12"/>
  <c r="AM737" i="12"/>
  <c r="AK737" i="12"/>
  <c r="AG737" i="12"/>
  <c r="AE737" i="12"/>
  <c r="AA737" i="12"/>
  <c r="Y737" i="12"/>
  <c r="U737" i="12"/>
  <c r="S737" i="12"/>
  <c r="O737" i="12"/>
  <c r="M737" i="12"/>
  <c r="I737" i="12"/>
  <c r="AM736" i="12"/>
  <c r="AK736" i="12"/>
  <c r="AG736" i="12"/>
  <c r="AE736" i="12"/>
  <c r="AA736" i="12"/>
  <c r="Y736" i="12"/>
  <c r="U736" i="12"/>
  <c r="S736" i="12"/>
  <c r="O736" i="12"/>
  <c r="M736" i="12"/>
  <c r="I736" i="12"/>
  <c r="AM724" i="12"/>
  <c r="AK724" i="12"/>
  <c r="AG724" i="12"/>
  <c r="AE724" i="12"/>
  <c r="AA724" i="12"/>
  <c r="Y724" i="12"/>
  <c r="U724" i="12"/>
  <c r="S724" i="12"/>
  <c r="O724" i="12"/>
  <c r="M724" i="12"/>
  <c r="I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9" i="12"/>
  <c r="AK719" i="12"/>
  <c r="AG719" i="12"/>
  <c r="AE719" i="12"/>
  <c r="AA719" i="12"/>
  <c r="Y719" i="12"/>
  <c r="U719" i="12"/>
  <c r="S719" i="12"/>
  <c r="O719" i="12"/>
  <c r="M719" i="12"/>
  <c r="I719" i="12"/>
  <c r="AM718" i="12"/>
  <c r="AK718" i="12"/>
  <c r="AG718" i="12"/>
  <c r="AE718" i="12"/>
  <c r="AA718" i="12"/>
  <c r="Y718" i="12"/>
  <c r="U718" i="12"/>
  <c r="S718" i="12"/>
  <c r="O718" i="12"/>
  <c r="M718" i="12"/>
  <c r="I718" i="12"/>
  <c r="J718" i="12" s="1"/>
  <c r="AM717" i="12"/>
  <c r="AK717" i="12"/>
  <c r="AG717" i="12"/>
  <c r="AE717" i="12"/>
  <c r="AA717" i="12"/>
  <c r="Y717" i="12"/>
  <c r="U717" i="12"/>
  <c r="S717" i="12"/>
  <c r="O717" i="12"/>
  <c r="M717" i="12"/>
  <c r="I717" i="12"/>
  <c r="AM716" i="12"/>
  <c r="AK716" i="12"/>
  <c r="AG716" i="12"/>
  <c r="AE716" i="12"/>
  <c r="AA716" i="12"/>
  <c r="Y716" i="12"/>
  <c r="U716" i="12"/>
  <c r="S716" i="12"/>
  <c r="O716" i="12"/>
  <c r="M716" i="12"/>
  <c r="I716" i="12"/>
  <c r="AM706" i="12"/>
  <c r="AK706" i="12"/>
  <c r="AG706" i="12"/>
  <c r="AE706" i="12"/>
  <c r="AA706" i="12"/>
  <c r="Y706" i="12"/>
  <c r="U706" i="12"/>
  <c r="S706" i="12"/>
  <c r="O706" i="12"/>
  <c r="M706" i="12"/>
  <c r="I706" i="12"/>
  <c r="AM701" i="12"/>
  <c r="AK701" i="12"/>
  <c r="AG701" i="12"/>
  <c r="AE701" i="12"/>
  <c r="AA701" i="12"/>
  <c r="Y701" i="12"/>
  <c r="U701" i="12"/>
  <c r="S701" i="12"/>
  <c r="O701" i="12"/>
  <c r="M701" i="12"/>
  <c r="I701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8" i="12"/>
  <c r="AK688" i="12"/>
  <c r="AG688" i="12"/>
  <c r="AE688" i="12"/>
  <c r="AA688" i="12"/>
  <c r="Y688" i="12"/>
  <c r="U688" i="12"/>
  <c r="S688" i="12"/>
  <c r="O688" i="12"/>
  <c r="M688" i="12"/>
  <c r="I688" i="12"/>
  <c r="AM687" i="12"/>
  <c r="AK687" i="12"/>
  <c r="AG687" i="12"/>
  <c r="AE687" i="12"/>
  <c r="AA687" i="12"/>
  <c r="Y687" i="12"/>
  <c r="U687" i="12"/>
  <c r="S687" i="12"/>
  <c r="O687" i="12"/>
  <c r="M687" i="12"/>
  <c r="I687" i="12"/>
  <c r="AM686" i="12"/>
  <c r="AK686" i="12"/>
  <c r="AG686" i="12"/>
  <c r="AE686" i="12"/>
  <c r="AA686" i="12"/>
  <c r="Y686" i="12"/>
  <c r="U686" i="12"/>
  <c r="S686" i="12"/>
  <c r="O686" i="12"/>
  <c r="M686" i="12"/>
  <c r="I686" i="12"/>
  <c r="AM685" i="12"/>
  <c r="AK685" i="12"/>
  <c r="AG685" i="12"/>
  <c r="AE685" i="12"/>
  <c r="AA685" i="12"/>
  <c r="Y685" i="12"/>
  <c r="U685" i="12"/>
  <c r="S685" i="12"/>
  <c r="O685" i="12"/>
  <c r="M685" i="12"/>
  <c r="I685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J680" i="12"/>
  <c r="AK680" i="12" s="1"/>
  <c r="AG680" i="12"/>
  <c r="AD680" i="12"/>
  <c r="AE680" i="12" s="1"/>
  <c r="AA680" i="12"/>
  <c r="X680" i="12"/>
  <c r="Y680" i="12" s="1"/>
  <c r="U680" i="12"/>
  <c r="R680" i="12"/>
  <c r="S680" i="12" s="1"/>
  <c r="O680" i="12"/>
  <c r="L680" i="12"/>
  <c r="M680" i="12" s="1"/>
  <c r="I680" i="12"/>
  <c r="F680" i="12"/>
  <c r="G680" i="12" s="1"/>
  <c r="AM679" i="12"/>
  <c r="AJ679" i="12"/>
  <c r="AK679" i="12" s="1"/>
  <c r="AG679" i="12"/>
  <c r="AD679" i="12"/>
  <c r="AE679" i="12" s="1"/>
  <c r="AA679" i="12"/>
  <c r="X679" i="12"/>
  <c r="Y679" i="12" s="1"/>
  <c r="U679" i="12"/>
  <c r="R679" i="12"/>
  <c r="S679" i="12" s="1"/>
  <c r="O679" i="12"/>
  <c r="L679" i="12"/>
  <c r="M679" i="12" s="1"/>
  <c r="I679" i="12"/>
  <c r="F679" i="12"/>
  <c r="G679" i="12" s="1"/>
  <c r="AM678" i="12"/>
  <c r="AJ678" i="12"/>
  <c r="AK678" i="12" s="1"/>
  <c r="AG678" i="12"/>
  <c r="AD678" i="12"/>
  <c r="AE678" i="12" s="1"/>
  <c r="AA678" i="12"/>
  <c r="X678" i="12"/>
  <c r="Y678" i="12" s="1"/>
  <c r="U678" i="12"/>
  <c r="R678" i="12"/>
  <c r="S678" i="12" s="1"/>
  <c r="O678" i="12"/>
  <c r="L678" i="12"/>
  <c r="M678" i="12" s="1"/>
  <c r="I678" i="12"/>
  <c r="F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G677" i="12" s="1"/>
  <c r="AM676" i="12"/>
  <c r="AK676" i="12"/>
  <c r="AG676" i="12"/>
  <c r="AE676" i="12"/>
  <c r="AA676" i="12"/>
  <c r="Y676" i="12"/>
  <c r="U676" i="12"/>
  <c r="S676" i="12"/>
  <c r="O676" i="12"/>
  <c r="M676" i="12"/>
  <c r="I676" i="12"/>
  <c r="AM675" i="12"/>
  <c r="AK675" i="12"/>
  <c r="AG675" i="12"/>
  <c r="AE675" i="12"/>
  <c r="AA675" i="12"/>
  <c r="Y675" i="12"/>
  <c r="U675" i="12"/>
  <c r="S675" i="12"/>
  <c r="O675" i="12"/>
  <c r="M675" i="12"/>
  <c r="I675" i="12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J668" i="12"/>
  <c r="AK668" i="12" s="1"/>
  <c r="AG668" i="12"/>
  <c r="AD668" i="12"/>
  <c r="AE668" i="12" s="1"/>
  <c r="AA668" i="12"/>
  <c r="X668" i="12"/>
  <c r="Y668" i="12" s="1"/>
  <c r="U668" i="12"/>
  <c r="R668" i="12"/>
  <c r="S668" i="12" s="1"/>
  <c r="O668" i="12"/>
  <c r="L668" i="12"/>
  <c r="M668" i="12" s="1"/>
  <c r="I668" i="12"/>
  <c r="F668" i="12"/>
  <c r="AM667" i="12"/>
  <c r="AJ667" i="12"/>
  <c r="AK667" i="12" s="1"/>
  <c r="AG667" i="12"/>
  <c r="AD667" i="12"/>
  <c r="AE667" i="12" s="1"/>
  <c r="AA667" i="12"/>
  <c r="X667" i="12"/>
  <c r="Y667" i="12" s="1"/>
  <c r="U667" i="12"/>
  <c r="R667" i="12"/>
  <c r="S667" i="12" s="1"/>
  <c r="O667" i="12"/>
  <c r="L667" i="12"/>
  <c r="M667" i="12" s="1"/>
  <c r="I667" i="12"/>
  <c r="F667" i="12"/>
  <c r="AM666" i="12"/>
  <c r="AJ666" i="12"/>
  <c r="AK666" i="12" s="1"/>
  <c r="AG666" i="12"/>
  <c r="AD666" i="12"/>
  <c r="AE666" i="12" s="1"/>
  <c r="AA666" i="12"/>
  <c r="X666" i="12"/>
  <c r="Y666" i="12" s="1"/>
  <c r="U666" i="12"/>
  <c r="R666" i="12"/>
  <c r="S666" i="12" s="1"/>
  <c r="O666" i="12"/>
  <c r="L666" i="12"/>
  <c r="M666" i="12" s="1"/>
  <c r="I666" i="12"/>
  <c r="F666" i="12"/>
  <c r="G666" i="12" s="1"/>
  <c r="AM665" i="12"/>
  <c r="AK665" i="12"/>
  <c r="AG665" i="12"/>
  <c r="AE665" i="12"/>
  <c r="AA665" i="12"/>
  <c r="Y665" i="12"/>
  <c r="U665" i="12"/>
  <c r="S665" i="12"/>
  <c r="O665" i="12"/>
  <c r="M665" i="12"/>
  <c r="I665" i="12"/>
  <c r="AM664" i="12"/>
  <c r="AK664" i="12"/>
  <c r="AG664" i="12"/>
  <c r="AE664" i="12"/>
  <c r="AA664" i="12"/>
  <c r="Y664" i="12"/>
  <c r="U664" i="12"/>
  <c r="S664" i="12"/>
  <c r="O664" i="12"/>
  <c r="M664" i="12"/>
  <c r="I664" i="12"/>
  <c r="AM663" i="12"/>
  <c r="AK663" i="12"/>
  <c r="AG663" i="12"/>
  <c r="AE663" i="12"/>
  <c r="AA663" i="12"/>
  <c r="Y663" i="12"/>
  <c r="U663" i="12"/>
  <c r="S663" i="12"/>
  <c r="O663" i="12"/>
  <c r="M663" i="12"/>
  <c r="I663" i="12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AM656" i="12"/>
  <c r="AJ656" i="12"/>
  <c r="AK656" i="12" s="1"/>
  <c r="AG656" i="12"/>
  <c r="AD656" i="12"/>
  <c r="AE656" i="12" s="1"/>
  <c r="AA656" i="12"/>
  <c r="X656" i="12"/>
  <c r="Y656" i="12" s="1"/>
  <c r="U656" i="12"/>
  <c r="R656" i="12"/>
  <c r="S656" i="12" s="1"/>
  <c r="O656" i="12"/>
  <c r="L656" i="12"/>
  <c r="M656" i="12" s="1"/>
  <c r="I656" i="12"/>
  <c r="F656" i="12"/>
  <c r="G656" i="12" s="1"/>
  <c r="AM655" i="12"/>
  <c r="AJ655" i="12"/>
  <c r="AK655" i="12" s="1"/>
  <c r="AG655" i="12"/>
  <c r="AD655" i="12"/>
  <c r="AE655" i="12" s="1"/>
  <c r="AA655" i="12"/>
  <c r="X655" i="12"/>
  <c r="Y655" i="12" s="1"/>
  <c r="U655" i="12"/>
  <c r="R655" i="12"/>
  <c r="S655" i="12" s="1"/>
  <c r="O655" i="12"/>
  <c r="L655" i="12"/>
  <c r="M655" i="12" s="1"/>
  <c r="I655" i="12"/>
  <c r="F655" i="12"/>
  <c r="G655" i="12" s="1"/>
  <c r="AM654" i="12"/>
  <c r="AJ654" i="12"/>
  <c r="AK654" i="12" s="1"/>
  <c r="AG654" i="12"/>
  <c r="AD654" i="12"/>
  <c r="AE654" i="12" s="1"/>
  <c r="AA654" i="12"/>
  <c r="X654" i="12"/>
  <c r="Y654" i="12" s="1"/>
  <c r="U654" i="12"/>
  <c r="R654" i="12"/>
  <c r="S654" i="12" s="1"/>
  <c r="O654" i="12"/>
  <c r="L654" i="12"/>
  <c r="M654" i="12" s="1"/>
  <c r="I654" i="12"/>
  <c r="F654" i="12"/>
  <c r="G654" i="12" s="1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K651" i="12"/>
  <c r="AG651" i="12"/>
  <c r="AE651" i="12"/>
  <c r="AA651" i="12"/>
  <c r="Y651" i="12"/>
  <c r="U651" i="12"/>
  <c r="S651" i="12"/>
  <c r="O651" i="12"/>
  <c r="M651" i="12"/>
  <c r="I651" i="12"/>
  <c r="AM650" i="12"/>
  <c r="AK650" i="12"/>
  <c r="AG650" i="12"/>
  <c r="AE650" i="12"/>
  <c r="AA650" i="12"/>
  <c r="Y650" i="12"/>
  <c r="U650" i="12"/>
  <c r="S650" i="12"/>
  <c r="O650" i="12"/>
  <c r="M650" i="12"/>
  <c r="I650" i="12"/>
  <c r="J650" i="12" s="1"/>
  <c r="AM649" i="12"/>
  <c r="AK649" i="12"/>
  <c r="AG649" i="12"/>
  <c r="AE649" i="12"/>
  <c r="AA649" i="12"/>
  <c r="Y649" i="12"/>
  <c r="U649" i="12"/>
  <c r="S649" i="12"/>
  <c r="O649" i="12"/>
  <c r="M649" i="12"/>
  <c r="I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J648" i="12" s="1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J642" i="12"/>
  <c r="AK642" i="12" s="1"/>
  <c r="AG642" i="12"/>
  <c r="AD642" i="12"/>
  <c r="AE642" i="12" s="1"/>
  <c r="AA642" i="12"/>
  <c r="X642" i="12"/>
  <c r="Y642" i="12" s="1"/>
  <c r="U642" i="12"/>
  <c r="R642" i="12"/>
  <c r="S642" i="12" s="1"/>
  <c r="O642" i="12"/>
  <c r="L642" i="12"/>
  <c r="M642" i="12" s="1"/>
  <c r="I642" i="12"/>
  <c r="F642" i="12"/>
  <c r="G642" i="12" s="1"/>
  <c r="AM641" i="12"/>
  <c r="AJ641" i="12"/>
  <c r="AK641" i="12" s="1"/>
  <c r="AG641" i="12"/>
  <c r="AD641" i="12"/>
  <c r="AE641" i="12" s="1"/>
  <c r="AA641" i="12"/>
  <c r="X641" i="12"/>
  <c r="Y641" i="12" s="1"/>
  <c r="U641" i="12"/>
  <c r="R641" i="12"/>
  <c r="S641" i="12" s="1"/>
  <c r="O641" i="12"/>
  <c r="L641" i="12"/>
  <c r="M641" i="12" s="1"/>
  <c r="I641" i="12"/>
  <c r="F641" i="12"/>
  <c r="G641" i="12" s="1"/>
  <c r="AM640" i="12"/>
  <c r="AJ640" i="12"/>
  <c r="AK640" i="12" s="1"/>
  <c r="AG640" i="12"/>
  <c r="AD640" i="12"/>
  <c r="AE640" i="12" s="1"/>
  <c r="AA640" i="12"/>
  <c r="X640" i="12"/>
  <c r="Y640" i="12" s="1"/>
  <c r="U640" i="12"/>
  <c r="R640" i="12"/>
  <c r="S640" i="12" s="1"/>
  <c r="O640" i="12"/>
  <c r="L640" i="12"/>
  <c r="M640" i="12" s="1"/>
  <c r="I640" i="12"/>
  <c r="F640" i="12"/>
  <c r="AM639" i="12"/>
  <c r="AK639" i="12"/>
  <c r="AG639" i="12"/>
  <c r="AE639" i="12"/>
  <c r="AA639" i="12"/>
  <c r="Y639" i="12"/>
  <c r="U639" i="12"/>
  <c r="S639" i="12"/>
  <c r="O639" i="12"/>
  <c r="M639" i="12"/>
  <c r="I639" i="12"/>
  <c r="AM638" i="12"/>
  <c r="AK638" i="12"/>
  <c r="AG638" i="12"/>
  <c r="AE638" i="12"/>
  <c r="AA638" i="12"/>
  <c r="Y638" i="12"/>
  <c r="U638" i="12"/>
  <c r="S638" i="12"/>
  <c r="O638" i="12"/>
  <c r="M638" i="12"/>
  <c r="I638" i="12"/>
  <c r="AM637" i="12"/>
  <c r="AK637" i="12"/>
  <c r="AG637" i="12"/>
  <c r="AE637" i="12"/>
  <c r="AA637" i="12"/>
  <c r="Y637" i="12"/>
  <c r="U637" i="12"/>
  <c r="S637" i="12"/>
  <c r="O637" i="12"/>
  <c r="M637" i="12"/>
  <c r="I637" i="12"/>
  <c r="AM636" i="12"/>
  <c r="AK636" i="12"/>
  <c r="AG636" i="12"/>
  <c r="AE636" i="12"/>
  <c r="AA636" i="12"/>
  <c r="Y636" i="12"/>
  <c r="U636" i="12"/>
  <c r="S636" i="12"/>
  <c r="O636" i="12"/>
  <c r="M636" i="12"/>
  <c r="I636" i="12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J630" i="12"/>
  <c r="AK630" i="12" s="1"/>
  <c r="AG630" i="12"/>
  <c r="AD630" i="12"/>
  <c r="AE630" i="12" s="1"/>
  <c r="AA630" i="12"/>
  <c r="X630" i="12"/>
  <c r="Y630" i="12" s="1"/>
  <c r="U630" i="12"/>
  <c r="R630" i="12"/>
  <c r="S630" i="12" s="1"/>
  <c r="O630" i="12"/>
  <c r="L630" i="12"/>
  <c r="M630" i="12" s="1"/>
  <c r="I630" i="12"/>
  <c r="F630" i="12"/>
  <c r="AM629" i="12"/>
  <c r="AJ629" i="12"/>
  <c r="AK629" i="12" s="1"/>
  <c r="AG629" i="12"/>
  <c r="AD629" i="12"/>
  <c r="AE629" i="12" s="1"/>
  <c r="AA629" i="12"/>
  <c r="X629" i="12"/>
  <c r="Y629" i="12" s="1"/>
  <c r="U629" i="12"/>
  <c r="R629" i="12"/>
  <c r="S629" i="12" s="1"/>
  <c r="O629" i="12"/>
  <c r="L629" i="12"/>
  <c r="M629" i="12" s="1"/>
  <c r="I629" i="12"/>
  <c r="F629" i="12"/>
  <c r="G629" i="12" s="1"/>
  <c r="AM628" i="12"/>
  <c r="AJ628" i="12"/>
  <c r="AK628" i="12" s="1"/>
  <c r="AG628" i="12"/>
  <c r="AD628" i="12"/>
  <c r="AE628" i="12" s="1"/>
  <c r="AA628" i="12"/>
  <c r="X628" i="12"/>
  <c r="Y628" i="12" s="1"/>
  <c r="U628" i="12"/>
  <c r="R628" i="12"/>
  <c r="S628" i="12" s="1"/>
  <c r="O628" i="12"/>
  <c r="L628" i="12"/>
  <c r="M628" i="12" s="1"/>
  <c r="I628" i="12"/>
  <c r="F628" i="12"/>
  <c r="G628" i="12" s="1"/>
  <c r="AM627" i="12"/>
  <c r="AJ627" i="12"/>
  <c r="AK627" i="12" s="1"/>
  <c r="AG627" i="12"/>
  <c r="AD627" i="12"/>
  <c r="AE627" i="12" s="1"/>
  <c r="AA627" i="12"/>
  <c r="X627" i="12"/>
  <c r="Y627" i="12" s="1"/>
  <c r="U627" i="12"/>
  <c r="R627" i="12"/>
  <c r="S627" i="12" s="1"/>
  <c r="O627" i="12"/>
  <c r="L627" i="12"/>
  <c r="M627" i="12" s="1"/>
  <c r="I627" i="12"/>
  <c r="F627" i="12"/>
  <c r="G627" i="12" s="1"/>
  <c r="AM626" i="12"/>
  <c r="AK626" i="12"/>
  <c r="AG626" i="12"/>
  <c r="AE626" i="12"/>
  <c r="AA626" i="12"/>
  <c r="Y626" i="12"/>
  <c r="U626" i="12"/>
  <c r="S626" i="12"/>
  <c r="O626" i="12"/>
  <c r="M626" i="12"/>
  <c r="I626" i="12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BA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AM608" i="12"/>
  <c r="AK608" i="12"/>
  <c r="AG608" i="12"/>
  <c r="AE608" i="12"/>
  <c r="AA608" i="12"/>
  <c r="Y608" i="12"/>
  <c r="U608" i="12"/>
  <c r="S608" i="12"/>
  <c r="O608" i="12"/>
  <c r="M608" i="12"/>
  <c r="I608" i="12"/>
  <c r="AM607" i="12"/>
  <c r="AK607" i="12"/>
  <c r="AG607" i="12"/>
  <c r="AE607" i="12"/>
  <c r="AA607" i="12"/>
  <c r="Y607" i="12"/>
  <c r="U607" i="12"/>
  <c r="S607" i="12"/>
  <c r="O607" i="12"/>
  <c r="M607" i="12"/>
  <c r="I607" i="12"/>
  <c r="AM606" i="12"/>
  <c r="AK606" i="12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I605" i="12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AM600" i="12"/>
  <c r="AK600" i="12"/>
  <c r="AG600" i="12"/>
  <c r="AE600" i="12"/>
  <c r="AA600" i="12"/>
  <c r="Y600" i="12"/>
  <c r="U600" i="12"/>
  <c r="S600" i="12"/>
  <c r="O600" i="12"/>
  <c r="M600" i="12"/>
  <c r="I600" i="12"/>
  <c r="J600" i="12" s="1"/>
  <c r="AM599" i="12"/>
  <c r="AK599" i="12"/>
  <c r="AG599" i="12"/>
  <c r="AE599" i="12"/>
  <c r="AA599" i="12"/>
  <c r="Y599" i="12"/>
  <c r="U599" i="12"/>
  <c r="S599" i="12"/>
  <c r="O599" i="12"/>
  <c r="M599" i="12"/>
  <c r="I599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BA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J592" i="12" s="1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I587" i="12"/>
  <c r="AM586" i="12"/>
  <c r="AK586" i="12"/>
  <c r="AG586" i="12"/>
  <c r="AE586" i="12"/>
  <c r="AA586" i="12"/>
  <c r="Y586" i="12"/>
  <c r="U586" i="12"/>
  <c r="S586" i="12"/>
  <c r="O586" i="12"/>
  <c r="M586" i="12"/>
  <c r="I586" i="12"/>
  <c r="AM585" i="12"/>
  <c r="AK585" i="12"/>
  <c r="AG585" i="12"/>
  <c r="AE585" i="12"/>
  <c r="AA585" i="12"/>
  <c r="Y585" i="12"/>
  <c r="U585" i="12"/>
  <c r="S585" i="12"/>
  <c r="O585" i="12"/>
  <c r="M585" i="12"/>
  <c r="I585" i="12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J578" i="12" s="1"/>
  <c r="AM577" i="12"/>
  <c r="AK577" i="12"/>
  <c r="AG577" i="12"/>
  <c r="AE577" i="12"/>
  <c r="AA577" i="12"/>
  <c r="Y577" i="12"/>
  <c r="U577" i="12"/>
  <c r="S577" i="12"/>
  <c r="O577" i="12"/>
  <c r="M577" i="12"/>
  <c r="AM576" i="12"/>
  <c r="AK576" i="12"/>
  <c r="AG576" i="12"/>
  <c r="AE576" i="12"/>
  <c r="AA576" i="12"/>
  <c r="Y576" i="12"/>
  <c r="U576" i="12"/>
  <c r="S576" i="12"/>
  <c r="O576" i="12"/>
  <c r="M576" i="12"/>
  <c r="BA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7" i="12"/>
  <c r="AK557" i="12"/>
  <c r="AG557" i="12"/>
  <c r="AE557" i="12"/>
  <c r="AA557" i="12"/>
  <c r="Y557" i="12"/>
  <c r="U557" i="12"/>
  <c r="S557" i="12"/>
  <c r="O557" i="12"/>
  <c r="M557" i="12"/>
  <c r="I557" i="12"/>
  <c r="AM556" i="12"/>
  <c r="AK556" i="12"/>
  <c r="AG556" i="12"/>
  <c r="AE556" i="12"/>
  <c r="AA556" i="12"/>
  <c r="Y556" i="12"/>
  <c r="U556" i="12"/>
  <c r="S556" i="12"/>
  <c r="O556" i="12"/>
  <c r="M556" i="12"/>
  <c r="I556" i="12"/>
  <c r="AM555" i="12"/>
  <c r="AK555" i="12"/>
  <c r="AG555" i="12"/>
  <c r="AE555" i="12"/>
  <c r="AA555" i="12"/>
  <c r="Y555" i="12"/>
  <c r="U555" i="12"/>
  <c r="S555" i="12"/>
  <c r="O555" i="12"/>
  <c r="M555" i="12"/>
  <c r="I555" i="12"/>
  <c r="AM554" i="12"/>
  <c r="AK554" i="12"/>
  <c r="AG554" i="12"/>
  <c r="AE554" i="12"/>
  <c r="AA554" i="12"/>
  <c r="Y554" i="12"/>
  <c r="U554" i="12"/>
  <c r="S554" i="12"/>
  <c r="O554" i="12"/>
  <c r="M554" i="12"/>
  <c r="I554" i="12"/>
  <c r="J554" i="12" s="1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J552" i="12" s="1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AM549" i="12"/>
  <c r="AK549" i="12"/>
  <c r="AG549" i="12"/>
  <c r="AE549" i="12"/>
  <c r="AA549" i="12"/>
  <c r="Y549" i="12"/>
  <c r="U549" i="12"/>
  <c r="S549" i="12"/>
  <c r="O549" i="12"/>
  <c r="M549" i="12"/>
  <c r="I549" i="12"/>
  <c r="AM546" i="12"/>
  <c r="AK546" i="12"/>
  <c r="AG546" i="12"/>
  <c r="AE546" i="12"/>
  <c r="AA546" i="12"/>
  <c r="Y546" i="12"/>
  <c r="U546" i="12"/>
  <c r="S546" i="12"/>
  <c r="O546" i="12"/>
  <c r="M546" i="12"/>
  <c r="I546" i="12"/>
  <c r="J546" i="12" s="1"/>
  <c r="AM545" i="12"/>
  <c r="AK545" i="12"/>
  <c r="AG545" i="12"/>
  <c r="AE545" i="12"/>
  <c r="AA545" i="12"/>
  <c r="Y545" i="12"/>
  <c r="U545" i="12"/>
  <c r="S545" i="12"/>
  <c r="O545" i="12"/>
  <c r="M545" i="12"/>
  <c r="I545" i="12"/>
  <c r="AM544" i="12"/>
  <c r="AK544" i="12"/>
  <c r="AG544" i="12"/>
  <c r="AE544" i="12"/>
  <c r="AA544" i="12"/>
  <c r="Y544" i="12"/>
  <c r="U544" i="12"/>
  <c r="S544" i="12"/>
  <c r="O544" i="12"/>
  <c r="M544" i="12"/>
  <c r="I544" i="12"/>
  <c r="AM543" i="12"/>
  <c r="AK543" i="12"/>
  <c r="AG543" i="12"/>
  <c r="AE543" i="12"/>
  <c r="AA543" i="12"/>
  <c r="Y543" i="12"/>
  <c r="U543" i="12"/>
  <c r="S543" i="12"/>
  <c r="O543" i="12"/>
  <c r="M543" i="12"/>
  <c r="I543" i="12"/>
  <c r="AM542" i="12"/>
  <c r="AK542" i="12"/>
  <c r="AG542" i="12"/>
  <c r="AE542" i="12"/>
  <c r="AA542" i="12"/>
  <c r="Y542" i="12"/>
  <c r="U542" i="12"/>
  <c r="S542" i="12"/>
  <c r="O542" i="12"/>
  <c r="M542" i="12"/>
  <c r="I542" i="12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3" i="12"/>
  <c r="AK533" i="12"/>
  <c r="AG533" i="12"/>
  <c r="AE533" i="12"/>
  <c r="AA533" i="12"/>
  <c r="Y533" i="12"/>
  <c r="U533" i="12"/>
  <c r="S533" i="12"/>
  <c r="O533" i="12"/>
  <c r="M533" i="12"/>
  <c r="I533" i="12"/>
  <c r="J533" i="12" s="1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AM530" i="12"/>
  <c r="AK530" i="12"/>
  <c r="AG530" i="12"/>
  <c r="AE530" i="12"/>
  <c r="AA530" i="12"/>
  <c r="Y530" i="12"/>
  <c r="U530" i="12"/>
  <c r="S530" i="12"/>
  <c r="O530" i="12"/>
  <c r="M530" i="12"/>
  <c r="I530" i="12"/>
  <c r="J530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7" i="12"/>
  <c r="AK527" i="12"/>
  <c r="AG527" i="12"/>
  <c r="AE527" i="12"/>
  <c r="AA527" i="12"/>
  <c r="Y527" i="12"/>
  <c r="U527" i="12"/>
  <c r="S527" i="12"/>
  <c r="O527" i="12"/>
  <c r="M527" i="12"/>
  <c r="I527" i="12"/>
  <c r="J527" i="12" s="1"/>
  <c r="AM525" i="12"/>
  <c r="AK525" i="12"/>
  <c r="AG525" i="12"/>
  <c r="AE525" i="12"/>
  <c r="AA525" i="12"/>
  <c r="Y525" i="12"/>
  <c r="U525" i="12"/>
  <c r="S525" i="12"/>
  <c r="O525" i="12"/>
  <c r="M525" i="12"/>
  <c r="I525" i="12"/>
  <c r="J525" i="12" s="1"/>
  <c r="AM524" i="12"/>
  <c r="AK524" i="12"/>
  <c r="AG524" i="12"/>
  <c r="AE524" i="12"/>
  <c r="AA524" i="12"/>
  <c r="Y524" i="12"/>
  <c r="U524" i="12"/>
  <c r="S524" i="12"/>
  <c r="O524" i="12"/>
  <c r="M524" i="12"/>
  <c r="I524" i="12"/>
  <c r="AM523" i="12"/>
  <c r="AK523" i="12"/>
  <c r="AG523" i="12"/>
  <c r="AE523" i="12"/>
  <c r="AA523" i="12"/>
  <c r="Y523" i="12"/>
  <c r="U523" i="12"/>
  <c r="S523" i="12"/>
  <c r="O523" i="12"/>
  <c r="M523" i="12"/>
  <c r="I523" i="12"/>
  <c r="J523" i="12" s="1"/>
  <c r="AM522" i="12"/>
  <c r="AK522" i="12"/>
  <c r="AG522" i="12"/>
  <c r="AE522" i="12"/>
  <c r="AA522" i="12"/>
  <c r="Y522" i="12"/>
  <c r="U522" i="12"/>
  <c r="S522" i="12"/>
  <c r="O522" i="12"/>
  <c r="M522" i="12"/>
  <c r="I522" i="12"/>
  <c r="J522" i="12" s="1"/>
  <c r="AM520" i="12"/>
  <c r="AK520" i="12"/>
  <c r="AG520" i="12"/>
  <c r="AE520" i="12"/>
  <c r="AA520" i="12"/>
  <c r="Y520" i="12"/>
  <c r="U520" i="12"/>
  <c r="S520" i="12"/>
  <c r="O520" i="12"/>
  <c r="M520" i="12"/>
  <c r="I520" i="12"/>
  <c r="J520" i="12" s="1"/>
  <c r="AM519" i="12"/>
  <c r="AK519" i="12"/>
  <c r="AG519" i="12"/>
  <c r="AE519" i="12"/>
  <c r="AA519" i="12"/>
  <c r="Y519" i="12"/>
  <c r="U519" i="12"/>
  <c r="S519" i="12"/>
  <c r="O519" i="12"/>
  <c r="M519" i="12"/>
  <c r="I519" i="12"/>
  <c r="J519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G516" i="12"/>
  <c r="AE516" i="12"/>
  <c r="AA516" i="12"/>
  <c r="Y516" i="12"/>
  <c r="U516" i="12"/>
  <c r="S516" i="12"/>
  <c r="O516" i="12"/>
  <c r="M516" i="12"/>
  <c r="I516" i="12"/>
  <c r="AM513" i="12"/>
  <c r="AK513" i="12"/>
  <c r="AG513" i="12"/>
  <c r="AE513" i="12"/>
  <c r="AA513" i="12"/>
  <c r="Y513" i="12"/>
  <c r="U513" i="12"/>
  <c r="S513" i="12"/>
  <c r="O513" i="12"/>
  <c r="M513" i="12"/>
  <c r="I513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10" i="12"/>
  <c r="AK510" i="12"/>
  <c r="AG510" i="12"/>
  <c r="AE510" i="12"/>
  <c r="AA510" i="12"/>
  <c r="Y510" i="12"/>
  <c r="U510" i="12"/>
  <c r="S510" i="12"/>
  <c r="O510" i="12"/>
  <c r="M510" i="12"/>
  <c r="I510" i="12"/>
  <c r="J510" i="12" s="1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7" i="12"/>
  <c r="AK507" i="12"/>
  <c r="AG507" i="12"/>
  <c r="AE507" i="12"/>
  <c r="AA507" i="12"/>
  <c r="Y507" i="12"/>
  <c r="U507" i="12"/>
  <c r="S507" i="12"/>
  <c r="O507" i="12"/>
  <c r="M507" i="12"/>
  <c r="I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7" i="12"/>
  <c r="AK467" i="12"/>
  <c r="AG467" i="12"/>
  <c r="AE467" i="12"/>
  <c r="AA467" i="12"/>
  <c r="Y467" i="12"/>
  <c r="U467" i="12"/>
  <c r="S467" i="12"/>
  <c r="O467" i="12"/>
  <c r="M467" i="12"/>
  <c r="I467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7" i="12"/>
  <c r="AK447" i="12"/>
  <c r="AG447" i="12"/>
  <c r="AE447" i="12"/>
  <c r="AA447" i="12"/>
  <c r="Y447" i="12"/>
  <c r="U447" i="12"/>
  <c r="S447" i="12"/>
  <c r="O447" i="12"/>
  <c r="M447" i="12"/>
  <c r="I447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4" i="12"/>
  <c r="AK434" i="12"/>
  <c r="AG434" i="12"/>
  <c r="AE434" i="12"/>
  <c r="AA434" i="12"/>
  <c r="Y434" i="12"/>
  <c r="U434" i="12"/>
  <c r="S434" i="12"/>
  <c r="O434" i="12"/>
  <c r="M434" i="12"/>
  <c r="I434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1" i="12"/>
  <c r="AK421" i="12"/>
  <c r="AG421" i="12"/>
  <c r="AE421" i="12"/>
  <c r="AA421" i="12"/>
  <c r="Y421" i="12"/>
  <c r="U421" i="12"/>
  <c r="S421" i="12"/>
  <c r="O421" i="12"/>
  <c r="M421" i="12"/>
  <c r="I421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8" i="12"/>
  <c r="AK398" i="12"/>
  <c r="AG398" i="12"/>
  <c r="AE398" i="12"/>
  <c r="AA398" i="12"/>
  <c r="Y398" i="12"/>
  <c r="U398" i="12"/>
  <c r="S398" i="12"/>
  <c r="O398" i="12"/>
  <c r="M398" i="12"/>
  <c r="I398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80" i="12"/>
  <c r="AK380" i="12"/>
  <c r="AG380" i="12"/>
  <c r="AE380" i="12"/>
  <c r="AA380" i="12"/>
  <c r="Y380" i="12"/>
  <c r="U380" i="12"/>
  <c r="S380" i="12"/>
  <c r="O380" i="12"/>
  <c r="M380" i="12"/>
  <c r="I380" i="12"/>
  <c r="AM379" i="12"/>
  <c r="AK379" i="12"/>
  <c r="AG379" i="12"/>
  <c r="AE379" i="12"/>
  <c r="AA379" i="12"/>
  <c r="Y379" i="12"/>
  <c r="U379" i="12"/>
  <c r="S379" i="12"/>
  <c r="O379" i="12"/>
  <c r="M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1" i="12"/>
  <c r="AK371" i="12"/>
  <c r="AG371" i="12"/>
  <c r="AE371" i="12"/>
  <c r="AA371" i="12"/>
  <c r="Y371" i="12"/>
  <c r="U371" i="12"/>
  <c r="S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1" i="12"/>
  <c r="AK361" i="12"/>
  <c r="AG361" i="12"/>
  <c r="AE361" i="12"/>
  <c r="AA361" i="12"/>
  <c r="Y361" i="12"/>
  <c r="U361" i="12"/>
  <c r="S361" i="12"/>
  <c r="O361" i="12"/>
  <c r="M361" i="12"/>
  <c r="I361" i="12"/>
  <c r="AM360" i="12"/>
  <c r="AK360" i="12"/>
  <c r="AG360" i="12"/>
  <c r="AE360" i="12"/>
  <c r="AA360" i="12"/>
  <c r="Y360" i="12"/>
  <c r="U360" i="12"/>
  <c r="S360" i="12"/>
  <c r="O360" i="12"/>
  <c r="M360" i="12"/>
  <c r="I360" i="12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K356" i="12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2" i="12"/>
  <c r="AK352" i="12"/>
  <c r="AG352" i="12"/>
  <c r="AE352" i="12"/>
  <c r="AA352" i="12"/>
  <c r="Y352" i="12"/>
  <c r="U352" i="12"/>
  <c r="S352" i="12"/>
  <c r="O352" i="12"/>
  <c r="M352" i="12"/>
  <c r="I352" i="12"/>
  <c r="J352" i="12" s="1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N348" i="12" s="1"/>
  <c r="BG348" i="12" s="1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6" i="12"/>
  <c r="AK336" i="12"/>
  <c r="AG336" i="12"/>
  <c r="AE336" i="12"/>
  <c r="AA336" i="12"/>
  <c r="Y336" i="12"/>
  <c r="U336" i="12"/>
  <c r="S336" i="12"/>
  <c r="O336" i="12"/>
  <c r="M336" i="12"/>
  <c r="I336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6" i="12"/>
  <c r="AK326" i="12"/>
  <c r="AG326" i="12"/>
  <c r="AE326" i="12"/>
  <c r="AA326" i="12"/>
  <c r="Y326" i="12"/>
  <c r="U326" i="12"/>
  <c r="S326" i="12"/>
  <c r="O326" i="12"/>
  <c r="M326" i="12"/>
  <c r="I326" i="12"/>
  <c r="AM325" i="12"/>
  <c r="AK325" i="12"/>
  <c r="AG325" i="12"/>
  <c r="AE325" i="12"/>
  <c r="AA325" i="12"/>
  <c r="Y325" i="12"/>
  <c r="U325" i="12"/>
  <c r="S325" i="12"/>
  <c r="O325" i="12"/>
  <c r="M325" i="12"/>
  <c r="I325" i="12"/>
  <c r="AM324" i="12"/>
  <c r="AK324" i="12"/>
  <c r="AG324" i="12"/>
  <c r="AE324" i="12"/>
  <c r="AA324" i="12"/>
  <c r="Y324" i="12"/>
  <c r="U324" i="12"/>
  <c r="S324" i="12"/>
  <c r="O324" i="12"/>
  <c r="M324" i="12"/>
  <c r="I324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9" i="12"/>
  <c r="AK309" i="12"/>
  <c r="AG309" i="12"/>
  <c r="AE309" i="12"/>
  <c r="AA309" i="12"/>
  <c r="Y309" i="12"/>
  <c r="U309" i="12"/>
  <c r="S309" i="12"/>
  <c r="O309" i="12"/>
  <c r="M309" i="12"/>
  <c r="I309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9" i="12"/>
  <c r="AK299" i="12"/>
  <c r="AG299" i="12"/>
  <c r="AE299" i="12"/>
  <c r="AA299" i="12"/>
  <c r="Y299" i="12"/>
  <c r="U299" i="12"/>
  <c r="S299" i="12"/>
  <c r="O299" i="12"/>
  <c r="M299" i="12"/>
  <c r="I299" i="12"/>
  <c r="AM298" i="12"/>
  <c r="AK298" i="12"/>
  <c r="AG298" i="12"/>
  <c r="AE298" i="12"/>
  <c r="AA298" i="12"/>
  <c r="Y298" i="12"/>
  <c r="U298" i="12"/>
  <c r="S298" i="12"/>
  <c r="O298" i="12"/>
  <c r="M298" i="12"/>
  <c r="I298" i="12"/>
  <c r="AM297" i="12"/>
  <c r="AK297" i="12"/>
  <c r="AG297" i="12"/>
  <c r="AE297" i="12"/>
  <c r="AA297" i="12"/>
  <c r="Y297" i="12"/>
  <c r="U297" i="12"/>
  <c r="S297" i="12"/>
  <c r="O297" i="12"/>
  <c r="M297" i="12"/>
  <c r="I297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82" i="12"/>
  <c r="AK282" i="12"/>
  <c r="AG282" i="12"/>
  <c r="AE282" i="12"/>
  <c r="AA282" i="12"/>
  <c r="Y282" i="12"/>
  <c r="U282" i="12"/>
  <c r="S282" i="12"/>
  <c r="O282" i="12"/>
  <c r="M282" i="12"/>
  <c r="I282" i="12"/>
  <c r="AM281" i="12"/>
  <c r="AK281" i="12"/>
  <c r="AG281" i="12"/>
  <c r="AE281" i="12"/>
  <c r="AA281" i="12"/>
  <c r="Y281" i="12"/>
  <c r="U281" i="12"/>
  <c r="S281" i="12"/>
  <c r="O281" i="12"/>
  <c r="M281" i="12"/>
  <c r="I281" i="12"/>
  <c r="AM280" i="12"/>
  <c r="AK280" i="12"/>
  <c r="AG280" i="12"/>
  <c r="AE280" i="12"/>
  <c r="AA280" i="12"/>
  <c r="Y280" i="12"/>
  <c r="U280" i="12"/>
  <c r="S280" i="12"/>
  <c r="O280" i="12"/>
  <c r="M280" i="12"/>
  <c r="I280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5" i="12"/>
  <c r="AK275" i="12"/>
  <c r="AG275" i="12"/>
  <c r="AE275" i="12"/>
  <c r="AA275" i="12"/>
  <c r="Y275" i="12"/>
  <c r="U275" i="12"/>
  <c r="S275" i="12"/>
  <c r="O275" i="12"/>
  <c r="M275" i="12"/>
  <c r="I275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70" i="12"/>
  <c r="AK270" i="12"/>
  <c r="AG270" i="12"/>
  <c r="AE270" i="12"/>
  <c r="AA270" i="12"/>
  <c r="Y270" i="12"/>
  <c r="U270" i="12"/>
  <c r="S270" i="12"/>
  <c r="O270" i="12"/>
  <c r="M270" i="12"/>
  <c r="I270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5" i="12"/>
  <c r="AK265" i="12"/>
  <c r="AG265" i="12"/>
  <c r="AE265" i="12"/>
  <c r="AA265" i="12"/>
  <c r="Y265" i="12"/>
  <c r="U265" i="12"/>
  <c r="S265" i="12"/>
  <c r="O265" i="12"/>
  <c r="M265" i="12"/>
  <c r="I265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60" i="12"/>
  <c r="AK260" i="12"/>
  <c r="AG260" i="12"/>
  <c r="AE260" i="12"/>
  <c r="AA260" i="12"/>
  <c r="Y260" i="12"/>
  <c r="U260" i="12"/>
  <c r="S260" i="12"/>
  <c r="O260" i="12"/>
  <c r="M260" i="12"/>
  <c r="I260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8" i="12"/>
  <c r="AK248" i="12"/>
  <c r="AG248" i="12"/>
  <c r="AE248" i="12"/>
  <c r="AA248" i="12"/>
  <c r="Y248" i="12"/>
  <c r="U248" i="12"/>
  <c r="S248" i="12"/>
  <c r="O248" i="12"/>
  <c r="M248" i="12"/>
  <c r="I248" i="12"/>
  <c r="AM247" i="12"/>
  <c r="AK247" i="12"/>
  <c r="AG247" i="12"/>
  <c r="AE247" i="12"/>
  <c r="AA247" i="12"/>
  <c r="Y247" i="12"/>
  <c r="U247" i="12"/>
  <c r="S247" i="12"/>
  <c r="O247" i="12"/>
  <c r="M247" i="12"/>
  <c r="I247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3" i="12"/>
  <c r="AK243" i="12"/>
  <c r="AG243" i="12"/>
  <c r="AE243" i="12"/>
  <c r="AA243" i="12"/>
  <c r="Y243" i="12"/>
  <c r="U243" i="12"/>
  <c r="S243" i="12"/>
  <c r="O243" i="12"/>
  <c r="M243" i="12"/>
  <c r="I243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AM234" i="12"/>
  <c r="AK234" i="12"/>
  <c r="AG234" i="12"/>
  <c r="AE234" i="12"/>
  <c r="AA234" i="12"/>
  <c r="Y234" i="12"/>
  <c r="U234" i="12"/>
  <c r="S234" i="12"/>
  <c r="O234" i="12"/>
  <c r="M234" i="12"/>
  <c r="I234" i="12"/>
  <c r="AM233" i="12"/>
  <c r="AK233" i="12"/>
  <c r="AG233" i="12"/>
  <c r="AE233" i="12"/>
  <c r="AA233" i="12"/>
  <c r="Y233" i="12"/>
  <c r="U233" i="12"/>
  <c r="S233" i="12"/>
  <c r="O233" i="12"/>
  <c r="M233" i="12"/>
  <c r="I233" i="12"/>
  <c r="AM232" i="12"/>
  <c r="AK232" i="12"/>
  <c r="AG232" i="12"/>
  <c r="AE232" i="12"/>
  <c r="AA232" i="12"/>
  <c r="Y232" i="12"/>
  <c r="U232" i="12"/>
  <c r="S232" i="12"/>
  <c r="O232" i="12"/>
  <c r="M232" i="12"/>
  <c r="I232" i="12"/>
  <c r="AM230" i="12"/>
  <c r="AK230" i="12"/>
  <c r="AG230" i="12"/>
  <c r="AE230" i="12"/>
  <c r="AA230" i="12"/>
  <c r="Y230" i="12"/>
  <c r="U230" i="12"/>
  <c r="S230" i="12"/>
  <c r="O230" i="12"/>
  <c r="M230" i="12"/>
  <c r="I230" i="12"/>
  <c r="AM229" i="12"/>
  <c r="AK229" i="12"/>
  <c r="AG229" i="12"/>
  <c r="AE229" i="12"/>
  <c r="AA229" i="12"/>
  <c r="Y229" i="12"/>
  <c r="U229" i="12"/>
  <c r="S229" i="12"/>
  <c r="O229" i="12"/>
  <c r="M229" i="12"/>
  <c r="I229" i="12"/>
  <c r="AM228" i="12"/>
  <c r="AK228" i="12"/>
  <c r="AG228" i="12"/>
  <c r="AE228" i="12"/>
  <c r="AA228" i="12"/>
  <c r="Y228" i="12"/>
  <c r="U228" i="12"/>
  <c r="S228" i="12"/>
  <c r="O228" i="12"/>
  <c r="M228" i="12"/>
  <c r="I228" i="12"/>
  <c r="G228" i="12"/>
  <c r="AM220" i="12"/>
  <c r="AK220" i="12"/>
  <c r="AG220" i="12"/>
  <c r="AE220" i="12"/>
  <c r="AA220" i="12"/>
  <c r="Y220" i="12"/>
  <c r="U220" i="12"/>
  <c r="S220" i="12"/>
  <c r="O220" i="12"/>
  <c r="M220" i="12"/>
  <c r="I220" i="12"/>
  <c r="AM219" i="12"/>
  <c r="AK219" i="12"/>
  <c r="AG219" i="12"/>
  <c r="AE219" i="12"/>
  <c r="AA219" i="12"/>
  <c r="Y219" i="12"/>
  <c r="U219" i="12"/>
  <c r="S219" i="12"/>
  <c r="O219" i="12"/>
  <c r="M219" i="12"/>
  <c r="I219" i="12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J214" i="12"/>
  <c r="AK214" i="12" s="1"/>
  <c r="AG214" i="12"/>
  <c r="AD214" i="12"/>
  <c r="AE214" i="12" s="1"/>
  <c r="AA214" i="12"/>
  <c r="X214" i="12"/>
  <c r="Y214" i="12" s="1"/>
  <c r="U214" i="12"/>
  <c r="R214" i="12"/>
  <c r="S214" i="12" s="1"/>
  <c r="O214" i="12"/>
  <c r="L214" i="12"/>
  <c r="M214" i="12" s="1"/>
  <c r="I214" i="12"/>
  <c r="F214" i="12"/>
  <c r="G214" i="12" s="1"/>
  <c r="AM213" i="12"/>
  <c r="AJ213" i="12"/>
  <c r="AK213" i="12" s="1"/>
  <c r="AG213" i="12"/>
  <c r="AD213" i="12"/>
  <c r="AE213" i="12" s="1"/>
  <c r="AA213" i="12"/>
  <c r="X213" i="12"/>
  <c r="Y213" i="12" s="1"/>
  <c r="U213" i="12"/>
  <c r="R213" i="12"/>
  <c r="S213" i="12" s="1"/>
  <c r="O213" i="12"/>
  <c r="L213" i="12"/>
  <c r="M213" i="12" s="1"/>
  <c r="I213" i="12"/>
  <c r="F213" i="12"/>
  <c r="G213" i="12" s="1"/>
  <c r="AM212" i="12"/>
  <c r="AJ212" i="12"/>
  <c r="AK212" i="12" s="1"/>
  <c r="AG212" i="12"/>
  <c r="AD212" i="12"/>
  <c r="AE212" i="12" s="1"/>
  <c r="AA212" i="12"/>
  <c r="X212" i="12"/>
  <c r="Y212" i="12" s="1"/>
  <c r="U212" i="12"/>
  <c r="R212" i="12"/>
  <c r="S212" i="12" s="1"/>
  <c r="O212" i="12"/>
  <c r="L212" i="12"/>
  <c r="M212" i="12" s="1"/>
  <c r="I212" i="12"/>
  <c r="F212" i="12"/>
  <c r="G212" i="12" s="1"/>
  <c r="AM211" i="12"/>
  <c r="AJ211" i="12"/>
  <c r="AK211" i="12" s="1"/>
  <c r="AG211" i="12"/>
  <c r="AD211" i="12"/>
  <c r="AE211" i="12" s="1"/>
  <c r="AA211" i="12"/>
  <c r="X211" i="12"/>
  <c r="Y211" i="12" s="1"/>
  <c r="U211" i="12"/>
  <c r="R211" i="12"/>
  <c r="S211" i="12" s="1"/>
  <c r="O211" i="12"/>
  <c r="L211" i="12"/>
  <c r="M211" i="12" s="1"/>
  <c r="I211" i="12"/>
  <c r="F211" i="12"/>
  <c r="G211" i="12" s="1"/>
  <c r="AM210" i="12"/>
  <c r="AK210" i="12"/>
  <c r="AG210" i="12"/>
  <c r="AE210" i="12"/>
  <c r="AA210" i="12"/>
  <c r="Y210" i="12"/>
  <c r="U210" i="12"/>
  <c r="S210" i="12"/>
  <c r="O210" i="12"/>
  <c r="M210" i="12"/>
  <c r="AM209" i="12"/>
  <c r="AK209" i="12"/>
  <c r="AG209" i="12"/>
  <c r="AE209" i="12"/>
  <c r="AA209" i="12"/>
  <c r="Y209" i="12"/>
  <c r="U209" i="12"/>
  <c r="S209" i="12"/>
  <c r="O209" i="12"/>
  <c r="M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8" i="12"/>
  <c r="AK188" i="12"/>
  <c r="AG188" i="12"/>
  <c r="AE188" i="12"/>
  <c r="AA188" i="12"/>
  <c r="Y188" i="12"/>
  <c r="U188" i="12"/>
  <c r="S188" i="12"/>
  <c r="O188" i="12"/>
  <c r="M188" i="12"/>
  <c r="I188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5" i="12"/>
  <c r="AK175" i="12"/>
  <c r="AG175" i="12"/>
  <c r="AE175" i="12"/>
  <c r="AA175" i="12"/>
  <c r="Y175" i="12"/>
  <c r="U175" i="12"/>
  <c r="S175" i="12"/>
  <c r="O175" i="12"/>
  <c r="M175" i="12"/>
  <c r="I175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8" i="12"/>
  <c r="AK158" i="12"/>
  <c r="AG158" i="12"/>
  <c r="AE158" i="12"/>
  <c r="AA158" i="12"/>
  <c r="Y158" i="12"/>
  <c r="U158" i="12"/>
  <c r="S158" i="12"/>
  <c r="O158" i="12"/>
  <c r="M158" i="12"/>
  <c r="I158" i="12"/>
  <c r="AM157" i="12"/>
  <c r="AK157" i="12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2" i="12"/>
  <c r="AK152" i="12"/>
  <c r="AG152" i="12"/>
  <c r="AE152" i="12"/>
  <c r="AA152" i="12"/>
  <c r="Y152" i="12"/>
  <c r="U152" i="12"/>
  <c r="S152" i="12"/>
  <c r="O152" i="12"/>
  <c r="M152" i="12"/>
  <c r="I152" i="12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J147" i="12" s="1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2" i="12"/>
  <c r="AK142" i="12"/>
  <c r="AG142" i="12"/>
  <c r="AE142" i="12"/>
  <c r="AA142" i="12"/>
  <c r="Y142" i="12"/>
  <c r="U142" i="12"/>
  <c r="S142" i="12"/>
  <c r="O142" i="12"/>
  <c r="M142" i="12"/>
  <c r="I142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4" i="12"/>
  <c r="AK124" i="12"/>
  <c r="AG124" i="12"/>
  <c r="AE124" i="12"/>
  <c r="AA124" i="12"/>
  <c r="Y124" i="12"/>
  <c r="U124" i="12"/>
  <c r="S124" i="12"/>
  <c r="O124" i="12"/>
  <c r="M124" i="12"/>
  <c r="I124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10" i="12"/>
  <c r="AK110" i="12"/>
  <c r="AG110" i="12"/>
  <c r="AE110" i="12"/>
  <c r="AA110" i="12"/>
  <c r="Y110" i="12"/>
  <c r="U110" i="12"/>
  <c r="S110" i="12"/>
  <c r="O110" i="12"/>
  <c r="M110" i="12"/>
  <c r="I110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4" i="12"/>
  <c r="AK94" i="12"/>
  <c r="AG94" i="12"/>
  <c r="AE94" i="12"/>
  <c r="AA94" i="12"/>
  <c r="Y94" i="12"/>
  <c r="U94" i="12"/>
  <c r="S94" i="12"/>
  <c r="O94" i="12"/>
  <c r="M94" i="12"/>
  <c r="I94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J72" i="12"/>
  <c r="AK72" i="12" s="1"/>
  <c r="AG72" i="12"/>
  <c r="AD72" i="12"/>
  <c r="AE72" i="12" s="1"/>
  <c r="AA72" i="12"/>
  <c r="X72" i="12"/>
  <c r="Y72" i="12" s="1"/>
  <c r="U72" i="12"/>
  <c r="R72" i="12"/>
  <c r="S72" i="12" s="1"/>
  <c r="O72" i="12"/>
  <c r="L72" i="12"/>
  <c r="M72" i="12" s="1"/>
  <c r="I72" i="12"/>
  <c r="F72" i="12"/>
  <c r="G72" i="12" s="1"/>
  <c r="AM71" i="12"/>
  <c r="AK71" i="12"/>
  <c r="AG71" i="12"/>
  <c r="AE71" i="12"/>
  <c r="AA71" i="12"/>
  <c r="Y71" i="12"/>
  <c r="U71" i="12"/>
  <c r="S71" i="12"/>
  <c r="O71" i="12"/>
  <c r="M71" i="12"/>
  <c r="I71" i="12"/>
  <c r="AM70" i="12"/>
  <c r="AK70" i="12"/>
  <c r="AG70" i="12"/>
  <c r="AE70" i="12"/>
  <c r="AA70" i="12"/>
  <c r="Y70" i="12"/>
  <c r="U70" i="12"/>
  <c r="S70" i="12"/>
  <c r="O70" i="12"/>
  <c r="M70" i="12"/>
  <c r="I70" i="12"/>
  <c r="AM65" i="12"/>
  <c r="AK65" i="12"/>
  <c r="AG65" i="12"/>
  <c r="AE65" i="12"/>
  <c r="AA65" i="12"/>
  <c r="Y65" i="12"/>
  <c r="U65" i="12"/>
  <c r="S65" i="12"/>
  <c r="O65" i="12"/>
  <c r="M65" i="12"/>
  <c r="I65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6" i="12"/>
  <c r="AK56" i="12"/>
  <c r="AG56" i="12"/>
  <c r="AE56" i="12"/>
  <c r="AA56" i="12"/>
  <c r="Y56" i="12"/>
  <c r="U56" i="12"/>
  <c r="S56" i="12"/>
  <c r="O56" i="12"/>
  <c r="M56" i="12"/>
  <c r="I56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7" i="12"/>
  <c r="AK17" i="12"/>
  <c r="AG17" i="12"/>
  <c r="AE17" i="12"/>
  <c r="AA17" i="12"/>
  <c r="Y17" i="12"/>
  <c r="U17" i="12"/>
  <c r="S17" i="12"/>
  <c r="O17" i="12"/>
  <c r="M17" i="12"/>
  <c r="I17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G11" i="12"/>
  <c r="AH745" i="12" l="1"/>
  <c r="AH219" i="12"/>
  <c r="AB748" i="12"/>
  <c r="P485" i="12"/>
  <c r="AH686" i="12"/>
  <c r="AN527" i="12"/>
  <c r="AH754" i="12"/>
  <c r="AN152" i="12"/>
  <c r="AB564" i="12"/>
  <c r="V603" i="12"/>
  <c r="P629" i="12"/>
  <c r="P578" i="12"/>
  <c r="AN597" i="12"/>
  <c r="V646" i="12"/>
  <c r="AN508" i="12"/>
  <c r="AN325" i="12"/>
  <c r="P662" i="12"/>
  <c r="AB421" i="12"/>
  <c r="P523" i="12"/>
  <c r="AB529" i="12"/>
  <c r="AB624" i="12"/>
  <c r="AB560" i="12"/>
  <c r="V63" i="12"/>
  <c r="P363" i="12"/>
  <c r="AH443" i="12"/>
  <c r="V755" i="12"/>
  <c r="G577" i="12"/>
  <c r="BA577" i="12"/>
  <c r="AB45" i="12"/>
  <c r="V446" i="12"/>
  <c r="P509" i="12"/>
  <c r="AB611" i="12"/>
  <c r="V641" i="12"/>
  <c r="AN65" i="12"/>
  <c r="AN623" i="12"/>
  <c r="AN679" i="12"/>
  <c r="V687" i="12"/>
  <c r="V532" i="12"/>
  <c r="AH533" i="12"/>
  <c r="V614" i="12"/>
  <c r="AB681" i="12"/>
  <c r="AN749" i="12"/>
  <c r="AN437" i="12"/>
  <c r="AB557" i="12"/>
  <c r="AB569" i="12"/>
  <c r="P576" i="12"/>
  <c r="AH610" i="12"/>
  <c r="AN20" i="12"/>
  <c r="AH632" i="12"/>
  <c r="AH679" i="12"/>
  <c r="AB752" i="12"/>
  <c r="AH752" i="12"/>
  <c r="AB651" i="12"/>
  <c r="AH490" i="12"/>
  <c r="P504" i="12"/>
  <c r="AB610" i="12"/>
  <c r="V745" i="12"/>
  <c r="AN668" i="12"/>
  <c r="P674" i="12"/>
  <c r="AH739" i="12"/>
  <c r="P437" i="12"/>
  <c r="AN659" i="12"/>
  <c r="AH667" i="12"/>
  <c r="AB685" i="12"/>
  <c r="P682" i="12"/>
  <c r="V376" i="12"/>
  <c r="P414" i="12"/>
  <c r="AH544" i="12"/>
  <c r="AN551" i="12"/>
  <c r="AH622" i="12"/>
  <c r="V673" i="12"/>
  <c r="AN720" i="12"/>
  <c r="P584" i="12"/>
  <c r="P588" i="12"/>
  <c r="V624" i="12"/>
  <c r="V637" i="12"/>
  <c r="AH656" i="12"/>
  <c r="P667" i="12"/>
  <c r="AH669" i="12"/>
  <c r="V299" i="12"/>
  <c r="P540" i="12"/>
  <c r="AH546" i="12"/>
  <c r="AB580" i="12"/>
  <c r="AB584" i="12"/>
  <c r="AB654" i="12"/>
  <c r="AB736" i="12"/>
  <c r="P754" i="12"/>
  <c r="P492" i="12"/>
  <c r="I707" i="12"/>
  <c r="V410" i="12"/>
  <c r="V635" i="12"/>
  <c r="AH658" i="12"/>
  <c r="V674" i="12"/>
  <c r="AH680" i="12"/>
  <c r="AB754" i="12"/>
  <c r="AB612" i="12"/>
  <c r="AN617" i="12"/>
  <c r="V688" i="12"/>
  <c r="AN724" i="12"/>
  <c r="BE29" i="12"/>
  <c r="BC29" i="12"/>
  <c r="BC33" i="12"/>
  <c r="BE33" i="12"/>
  <c r="BC111" i="12"/>
  <c r="BE111" i="12"/>
  <c r="BE161" i="12"/>
  <c r="BC161" i="12"/>
  <c r="BE165" i="12"/>
  <c r="BC165" i="12"/>
  <c r="BE196" i="12"/>
  <c r="BC196" i="12"/>
  <c r="BE436" i="12"/>
  <c r="BC436" i="12"/>
  <c r="BE522" i="12"/>
  <c r="BC522" i="12"/>
  <c r="BC126" i="12"/>
  <c r="BE126" i="12"/>
  <c r="BC134" i="12"/>
  <c r="BE134" i="12"/>
  <c r="BE441" i="12"/>
  <c r="BC441" i="12"/>
  <c r="BE490" i="12"/>
  <c r="BC490" i="12"/>
  <c r="BE550" i="12"/>
  <c r="BC550" i="12"/>
  <c r="I617" i="12"/>
  <c r="G617" i="12"/>
  <c r="BE622" i="12"/>
  <c r="BC622" i="12"/>
  <c r="BC626" i="12"/>
  <c r="BE626" i="12"/>
  <c r="BE631" i="12"/>
  <c r="BC631" i="12"/>
  <c r="BC635" i="12"/>
  <c r="BE635" i="12"/>
  <c r="BE648" i="12"/>
  <c r="BC648" i="12"/>
  <c r="BC657" i="12"/>
  <c r="BE657" i="12"/>
  <c r="BC661" i="12"/>
  <c r="BE661" i="12"/>
  <c r="BC665" i="12"/>
  <c r="BE665" i="12"/>
  <c r="BE670" i="12"/>
  <c r="BC670" i="12"/>
  <c r="BC674" i="12"/>
  <c r="BE674" i="12"/>
  <c r="BE683" i="12"/>
  <c r="BC683" i="12"/>
  <c r="BE82" i="12"/>
  <c r="BC82" i="12"/>
  <c r="BE90" i="12"/>
  <c r="BC90" i="12"/>
  <c r="BC101" i="12"/>
  <c r="BE101" i="12"/>
  <c r="BC216" i="12"/>
  <c r="BE216" i="12"/>
  <c r="BE229" i="12"/>
  <c r="BC229" i="12"/>
  <c r="BE276" i="12"/>
  <c r="BC276" i="12"/>
  <c r="BC302" i="12"/>
  <c r="BE302" i="12"/>
  <c r="BC310" i="12"/>
  <c r="BE310" i="12"/>
  <c r="BE329" i="12"/>
  <c r="BC329" i="12"/>
  <c r="BC397" i="12"/>
  <c r="BE397" i="12"/>
  <c r="BE405" i="12"/>
  <c r="BC405" i="12"/>
  <c r="BE422" i="12"/>
  <c r="BC422" i="12"/>
  <c r="BE554" i="12"/>
  <c r="BC554" i="12"/>
  <c r="BE566" i="12"/>
  <c r="BC566" i="12"/>
  <c r="BE574" i="12"/>
  <c r="BC574" i="12"/>
  <c r="BE594" i="12"/>
  <c r="BC594" i="12"/>
  <c r="BE599" i="12"/>
  <c r="BC599" i="12"/>
  <c r="BE28" i="12"/>
  <c r="BC28" i="12"/>
  <c r="BC32" i="12"/>
  <c r="BE32" i="12"/>
  <c r="BE46" i="12"/>
  <c r="BC46" i="12"/>
  <c r="BE50" i="12"/>
  <c r="BC50" i="12"/>
  <c r="BE54" i="12"/>
  <c r="BC54" i="12"/>
  <c r="BE110" i="12"/>
  <c r="BC110" i="12"/>
  <c r="BC116" i="12"/>
  <c r="BE116" i="12"/>
  <c r="BE120" i="12"/>
  <c r="BC120" i="12"/>
  <c r="BE154" i="12"/>
  <c r="BC154" i="12"/>
  <c r="BE160" i="12"/>
  <c r="BC160" i="12"/>
  <c r="BC164" i="12"/>
  <c r="BE164" i="12"/>
  <c r="BE195" i="12"/>
  <c r="BC195" i="12"/>
  <c r="BE199" i="12"/>
  <c r="BC199" i="12"/>
  <c r="BE211" i="12"/>
  <c r="BC211" i="12"/>
  <c r="BE234" i="12"/>
  <c r="BC234" i="12"/>
  <c r="BE247" i="12"/>
  <c r="BC247" i="12"/>
  <c r="BE251" i="12"/>
  <c r="BC251" i="12"/>
  <c r="BE268" i="12"/>
  <c r="BC268" i="12"/>
  <c r="BC293" i="12"/>
  <c r="BE293" i="12"/>
  <c r="BE351" i="12"/>
  <c r="BC351" i="12"/>
  <c r="BE414" i="12"/>
  <c r="BC414" i="12"/>
  <c r="BC427" i="12"/>
  <c r="BE427" i="12"/>
  <c r="BE431" i="12"/>
  <c r="BC431" i="12"/>
  <c r="BC435" i="12"/>
  <c r="BE435" i="12"/>
  <c r="BE478" i="12"/>
  <c r="BC478" i="12"/>
  <c r="BC482" i="12"/>
  <c r="BE482" i="12"/>
  <c r="BE506" i="12"/>
  <c r="BC506" i="12"/>
  <c r="BE520" i="12"/>
  <c r="BC520" i="12"/>
  <c r="BE525" i="12"/>
  <c r="BC525" i="12"/>
  <c r="BE531" i="12"/>
  <c r="BC531" i="12"/>
  <c r="BE603" i="12"/>
  <c r="BC603" i="12"/>
  <c r="BE607" i="12"/>
  <c r="BC607" i="12"/>
  <c r="BE611" i="12"/>
  <c r="BC611" i="12"/>
  <c r="BE615" i="12"/>
  <c r="BC615" i="12"/>
  <c r="BC643" i="12"/>
  <c r="BE643" i="12"/>
  <c r="BE647" i="12"/>
  <c r="BC647" i="12"/>
  <c r="AN651" i="12"/>
  <c r="AB716" i="12"/>
  <c r="BE47" i="12"/>
  <c r="BC47" i="12"/>
  <c r="BC117" i="12"/>
  <c r="BE117" i="12"/>
  <c r="BE155" i="12"/>
  <c r="BC155" i="12"/>
  <c r="BE200" i="12"/>
  <c r="BC200" i="12"/>
  <c r="BE248" i="12"/>
  <c r="BC248" i="12"/>
  <c r="I596" i="12"/>
  <c r="G596" i="12"/>
  <c r="BE600" i="12"/>
  <c r="BC600" i="12"/>
  <c r="BE604" i="12"/>
  <c r="BC604" i="12"/>
  <c r="BE612" i="12"/>
  <c r="BC612" i="12"/>
  <c r="BE644" i="12"/>
  <c r="BC644" i="12"/>
  <c r="BE122" i="12"/>
  <c r="BC122" i="12"/>
  <c r="BE212" i="12"/>
  <c r="BC212" i="12"/>
  <c r="BE11" i="12"/>
  <c r="BC11" i="12"/>
  <c r="BC15" i="12"/>
  <c r="BE15" i="12"/>
  <c r="BC61" i="12"/>
  <c r="BE61" i="12"/>
  <c r="BE94" i="12"/>
  <c r="BC94" i="12"/>
  <c r="BE357" i="12"/>
  <c r="BC357" i="12"/>
  <c r="BC388" i="12"/>
  <c r="BE388" i="12"/>
  <c r="BE500" i="12"/>
  <c r="BC500" i="12"/>
  <c r="BC543" i="12"/>
  <c r="BE543" i="12"/>
  <c r="BE582" i="12"/>
  <c r="BC582" i="12"/>
  <c r="BE74" i="12"/>
  <c r="BC74" i="12"/>
  <c r="BE99" i="12"/>
  <c r="BC99" i="12"/>
  <c r="BE105" i="12"/>
  <c r="BC105" i="12"/>
  <c r="BC149" i="12"/>
  <c r="BE149" i="12"/>
  <c r="BE220" i="12"/>
  <c r="BC220" i="12"/>
  <c r="BC263" i="12"/>
  <c r="BE263" i="12"/>
  <c r="BE333" i="12"/>
  <c r="BC333" i="12"/>
  <c r="BE337" i="12"/>
  <c r="BC337" i="12"/>
  <c r="BE401" i="12"/>
  <c r="BC401" i="12"/>
  <c r="BE409" i="12"/>
  <c r="BC409" i="12"/>
  <c r="BC418" i="12"/>
  <c r="BE418" i="12"/>
  <c r="BE558" i="12"/>
  <c r="BC558" i="12"/>
  <c r="BE20" i="12"/>
  <c r="BC20" i="12"/>
  <c r="BE24" i="12"/>
  <c r="BC24" i="12"/>
  <c r="BE125" i="12"/>
  <c r="BC125" i="12"/>
  <c r="BE129" i="12"/>
  <c r="BC129" i="12"/>
  <c r="BE133" i="12"/>
  <c r="BC133" i="12"/>
  <c r="BE137" i="12"/>
  <c r="BC137" i="12"/>
  <c r="BE169" i="12"/>
  <c r="BC169" i="12"/>
  <c r="BE176" i="12"/>
  <c r="BC176" i="12"/>
  <c r="BE256" i="12"/>
  <c r="BC256" i="12"/>
  <c r="BE347" i="12"/>
  <c r="BC347" i="12"/>
  <c r="BE440" i="12"/>
  <c r="BC440" i="12"/>
  <c r="BE444" i="12"/>
  <c r="BC444" i="12"/>
  <c r="BC489" i="12"/>
  <c r="BE489" i="12"/>
  <c r="BE510" i="12"/>
  <c r="BC510" i="12"/>
  <c r="BC516" i="12"/>
  <c r="BE516" i="12"/>
  <c r="BE549" i="12"/>
  <c r="BC549" i="12"/>
  <c r="AB592" i="12"/>
  <c r="BE621" i="12"/>
  <c r="BC621" i="12"/>
  <c r="BE625" i="12"/>
  <c r="BC625" i="12"/>
  <c r="BE630" i="12"/>
  <c r="BC630" i="12"/>
  <c r="BE634" i="12"/>
  <c r="BC634" i="12"/>
  <c r="BE638" i="12"/>
  <c r="BC638" i="12"/>
  <c r="BE656" i="12"/>
  <c r="BC656" i="12"/>
  <c r="BE660" i="12"/>
  <c r="BC660" i="12"/>
  <c r="BE664" i="12"/>
  <c r="BC664" i="12"/>
  <c r="BE669" i="12"/>
  <c r="BC669" i="12"/>
  <c r="BE673" i="12"/>
  <c r="BC673" i="12"/>
  <c r="BE682" i="12"/>
  <c r="BC682" i="12"/>
  <c r="BE428" i="12"/>
  <c r="BC428" i="12"/>
  <c r="BE483" i="12"/>
  <c r="BC483" i="12"/>
  <c r="I576" i="12"/>
  <c r="G576" i="12"/>
  <c r="BE616" i="12"/>
  <c r="BC616" i="12"/>
  <c r="BE21" i="12"/>
  <c r="BC21" i="12"/>
  <c r="BE25" i="12"/>
  <c r="BC25" i="12"/>
  <c r="BE130" i="12"/>
  <c r="BC130" i="12"/>
  <c r="BE138" i="12"/>
  <c r="BC138" i="12"/>
  <c r="BE170" i="12"/>
  <c r="BC170" i="12"/>
  <c r="BE173" i="12"/>
  <c r="BC173" i="12"/>
  <c r="BE236" i="12"/>
  <c r="BC236" i="12"/>
  <c r="BC352" i="12"/>
  <c r="BE352" i="12"/>
  <c r="BE511" i="12"/>
  <c r="BC511" i="12"/>
  <c r="BC70" i="12"/>
  <c r="BE70" i="12"/>
  <c r="BE182" i="12"/>
  <c r="BC182" i="12"/>
  <c r="BE258" i="12"/>
  <c r="BC258" i="12"/>
  <c r="BE365" i="12"/>
  <c r="BC365" i="12"/>
  <c r="BE384" i="12"/>
  <c r="BC384" i="12"/>
  <c r="BE495" i="12"/>
  <c r="BC495" i="12"/>
  <c r="BE586" i="12"/>
  <c r="BC586" i="12"/>
  <c r="G640" i="12"/>
  <c r="J640" i="12" s="1"/>
  <c r="BE652" i="12"/>
  <c r="BC652" i="12"/>
  <c r="BE688" i="12"/>
  <c r="BC688" i="12"/>
  <c r="BE78" i="12"/>
  <c r="BC78" i="12"/>
  <c r="BC86" i="12"/>
  <c r="BE86" i="12"/>
  <c r="BE207" i="12"/>
  <c r="BC207" i="12"/>
  <c r="BE242" i="12"/>
  <c r="BC242" i="12"/>
  <c r="BE306" i="12"/>
  <c r="BC306" i="12"/>
  <c r="BE314" i="12"/>
  <c r="BC314" i="12"/>
  <c r="BE393" i="12"/>
  <c r="BC393" i="12"/>
  <c r="BE562" i="12"/>
  <c r="BC562" i="12"/>
  <c r="BE570" i="12"/>
  <c r="BC570" i="12"/>
  <c r="BE678" i="12"/>
  <c r="BC678" i="12"/>
  <c r="BE14" i="12"/>
  <c r="BC14" i="12"/>
  <c r="BE60" i="12"/>
  <c r="BC60" i="12"/>
  <c r="BE64" i="12"/>
  <c r="BC64" i="12"/>
  <c r="BE93" i="12"/>
  <c r="BC93" i="12"/>
  <c r="BE142" i="12"/>
  <c r="BC142" i="12"/>
  <c r="BE144" i="12"/>
  <c r="BC144" i="12"/>
  <c r="BC181" i="12"/>
  <c r="BE181" i="12"/>
  <c r="BE261" i="12"/>
  <c r="BC261" i="12"/>
  <c r="BE300" i="12"/>
  <c r="BC300" i="12"/>
  <c r="BC327" i="12"/>
  <c r="BE327" i="12"/>
  <c r="BE356" i="12"/>
  <c r="BC356" i="12"/>
  <c r="BC360" i="12"/>
  <c r="BE360" i="12"/>
  <c r="BE364" i="12"/>
  <c r="BC364" i="12"/>
  <c r="BE375" i="12"/>
  <c r="BC375" i="12"/>
  <c r="BC379" i="12"/>
  <c r="BE379" i="12"/>
  <c r="BE383" i="12"/>
  <c r="BC383" i="12"/>
  <c r="BE387" i="12"/>
  <c r="BC387" i="12"/>
  <c r="BE494" i="12"/>
  <c r="BC494" i="12"/>
  <c r="P507" i="12"/>
  <c r="AH541" i="12"/>
  <c r="BC542" i="12"/>
  <c r="BE542" i="12"/>
  <c r="AH545" i="12"/>
  <c r="BE553" i="12"/>
  <c r="BC553" i="12"/>
  <c r="BE581" i="12"/>
  <c r="BC581" i="12"/>
  <c r="AH584" i="12"/>
  <c r="BC585" i="12"/>
  <c r="BE585" i="12"/>
  <c r="BE589" i="12"/>
  <c r="BC589" i="12"/>
  <c r="BE597" i="12"/>
  <c r="BC597" i="12"/>
  <c r="AN610" i="12"/>
  <c r="BC651" i="12"/>
  <c r="BE651" i="12"/>
  <c r="V666" i="12"/>
  <c r="BE677" i="12"/>
  <c r="BC677" i="12"/>
  <c r="BE687" i="12"/>
  <c r="BC687" i="12"/>
  <c r="V721" i="12"/>
  <c r="BE73" i="12"/>
  <c r="BC73" i="12"/>
  <c r="BE77" i="12"/>
  <c r="BC77" i="12"/>
  <c r="BC81" i="12"/>
  <c r="BE81" i="12"/>
  <c r="BE85" i="12"/>
  <c r="BC85" i="12"/>
  <c r="BE89" i="12"/>
  <c r="BC89" i="12"/>
  <c r="BC98" i="12"/>
  <c r="BE98" i="12"/>
  <c r="BE100" i="12"/>
  <c r="BC100" i="12"/>
  <c r="BE104" i="12"/>
  <c r="BC104" i="12"/>
  <c r="BE108" i="12"/>
  <c r="BC108" i="12"/>
  <c r="BC148" i="12"/>
  <c r="BE148" i="12"/>
  <c r="BE152" i="12"/>
  <c r="BC152" i="12"/>
  <c r="BE206" i="12"/>
  <c r="BC206" i="12"/>
  <c r="BE210" i="12"/>
  <c r="BC210" i="12"/>
  <c r="BE215" i="12"/>
  <c r="BC215" i="12"/>
  <c r="BE219" i="12"/>
  <c r="BC219" i="12"/>
  <c r="BE228" i="12"/>
  <c r="BC228" i="12"/>
  <c r="BE241" i="12"/>
  <c r="BC241" i="12"/>
  <c r="BE266" i="12"/>
  <c r="BC266" i="12"/>
  <c r="BC275" i="12"/>
  <c r="BE275" i="12"/>
  <c r="BE279" i="12"/>
  <c r="BC279" i="12"/>
  <c r="BE296" i="12"/>
  <c r="BC296" i="12"/>
  <c r="BE305" i="12"/>
  <c r="BC305" i="12"/>
  <c r="BE309" i="12"/>
  <c r="BC309" i="12"/>
  <c r="BE313" i="12"/>
  <c r="BC313" i="12"/>
  <c r="BE323" i="12"/>
  <c r="BC323" i="12"/>
  <c r="BE332" i="12"/>
  <c r="BC332" i="12"/>
  <c r="BC336" i="12"/>
  <c r="BE336" i="12"/>
  <c r="BE340" i="12"/>
  <c r="BC340" i="12"/>
  <c r="BE392" i="12"/>
  <c r="BC392" i="12"/>
  <c r="BE396" i="12"/>
  <c r="BC396" i="12"/>
  <c r="BE400" i="12"/>
  <c r="BC400" i="12"/>
  <c r="BC408" i="12"/>
  <c r="BE408" i="12"/>
  <c r="BE412" i="12"/>
  <c r="BC412" i="12"/>
  <c r="BC417" i="12"/>
  <c r="BE417" i="12"/>
  <c r="BE421" i="12"/>
  <c r="BC421" i="12"/>
  <c r="BE504" i="12"/>
  <c r="BC504" i="12"/>
  <c r="BE546" i="12"/>
  <c r="BC546" i="12"/>
  <c r="BE557" i="12"/>
  <c r="BC557" i="12"/>
  <c r="BE561" i="12"/>
  <c r="BC561" i="12"/>
  <c r="BE565" i="12"/>
  <c r="BC565" i="12"/>
  <c r="BE569" i="12"/>
  <c r="BC569" i="12"/>
  <c r="BE573" i="12"/>
  <c r="BC573" i="12"/>
  <c r="BC593" i="12"/>
  <c r="BE593" i="12"/>
  <c r="BE618" i="12"/>
  <c r="BC618" i="12"/>
  <c r="G678" i="12"/>
  <c r="J678" i="12" s="1"/>
  <c r="BC31" i="12"/>
  <c r="BE31" i="12"/>
  <c r="BE45" i="12"/>
  <c r="BC45" i="12"/>
  <c r="BC49" i="12"/>
  <c r="BE49" i="12"/>
  <c r="BE53" i="12"/>
  <c r="BC53" i="12"/>
  <c r="BC113" i="12"/>
  <c r="BE113" i="12"/>
  <c r="BE115" i="12"/>
  <c r="BC115" i="12"/>
  <c r="BE119" i="12"/>
  <c r="BC119" i="12"/>
  <c r="P145" i="12"/>
  <c r="BE157" i="12"/>
  <c r="BC157" i="12"/>
  <c r="BE159" i="12"/>
  <c r="BC159" i="12"/>
  <c r="BE163" i="12"/>
  <c r="BC163" i="12"/>
  <c r="BE167" i="12"/>
  <c r="BC167" i="12"/>
  <c r="BE198" i="12"/>
  <c r="BC198" i="12"/>
  <c r="BE202" i="12"/>
  <c r="BC202" i="12"/>
  <c r="BE233" i="12"/>
  <c r="BC233" i="12"/>
  <c r="BE246" i="12"/>
  <c r="BC246" i="12"/>
  <c r="BE250" i="12"/>
  <c r="BC250" i="12"/>
  <c r="BE271" i="12"/>
  <c r="BC271" i="12"/>
  <c r="BE292" i="12"/>
  <c r="BC292" i="12"/>
  <c r="BE350" i="12"/>
  <c r="BC350" i="12"/>
  <c r="BE430" i="12"/>
  <c r="BC430" i="12"/>
  <c r="BE434" i="12"/>
  <c r="BC434" i="12"/>
  <c r="BE438" i="12"/>
  <c r="BC438" i="12"/>
  <c r="BC481" i="12"/>
  <c r="BE481" i="12"/>
  <c r="V507" i="12"/>
  <c r="BC509" i="12"/>
  <c r="BE509" i="12"/>
  <c r="BE519" i="12"/>
  <c r="BC519" i="12"/>
  <c r="BE524" i="12"/>
  <c r="BC524" i="12"/>
  <c r="BE530" i="12"/>
  <c r="BC530" i="12"/>
  <c r="BE602" i="12"/>
  <c r="BC602" i="12"/>
  <c r="BE606" i="12"/>
  <c r="BC606" i="12"/>
  <c r="BE610" i="12"/>
  <c r="BC610" i="12"/>
  <c r="BE614" i="12"/>
  <c r="BC614" i="12"/>
  <c r="BE629" i="12"/>
  <c r="BC629" i="12"/>
  <c r="BE642" i="12"/>
  <c r="BC642" i="12"/>
  <c r="BE646" i="12"/>
  <c r="BC646" i="12"/>
  <c r="BE655" i="12"/>
  <c r="BC655" i="12"/>
  <c r="BE513" i="12"/>
  <c r="BC513" i="12"/>
  <c r="P562" i="12"/>
  <c r="AB571" i="12"/>
  <c r="P574" i="12"/>
  <c r="BE624" i="12"/>
  <c r="BC624" i="12"/>
  <c r="G630" i="12"/>
  <c r="J630" i="12" s="1"/>
  <c r="BE633" i="12"/>
  <c r="BC633" i="12"/>
  <c r="BE637" i="12"/>
  <c r="BC637" i="12"/>
  <c r="BE659" i="12"/>
  <c r="BC659" i="12"/>
  <c r="BE663" i="12"/>
  <c r="BC663" i="12"/>
  <c r="BE668" i="12"/>
  <c r="BC668" i="12"/>
  <c r="BE672" i="12"/>
  <c r="BC672" i="12"/>
  <c r="BE676" i="12"/>
  <c r="BC676" i="12"/>
  <c r="BC681" i="12"/>
  <c r="BE681" i="12"/>
  <c r="I757" i="12"/>
  <c r="BE51" i="12"/>
  <c r="BC51" i="12"/>
  <c r="BC59" i="12"/>
  <c r="BE59" i="12"/>
  <c r="BE63" i="12"/>
  <c r="BC63" i="12"/>
  <c r="BE92" i="12"/>
  <c r="BC92" i="12"/>
  <c r="BE141" i="12"/>
  <c r="BC141" i="12"/>
  <c r="BE184" i="12"/>
  <c r="BC184" i="12"/>
  <c r="BE260" i="12"/>
  <c r="BC260" i="12"/>
  <c r="BE299" i="12"/>
  <c r="BC299" i="12"/>
  <c r="BE326" i="12"/>
  <c r="BC326" i="12"/>
  <c r="BE355" i="12"/>
  <c r="BC355" i="12"/>
  <c r="BE359" i="12"/>
  <c r="BC359" i="12"/>
  <c r="BE363" i="12"/>
  <c r="BC363" i="12"/>
  <c r="BE374" i="12"/>
  <c r="BC374" i="12"/>
  <c r="BE378" i="12"/>
  <c r="BC378" i="12"/>
  <c r="BE382" i="12"/>
  <c r="BC382" i="12"/>
  <c r="BE493" i="12"/>
  <c r="BC493" i="12"/>
  <c r="BE497" i="12"/>
  <c r="BC497" i="12"/>
  <c r="BC541" i="12"/>
  <c r="BE541" i="12"/>
  <c r="BE545" i="12"/>
  <c r="BC545" i="12"/>
  <c r="BC552" i="12"/>
  <c r="BE552" i="12"/>
  <c r="BE580" i="12"/>
  <c r="BC580" i="12"/>
  <c r="BC584" i="12"/>
  <c r="BE584" i="12"/>
  <c r="BE588" i="12"/>
  <c r="BC588" i="12"/>
  <c r="AN645" i="12"/>
  <c r="BE650" i="12"/>
  <c r="BC650" i="12"/>
  <c r="BE686" i="12"/>
  <c r="BC686" i="12"/>
  <c r="BE72" i="12"/>
  <c r="BC72" i="12"/>
  <c r="BE76" i="12"/>
  <c r="BC76" i="12"/>
  <c r="BE80" i="12"/>
  <c r="BC80" i="12"/>
  <c r="BE84" i="12"/>
  <c r="BC84" i="12"/>
  <c r="BE88" i="12"/>
  <c r="BC88" i="12"/>
  <c r="BE97" i="12"/>
  <c r="BC97" i="12"/>
  <c r="BE103" i="12"/>
  <c r="BC103" i="12"/>
  <c r="BE107" i="12"/>
  <c r="BC107" i="12"/>
  <c r="BE147" i="12"/>
  <c r="BC147" i="12"/>
  <c r="BE151" i="12"/>
  <c r="BC151" i="12"/>
  <c r="BH209" i="12"/>
  <c r="BE214" i="12"/>
  <c r="BC214" i="12"/>
  <c r="BE218" i="12"/>
  <c r="BC218" i="12"/>
  <c r="BE265" i="12"/>
  <c r="BC265" i="12"/>
  <c r="BE278" i="12"/>
  <c r="BC278" i="12"/>
  <c r="BE295" i="12"/>
  <c r="BC295" i="12"/>
  <c r="BE304" i="12"/>
  <c r="BC304" i="12"/>
  <c r="BE308" i="12"/>
  <c r="BC308" i="12"/>
  <c r="BE312" i="12"/>
  <c r="BC312" i="12"/>
  <c r="BE322" i="12"/>
  <c r="BC322" i="12"/>
  <c r="BE331" i="12"/>
  <c r="BC331" i="12"/>
  <c r="BE335" i="12"/>
  <c r="BC335" i="12"/>
  <c r="BE339" i="12"/>
  <c r="BC339" i="12"/>
  <c r="BE391" i="12"/>
  <c r="BC391" i="12"/>
  <c r="BE395" i="12"/>
  <c r="BC395" i="12"/>
  <c r="BE399" i="12"/>
  <c r="BC399" i="12"/>
  <c r="BC407" i="12"/>
  <c r="BE407" i="12"/>
  <c r="BE411" i="12"/>
  <c r="BC411" i="12"/>
  <c r="BC416" i="12"/>
  <c r="BE416" i="12"/>
  <c r="BE420" i="12"/>
  <c r="BC420" i="12"/>
  <c r="BE424" i="12"/>
  <c r="BC424" i="12"/>
  <c r="BE503" i="12"/>
  <c r="BC503" i="12"/>
  <c r="BE556" i="12"/>
  <c r="BC556" i="12"/>
  <c r="BC560" i="12"/>
  <c r="BE560" i="12"/>
  <c r="BE564" i="12"/>
  <c r="BC564" i="12"/>
  <c r="BC568" i="12"/>
  <c r="BE568" i="12"/>
  <c r="BE572" i="12"/>
  <c r="BC572" i="12"/>
  <c r="BC592" i="12"/>
  <c r="BE592" i="12"/>
  <c r="AH595" i="12"/>
  <c r="BE628" i="12"/>
  <c r="BC628" i="12"/>
  <c r="BE641" i="12"/>
  <c r="BC641" i="12"/>
  <c r="BE654" i="12"/>
  <c r="BC654" i="12"/>
  <c r="BE667" i="12"/>
  <c r="BC667" i="12"/>
  <c r="BE30" i="12"/>
  <c r="BC30" i="12"/>
  <c r="BC34" i="12"/>
  <c r="BE34" i="12"/>
  <c r="BE44" i="12"/>
  <c r="BC44" i="12"/>
  <c r="BC48" i="12"/>
  <c r="BE48" i="12"/>
  <c r="BE52" i="12"/>
  <c r="BC52" i="12"/>
  <c r="BE56" i="12"/>
  <c r="BC56" i="12"/>
  <c r="BE112" i="12"/>
  <c r="BC112" i="12"/>
  <c r="BE114" i="12"/>
  <c r="BC114" i="12"/>
  <c r="BE118" i="12"/>
  <c r="BC118" i="12"/>
  <c r="BE156" i="12"/>
  <c r="BC156" i="12"/>
  <c r="BE158" i="12"/>
  <c r="BC158" i="12"/>
  <c r="BE162" i="12"/>
  <c r="BC162" i="12"/>
  <c r="BE166" i="12"/>
  <c r="BC166" i="12"/>
  <c r="BC197" i="12"/>
  <c r="BE197" i="12"/>
  <c r="BE201" i="12"/>
  <c r="BC201" i="12"/>
  <c r="BC232" i="12"/>
  <c r="BE232" i="12"/>
  <c r="BE245" i="12"/>
  <c r="BC245" i="12"/>
  <c r="BE249" i="12"/>
  <c r="BC249" i="12"/>
  <c r="BE270" i="12"/>
  <c r="BC270" i="12"/>
  <c r="BE349" i="12"/>
  <c r="BC349" i="12"/>
  <c r="AN389" i="12"/>
  <c r="BE429" i="12"/>
  <c r="BC429" i="12"/>
  <c r="BE433" i="12"/>
  <c r="BC433" i="12"/>
  <c r="BE437" i="12"/>
  <c r="BC437" i="12"/>
  <c r="BC480" i="12"/>
  <c r="BE480" i="12"/>
  <c r="BE484" i="12"/>
  <c r="BC484" i="12"/>
  <c r="AB500" i="12"/>
  <c r="V506" i="12"/>
  <c r="BE508" i="12"/>
  <c r="BC508" i="12"/>
  <c r="V520" i="12"/>
  <c r="BE523" i="12"/>
  <c r="BC523" i="12"/>
  <c r="BC529" i="12"/>
  <c r="BE529" i="12"/>
  <c r="BE533" i="12"/>
  <c r="BC533" i="12"/>
  <c r="BC601" i="12"/>
  <c r="BE601" i="12"/>
  <c r="BE605" i="12"/>
  <c r="BC605" i="12"/>
  <c r="BC609" i="12"/>
  <c r="BE609" i="12"/>
  <c r="BE613" i="12"/>
  <c r="BC613" i="12"/>
  <c r="BE645" i="12"/>
  <c r="BC645" i="12"/>
  <c r="AN666" i="12"/>
  <c r="G668" i="12"/>
  <c r="J668" i="12" s="1"/>
  <c r="BC22" i="12"/>
  <c r="BE22" i="12"/>
  <c r="BE26" i="12"/>
  <c r="BC26" i="12"/>
  <c r="BE123" i="12"/>
  <c r="BC123" i="12"/>
  <c r="BE127" i="12"/>
  <c r="BC127" i="12"/>
  <c r="BE131" i="12"/>
  <c r="BC131" i="12"/>
  <c r="BE135" i="12"/>
  <c r="BC135" i="12"/>
  <c r="BE171" i="12"/>
  <c r="BC171" i="12"/>
  <c r="BE174" i="12"/>
  <c r="BC174" i="12"/>
  <c r="BE178" i="12"/>
  <c r="BC178" i="12"/>
  <c r="BE237" i="12"/>
  <c r="BC237" i="12"/>
  <c r="BC254" i="12"/>
  <c r="BE254" i="12"/>
  <c r="AB297" i="12"/>
  <c r="BE442" i="12"/>
  <c r="BC442" i="12"/>
  <c r="BE512" i="12"/>
  <c r="BC512" i="12"/>
  <c r="BE540" i="12"/>
  <c r="BC540" i="12"/>
  <c r="AH550" i="12"/>
  <c r="BE551" i="12"/>
  <c r="BC551" i="12"/>
  <c r="BE623" i="12"/>
  <c r="BC623" i="12"/>
  <c r="BE632" i="12"/>
  <c r="BC632" i="12"/>
  <c r="BE636" i="12"/>
  <c r="BC636" i="12"/>
  <c r="BE649" i="12"/>
  <c r="BC649" i="12"/>
  <c r="BE658" i="12"/>
  <c r="BC658" i="12"/>
  <c r="BE662" i="12"/>
  <c r="BC662" i="12"/>
  <c r="BE671" i="12"/>
  <c r="BC671" i="12"/>
  <c r="BE675" i="12"/>
  <c r="BC675" i="12"/>
  <c r="BE680" i="12"/>
  <c r="BC680" i="12"/>
  <c r="BE62" i="12"/>
  <c r="BC62" i="12"/>
  <c r="BC71" i="12"/>
  <c r="BE71" i="12"/>
  <c r="BE140" i="12"/>
  <c r="BC140" i="12"/>
  <c r="BE146" i="12"/>
  <c r="BC146" i="12"/>
  <c r="BE183" i="12"/>
  <c r="BC183" i="12"/>
  <c r="BE213" i="12"/>
  <c r="BC213" i="12"/>
  <c r="BE259" i="12"/>
  <c r="BC259" i="12"/>
  <c r="BE298" i="12"/>
  <c r="BC298" i="12"/>
  <c r="BE325" i="12"/>
  <c r="BC325" i="12"/>
  <c r="BE354" i="12"/>
  <c r="BC354" i="12"/>
  <c r="BE358" i="12"/>
  <c r="BC358" i="12"/>
  <c r="BC362" i="12"/>
  <c r="BE362" i="12"/>
  <c r="BE366" i="12"/>
  <c r="BC366" i="12"/>
  <c r="BE377" i="12"/>
  <c r="BC377" i="12"/>
  <c r="BE381" i="12"/>
  <c r="BC381" i="12"/>
  <c r="BE385" i="12"/>
  <c r="BC385" i="12"/>
  <c r="BE389" i="12"/>
  <c r="BC389" i="12"/>
  <c r="BE492" i="12"/>
  <c r="BC492" i="12"/>
  <c r="BE496" i="12"/>
  <c r="BC496" i="12"/>
  <c r="BE501" i="12"/>
  <c r="BC501" i="12"/>
  <c r="BE544" i="12"/>
  <c r="BC544" i="12"/>
  <c r="BE579" i="12"/>
  <c r="BC579" i="12"/>
  <c r="BC583" i="12"/>
  <c r="BE583" i="12"/>
  <c r="BE587" i="12"/>
  <c r="BC587" i="12"/>
  <c r="BE591" i="12"/>
  <c r="BC591" i="12"/>
  <c r="BE627" i="12"/>
  <c r="BC627" i="12"/>
  <c r="BE640" i="12"/>
  <c r="BC640" i="12"/>
  <c r="BE653" i="12"/>
  <c r="BC653" i="12"/>
  <c r="BE666" i="12"/>
  <c r="BC666" i="12"/>
  <c r="BE685" i="12"/>
  <c r="BC685" i="12"/>
  <c r="BC43" i="12"/>
  <c r="BE43" i="12"/>
  <c r="BE55" i="12"/>
  <c r="BC55" i="12"/>
  <c r="BE269" i="12"/>
  <c r="BC269" i="12"/>
  <c r="BE348" i="12"/>
  <c r="BC348" i="12"/>
  <c r="BE432" i="12"/>
  <c r="BC432" i="12"/>
  <c r="BE452" i="12"/>
  <c r="BC452" i="12"/>
  <c r="BE479" i="12"/>
  <c r="BC479" i="12"/>
  <c r="BE507" i="12"/>
  <c r="BC507" i="12"/>
  <c r="BE527" i="12"/>
  <c r="BC527" i="12"/>
  <c r="BE532" i="12"/>
  <c r="BC532" i="12"/>
  <c r="BE608" i="12"/>
  <c r="BC608" i="12"/>
  <c r="BE679" i="12"/>
  <c r="BC679" i="12"/>
  <c r="BE177" i="12"/>
  <c r="BC177" i="12"/>
  <c r="BC253" i="12"/>
  <c r="BE253" i="12"/>
  <c r="BC445" i="12"/>
  <c r="BE445" i="12"/>
  <c r="BC517" i="12"/>
  <c r="BE517" i="12"/>
  <c r="BE639" i="12"/>
  <c r="BC639" i="12"/>
  <c r="BE65" i="12"/>
  <c r="BC65" i="12"/>
  <c r="BC143" i="12"/>
  <c r="BE143" i="12"/>
  <c r="BE145" i="12"/>
  <c r="BC145" i="12"/>
  <c r="BC361" i="12"/>
  <c r="BE361" i="12"/>
  <c r="BE376" i="12"/>
  <c r="BC376" i="12"/>
  <c r="BE380" i="12"/>
  <c r="BC380" i="12"/>
  <c r="BE578" i="12"/>
  <c r="BC578" i="12"/>
  <c r="BE590" i="12"/>
  <c r="BC590" i="12"/>
  <c r="BE17" i="12"/>
  <c r="BC17" i="12"/>
  <c r="BE23" i="12"/>
  <c r="BC23" i="12"/>
  <c r="BE124" i="12"/>
  <c r="BC124" i="12"/>
  <c r="BE128" i="12"/>
  <c r="BC128" i="12"/>
  <c r="BE132" i="12"/>
  <c r="BC132" i="12"/>
  <c r="BE136" i="12"/>
  <c r="BC136" i="12"/>
  <c r="BE172" i="12"/>
  <c r="BC172" i="12"/>
  <c r="BE175" i="12"/>
  <c r="BC175" i="12"/>
  <c r="BE179" i="12"/>
  <c r="BC179" i="12"/>
  <c r="BE238" i="12"/>
  <c r="BC238" i="12"/>
  <c r="BE255" i="12"/>
  <c r="BC255" i="12"/>
  <c r="BE488" i="12"/>
  <c r="BC488" i="12"/>
  <c r="BE12" i="12"/>
  <c r="BC12" i="12"/>
  <c r="BE75" i="12"/>
  <c r="BC75" i="12"/>
  <c r="BC79" i="12"/>
  <c r="BE79" i="12"/>
  <c r="BE83" i="12"/>
  <c r="BC83" i="12"/>
  <c r="BC87" i="12"/>
  <c r="BE87" i="12"/>
  <c r="BC96" i="12"/>
  <c r="BE96" i="12"/>
  <c r="BC102" i="12"/>
  <c r="BE102" i="12"/>
  <c r="BE106" i="12"/>
  <c r="BC106" i="12"/>
  <c r="BC150" i="12"/>
  <c r="BE150" i="12"/>
  <c r="BC208" i="12"/>
  <c r="BE208" i="12"/>
  <c r="AH216" i="12"/>
  <c r="BE217" i="12"/>
  <c r="BC217" i="12"/>
  <c r="BE230" i="12"/>
  <c r="BC230" i="12"/>
  <c r="BC243" i="12"/>
  <c r="BE243" i="12"/>
  <c r="BE264" i="12"/>
  <c r="BC264" i="12"/>
  <c r="BE277" i="12"/>
  <c r="BC277" i="12"/>
  <c r="BE281" i="12"/>
  <c r="BC281" i="12"/>
  <c r="BE303" i="12"/>
  <c r="BC303" i="12"/>
  <c r="BE307" i="12"/>
  <c r="BC307" i="12"/>
  <c r="BE311" i="12"/>
  <c r="BC311" i="12"/>
  <c r="BE330" i="12"/>
  <c r="BC330" i="12"/>
  <c r="BE334" i="12"/>
  <c r="BC334" i="12"/>
  <c r="BE338" i="12"/>
  <c r="BC338" i="12"/>
  <c r="BE394" i="12"/>
  <c r="BC394" i="12"/>
  <c r="BE398" i="12"/>
  <c r="BC398" i="12"/>
  <c r="BE402" i="12"/>
  <c r="BC402" i="12"/>
  <c r="BE410" i="12"/>
  <c r="BC410" i="12"/>
  <c r="BE419" i="12"/>
  <c r="BC419" i="12"/>
  <c r="BE423" i="12"/>
  <c r="BC423" i="12"/>
  <c r="AN441" i="12"/>
  <c r="BE555" i="12"/>
  <c r="BC555" i="12"/>
  <c r="AH558" i="12"/>
  <c r="BE559" i="12"/>
  <c r="BC559" i="12"/>
  <c r="BE563" i="12"/>
  <c r="BC563" i="12"/>
  <c r="BE567" i="12"/>
  <c r="BC567" i="12"/>
  <c r="BE571" i="12"/>
  <c r="BC571" i="12"/>
  <c r="BE575" i="12"/>
  <c r="BC575" i="12"/>
  <c r="BE595" i="12"/>
  <c r="BC595" i="12"/>
  <c r="G667" i="12"/>
  <c r="J667" i="12" s="1"/>
  <c r="AN739" i="12"/>
  <c r="BE280" i="12"/>
  <c r="BC280" i="12"/>
  <c r="BE386" i="12"/>
  <c r="BC386" i="12"/>
  <c r="BE404" i="12"/>
  <c r="BC404" i="12"/>
  <c r="BE403" i="12"/>
  <c r="BC403" i="12"/>
  <c r="BE406" i="12"/>
  <c r="BC406" i="12"/>
  <c r="BE425" i="12"/>
  <c r="BC425" i="12"/>
  <c r="BE451" i="12"/>
  <c r="BC451" i="12"/>
  <c r="BE443" i="12"/>
  <c r="BC443" i="12"/>
  <c r="AN406" i="12"/>
  <c r="P573" i="12"/>
  <c r="P603" i="12"/>
  <c r="P656" i="12"/>
  <c r="P683" i="12"/>
  <c r="P661" i="12"/>
  <c r="P632" i="12"/>
  <c r="AH415" i="12"/>
  <c r="AB608" i="12"/>
  <c r="AH135" i="12"/>
  <c r="V437" i="12"/>
  <c r="AB482" i="12"/>
  <c r="V484" i="12"/>
  <c r="P510" i="12"/>
  <c r="P565" i="12"/>
  <c r="J567" i="12"/>
  <c r="V576" i="12"/>
  <c r="AH587" i="12"/>
  <c r="P593" i="12"/>
  <c r="P607" i="12"/>
  <c r="J631" i="12"/>
  <c r="AB646" i="12"/>
  <c r="P650" i="12"/>
  <c r="AB656" i="12"/>
  <c r="P659" i="12"/>
  <c r="AN663" i="12"/>
  <c r="P678" i="12"/>
  <c r="J679" i="12"/>
  <c r="J739" i="12"/>
  <c r="AB745" i="12"/>
  <c r="V748" i="12"/>
  <c r="AN755" i="12"/>
  <c r="AB129" i="12"/>
  <c r="V131" i="12"/>
  <c r="V543" i="12"/>
  <c r="AH551" i="12"/>
  <c r="P557" i="12"/>
  <c r="J559" i="12"/>
  <c r="V567" i="12"/>
  <c r="AN573" i="12"/>
  <c r="V583" i="12"/>
  <c r="P585" i="12"/>
  <c r="J587" i="12"/>
  <c r="AN589" i="12"/>
  <c r="AH591" i="12"/>
  <c r="V597" i="12"/>
  <c r="P599" i="12"/>
  <c r="AH593" i="12"/>
  <c r="AB596" i="12"/>
  <c r="J557" i="12"/>
  <c r="P567" i="12"/>
  <c r="J585" i="12"/>
  <c r="AN587" i="12"/>
  <c r="AH589" i="12"/>
  <c r="P595" i="12"/>
  <c r="P596" i="12"/>
  <c r="AN612" i="12"/>
  <c r="AB616" i="12"/>
  <c r="AN718" i="12"/>
  <c r="V736" i="12"/>
  <c r="AB746" i="12"/>
  <c r="P752" i="12"/>
  <c r="J754" i="12"/>
  <c r="J80" i="12"/>
  <c r="AH140" i="12"/>
  <c r="J146" i="12"/>
  <c r="V243" i="12"/>
  <c r="AH509" i="12"/>
  <c r="AB542" i="12"/>
  <c r="P546" i="12"/>
  <c r="AH552" i="12"/>
  <c r="AB554" i="12"/>
  <c r="V556" i="12"/>
  <c r="AH564" i="12"/>
  <c r="P570" i="12"/>
  <c r="AN574" i="12"/>
  <c r="AN578" i="12"/>
  <c r="V584" i="12"/>
  <c r="J588" i="12"/>
  <c r="AN590" i="12"/>
  <c r="AH147" i="12"/>
  <c r="V303" i="12"/>
  <c r="AN324" i="12"/>
  <c r="AN336" i="12"/>
  <c r="V427" i="12"/>
  <c r="P441" i="12"/>
  <c r="J443" i="12"/>
  <c r="J490" i="12"/>
  <c r="AN504" i="12"/>
  <c r="V553" i="12"/>
  <c r="AH560" i="12"/>
  <c r="P566" i="12"/>
  <c r="J568" i="12"/>
  <c r="AH572" i="12"/>
  <c r="AB577" i="12"/>
  <c r="V617" i="12"/>
  <c r="AN632" i="12"/>
  <c r="AB636" i="12"/>
  <c r="P640" i="12"/>
  <c r="J641" i="12"/>
  <c r="AB645" i="12"/>
  <c r="P649" i="12"/>
  <c r="AB666" i="12"/>
  <c r="V667" i="12"/>
  <c r="AB674" i="12"/>
  <c r="AN584" i="12"/>
  <c r="AN62" i="12"/>
  <c r="J59" i="12"/>
  <c r="V112" i="12"/>
  <c r="P136" i="12"/>
  <c r="P325" i="12"/>
  <c r="AB333" i="12"/>
  <c r="AH366" i="12"/>
  <c r="AH380" i="12"/>
  <c r="AB394" i="12"/>
  <c r="J412" i="12"/>
  <c r="AN509" i="12"/>
  <c r="AN540" i="12"/>
  <c r="J550" i="12"/>
  <c r="AN552" i="12"/>
  <c r="V557" i="12"/>
  <c r="J627" i="12"/>
  <c r="J635" i="12"/>
  <c r="AH648" i="12"/>
  <c r="P654" i="12"/>
  <c r="J655" i="12"/>
  <c r="V661" i="12"/>
  <c r="P663" i="12"/>
  <c r="AH685" i="12"/>
  <c r="AH706" i="12"/>
  <c r="AN721" i="12"/>
  <c r="AH577" i="12"/>
  <c r="AB615" i="12"/>
  <c r="V720" i="12"/>
  <c r="P723" i="12"/>
  <c r="AH162" i="12"/>
  <c r="AN365" i="12"/>
  <c r="AB383" i="12"/>
  <c r="P387" i="12"/>
  <c r="AN415" i="12"/>
  <c r="AN427" i="12"/>
  <c r="V433" i="12"/>
  <c r="V445" i="12"/>
  <c r="P470" i="12"/>
  <c r="V504" i="12"/>
  <c r="V519" i="12"/>
  <c r="P549" i="12"/>
  <c r="V558" i="12"/>
  <c r="J562" i="12"/>
  <c r="AH565" i="12"/>
  <c r="V569" i="12"/>
  <c r="J573" i="12"/>
  <c r="AN575" i="12"/>
  <c r="AN576" i="12"/>
  <c r="AH581" i="12"/>
  <c r="AB583" i="12"/>
  <c r="V585" i="12"/>
  <c r="P587" i="12"/>
  <c r="AN591" i="12"/>
  <c r="P611" i="12"/>
  <c r="J624" i="12"/>
  <c r="J642" i="12"/>
  <c r="V658" i="12"/>
  <c r="AH666" i="12"/>
  <c r="AB667" i="12"/>
  <c r="J670" i="12"/>
  <c r="V686" i="12"/>
  <c r="J752" i="12"/>
  <c r="AN754" i="12"/>
  <c r="AB576" i="12"/>
  <c r="AN736" i="12"/>
  <c r="AN681" i="12"/>
  <c r="P563" i="12"/>
  <c r="V669" i="12"/>
  <c r="P645" i="12"/>
  <c r="AN613" i="12"/>
  <c r="AH165" i="12"/>
  <c r="AH146" i="12"/>
  <c r="V160" i="12"/>
  <c r="AB181" i="12"/>
  <c r="P343" i="12"/>
  <c r="V414" i="12"/>
  <c r="AH458" i="12"/>
  <c r="P542" i="12"/>
  <c r="V563" i="12"/>
  <c r="AB572" i="12"/>
  <c r="AH585" i="12"/>
  <c r="AB588" i="12"/>
  <c r="J594" i="12"/>
  <c r="AH600" i="12"/>
  <c r="P615" i="12"/>
  <c r="AB623" i="12"/>
  <c r="J628" i="12"/>
  <c r="V633" i="12"/>
  <c r="J637" i="12"/>
  <c r="J645" i="12"/>
  <c r="J646" i="12"/>
  <c r="V654" i="12"/>
  <c r="J656" i="12"/>
  <c r="V663" i="12"/>
  <c r="AH668" i="12"/>
  <c r="AB669" i="12"/>
  <c r="AN677" i="12"/>
  <c r="AH678" i="12"/>
  <c r="V680" i="12"/>
  <c r="AH687" i="12"/>
  <c r="AB306" i="12"/>
  <c r="P533" i="12"/>
  <c r="AB650" i="12"/>
  <c r="P581" i="12"/>
  <c r="J583" i="12"/>
  <c r="J716" i="12"/>
  <c r="P115" i="12"/>
  <c r="P582" i="12"/>
  <c r="V670" i="12"/>
  <c r="J674" i="12"/>
  <c r="AB678" i="12"/>
  <c r="V679" i="12"/>
  <c r="P680" i="12"/>
  <c r="I741" i="12"/>
  <c r="P637" i="12"/>
  <c r="P571" i="12"/>
  <c r="V618" i="12"/>
  <c r="V554" i="12"/>
  <c r="V671" i="12"/>
  <c r="AN701" i="12"/>
  <c r="AH559" i="12"/>
  <c r="G535" i="12"/>
  <c r="AN567" i="12"/>
  <c r="P613" i="12"/>
  <c r="AB618" i="12"/>
  <c r="V582" i="12"/>
  <c r="V629" i="12"/>
  <c r="V604" i="12"/>
  <c r="J682" i="12"/>
  <c r="AH580" i="12"/>
  <c r="AH611" i="12"/>
  <c r="J344" i="12"/>
  <c r="P559" i="12"/>
  <c r="AB622" i="12"/>
  <c r="AN657" i="12"/>
  <c r="AN420" i="12"/>
  <c r="AN503" i="12"/>
  <c r="V550" i="12"/>
  <c r="AN563" i="12"/>
  <c r="V578" i="12"/>
  <c r="V608" i="12"/>
  <c r="AH688" i="12"/>
  <c r="AB691" i="12"/>
  <c r="AH716" i="12"/>
  <c r="AN723" i="12"/>
  <c r="P738" i="12"/>
  <c r="P493" i="12"/>
  <c r="AB501" i="12"/>
  <c r="I535" i="12"/>
  <c r="AN631" i="12"/>
  <c r="AH453" i="12"/>
  <c r="AH599" i="12"/>
  <c r="P622" i="12"/>
  <c r="AN649" i="12"/>
  <c r="AB581" i="12"/>
  <c r="J586" i="12"/>
  <c r="P701" i="12"/>
  <c r="P746" i="12"/>
  <c r="AN500" i="12"/>
  <c r="P594" i="12"/>
  <c r="AB673" i="12"/>
  <c r="P120" i="12"/>
  <c r="AB546" i="12"/>
  <c r="V573" i="12"/>
  <c r="V593" i="12"/>
  <c r="AB688" i="12"/>
  <c r="AB566" i="12"/>
  <c r="P609" i="12"/>
  <c r="AB330" i="12"/>
  <c r="P334" i="12"/>
  <c r="AN350" i="12"/>
  <c r="P383" i="12"/>
  <c r="AN446" i="12"/>
  <c r="J544" i="12"/>
  <c r="AB567" i="12"/>
  <c r="AB574" i="12"/>
  <c r="V615" i="12"/>
  <c r="AH654" i="12"/>
  <c r="J658" i="12"/>
  <c r="AB677" i="12"/>
  <c r="V678" i="12"/>
  <c r="P679" i="12"/>
  <c r="AB682" i="12"/>
  <c r="AH690" i="12"/>
  <c r="AH691" i="12"/>
  <c r="AH701" i="12"/>
  <c r="AN716" i="12"/>
  <c r="J701" i="12"/>
  <c r="AH561" i="12"/>
  <c r="P736" i="12"/>
  <c r="AB337" i="12"/>
  <c r="AN487" i="12"/>
  <c r="AN369" i="12"/>
  <c r="AH516" i="12"/>
  <c r="AN561" i="12"/>
  <c r="P748" i="12"/>
  <c r="V329" i="12"/>
  <c r="AB556" i="12"/>
  <c r="J633" i="12"/>
  <c r="AH723" i="12"/>
  <c r="AH673" i="12"/>
  <c r="P750" i="12"/>
  <c r="AH376" i="12"/>
  <c r="AH434" i="12"/>
  <c r="J127" i="12"/>
  <c r="V167" i="12"/>
  <c r="V334" i="12"/>
  <c r="P336" i="12"/>
  <c r="V369" i="12"/>
  <c r="P396" i="12"/>
  <c r="J410" i="12"/>
  <c r="AH414" i="12"/>
  <c r="AN470" i="12"/>
  <c r="AB474" i="12"/>
  <c r="V500" i="12"/>
  <c r="V511" i="12"/>
  <c r="P543" i="12"/>
  <c r="AH549" i="12"/>
  <c r="V561" i="12"/>
  <c r="J581" i="12"/>
  <c r="AH594" i="12"/>
  <c r="V599" i="12"/>
  <c r="P600" i="12"/>
  <c r="AN605" i="12"/>
  <c r="V616" i="12"/>
  <c r="AN622" i="12"/>
  <c r="AB641" i="12"/>
  <c r="P643" i="12"/>
  <c r="AB649" i="12"/>
  <c r="V651" i="12"/>
  <c r="J654" i="12"/>
  <c r="AB655" i="12"/>
  <c r="V656" i="12"/>
  <c r="AN661" i="12"/>
  <c r="J680" i="12"/>
  <c r="P755" i="12"/>
  <c r="AB41" i="12"/>
  <c r="V43" i="12"/>
  <c r="J47" i="12"/>
  <c r="P53" i="12"/>
  <c r="V59" i="12"/>
  <c r="J125" i="12"/>
  <c r="V129" i="12"/>
  <c r="AN131" i="12"/>
  <c r="P143" i="12"/>
  <c r="P179" i="12"/>
  <c r="AN254" i="12"/>
  <c r="V261" i="12"/>
  <c r="V284" i="12"/>
  <c r="AH306" i="12"/>
  <c r="P344" i="12"/>
  <c r="AH349" i="12"/>
  <c r="V355" i="12"/>
  <c r="AB366" i="12"/>
  <c r="V368" i="12"/>
  <c r="AB395" i="12"/>
  <c r="J404" i="12"/>
  <c r="AH404" i="12"/>
  <c r="AB409" i="12"/>
  <c r="AB424" i="12"/>
  <c r="AB428" i="12"/>
  <c r="AH437" i="12"/>
  <c r="J441" i="12"/>
  <c r="AH446" i="12"/>
  <c r="V450" i="12"/>
  <c r="AB456" i="12"/>
  <c r="V465" i="12"/>
  <c r="V496" i="12"/>
  <c r="J497" i="12"/>
  <c r="AH497" i="12"/>
  <c r="J501" i="12"/>
  <c r="AH501" i="12"/>
  <c r="P503" i="12"/>
  <c r="AB509" i="12"/>
  <c r="AH520" i="12"/>
  <c r="AB523" i="12"/>
  <c r="V525" i="12"/>
  <c r="P532" i="12"/>
  <c r="AB545" i="12"/>
  <c r="AH553" i="12"/>
  <c r="J556" i="12"/>
  <c r="P561" i="12"/>
  <c r="AB568" i="12"/>
  <c r="V571" i="12"/>
  <c r="V577" i="12"/>
  <c r="AN577" i="12"/>
  <c r="AB578" i="12"/>
  <c r="P586" i="12"/>
  <c r="AH588" i="12"/>
  <c r="AH592" i="12"/>
  <c r="V594" i="12"/>
  <c r="AN636" i="12"/>
  <c r="P178" i="12"/>
  <c r="AN214" i="12"/>
  <c r="AN349" i="12"/>
  <c r="V391" i="12"/>
  <c r="AN404" i="12"/>
  <c r="AH409" i="12"/>
  <c r="AB433" i="12"/>
  <c r="V470" i="12"/>
  <c r="AB506" i="12"/>
  <c r="AH542" i="12"/>
  <c r="AN549" i="12"/>
  <c r="AN553" i="12"/>
  <c r="AH557" i="12"/>
  <c r="V566" i="12"/>
  <c r="V574" i="12"/>
  <c r="P589" i="12"/>
  <c r="J22" i="12"/>
  <c r="J84" i="12"/>
  <c r="J102" i="12"/>
  <c r="AB104" i="12"/>
  <c r="P112" i="12"/>
  <c r="AB137" i="12"/>
  <c r="AB350" i="12"/>
  <c r="AH392" i="12"/>
  <c r="AH421" i="12"/>
  <c r="AB423" i="12"/>
  <c r="AH440" i="12"/>
  <c r="AN474" i="12"/>
  <c r="P482" i="12"/>
  <c r="P490" i="12"/>
  <c r="J496" i="12"/>
  <c r="AH496" i="12"/>
  <c r="P497" i="12"/>
  <c r="V503" i="12"/>
  <c r="AN542" i="12"/>
  <c r="AB550" i="12"/>
  <c r="J551" i="12"/>
  <c r="J555" i="12"/>
  <c r="AH555" i="12"/>
  <c r="AN557" i="12"/>
  <c r="AN560" i="12"/>
  <c r="J563" i="12"/>
  <c r="AN564" i="12"/>
  <c r="V565" i="12"/>
  <c r="AN568" i="12"/>
  <c r="AH569" i="12"/>
  <c r="V570" i="12"/>
  <c r="AN572" i="12"/>
  <c r="V580" i="12"/>
  <c r="AN580" i="12"/>
  <c r="AH583" i="12"/>
  <c r="AB586" i="12"/>
  <c r="V588" i="12"/>
  <c r="V592" i="12"/>
  <c r="P409" i="12"/>
  <c r="AN523" i="12"/>
  <c r="AN541" i="12"/>
  <c r="AH350" i="12"/>
  <c r="AB376" i="12"/>
  <c r="AH387" i="12"/>
  <c r="V393" i="12"/>
  <c r="AH394" i="12"/>
  <c r="AN403" i="12"/>
  <c r="P424" i="12"/>
  <c r="AN424" i="12"/>
  <c r="P433" i="12"/>
  <c r="V451" i="12"/>
  <c r="P453" i="12"/>
  <c r="J478" i="12"/>
  <c r="J498" i="12"/>
  <c r="AH498" i="12"/>
  <c r="P500" i="12"/>
  <c r="AB503" i="12"/>
  <c r="J504" i="12"/>
  <c r="AH504" i="12"/>
  <c r="P516" i="12"/>
  <c r="P519" i="12"/>
  <c r="J540" i="12"/>
  <c r="AB543" i="12"/>
  <c r="AB549" i="12"/>
  <c r="P551" i="12"/>
  <c r="AB553" i="12"/>
  <c r="P555" i="12"/>
  <c r="AN555" i="12"/>
  <c r="AB558" i="12"/>
  <c r="V560" i="12"/>
  <c r="V564" i="12"/>
  <c r="AB565" i="12"/>
  <c r="V568" i="12"/>
  <c r="J571" i="12"/>
  <c r="J582" i="12"/>
  <c r="AH582" i="12"/>
  <c r="AN583" i="12"/>
  <c r="AH586" i="12"/>
  <c r="J590" i="12"/>
  <c r="AH590" i="12"/>
  <c r="J593" i="12"/>
  <c r="AN46" i="12"/>
  <c r="V187" i="12"/>
  <c r="J243" i="12"/>
  <c r="AB356" i="12"/>
  <c r="V395" i="12"/>
  <c r="V424" i="12"/>
  <c r="AB434" i="12"/>
  <c r="AB454" i="12"/>
  <c r="AN489" i="12"/>
  <c r="J503" i="12"/>
  <c r="AH503" i="12"/>
  <c r="AN511" i="12"/>
  <c r="AH513" i="12"/>
  <c r="AG694" i="12"/>
  <c r="J543" i="12"/>
  <c r="AH543" i="12"/>
  <c r="AN544" i="12"/>
  <c r="V551" i="12"/>
  <c r="J553" i="12"/>
  <c r="P554" i="12"/>
  <c r="J558" i="12"/>
  <c r="AN559" i="12"/>
  <c r="J561" i="12"/>
  <c r="AB573" i="12"/>
  <c r="V575" i="12"/>
  <c r="AH602" i="12"/>
  <c r="J597" i="12"/>
  <c r="V600" i="12"/>
  <c r="AH601" i="12"/>
  <c r="AB604" i="12"/>
  <c r="J605" i="12"/>
  <c r="V606" i="12"/>
  <c r="AB607" i="12"/>
  <c r="AH617" i="12"/>
  <c r="J618" i="12"/>
  <c r="AH618" i="12"/>
  <c r="V627" i="12"/>
  <c r="AB629" i="12"/>
  <c r="J643" i="12"/>
  <c r="AN644" i="12"/>
  <c r="AN646" i="12"/>
  <c r="AB648" i="12"/>
  <c r="AB657" i="12"/>
  <c r="AB659" i="12"/>
  <c r="J662" i="12"/>
  <c r="AH662" i="12"/>
  <c r="P666" i="12"/>
  <c r="J669" i="12"/>
  <c r="P673" i="12"/>
  <c r="AN673" i="12"/>
  <c r="V677" i="12"/>
  <c r="P685" i="12"/>
  <c r="J687" i="12"/>
  <c r="J690" i="12"/>
  <c r="AB701" i="12"/>
  <c r="V706" i="12"/>
  <c r="AB717" i="12"/>
  <c r="P719" i="12"/>
  <c r="AB720" i="12"/>
  <c r="J721" i="12"/>
  <c r="AH724" i="12"/>
  <c r="AH738" i="12"/>
  <c r="V746" i="12"/>
  <c r="AH750" i="12"/>
  <c r="V754" i="12"/>
  <c r="AH755" i="12"/>
  <c r="AG757" i="12"/>
  <c r="AB595" i="12"/>
  <c r="AN601" i="12"/>
  <c r="V602" i="12"/>
  <c r="J604" i="12"/>
  <c r="AH604" i="12"/>
  <c r="AB606" i="12"/>
  <c r="AH607" i="12"/>
  <c r="AN608" i="12"/>
  <c r="AN611" i="12"/>
  <c r="V612" i="12"/>
  <c r="AB614" i="12"/>
  <c r="P618" i="12"/>
  <c r="AB628" i="12"/>
  <c r="AB630" i="12"/>
  <c r="AN635" i="12"/>
  <c r="AB637" i="12"/>
  <c r="AN670" i="12"/>
  <c r="P721" i="12"/>
  <c r="AK757" i="12"/>
  <c r="AB749" i="12"/>
  <c r="V611" i="12"/>
  <c r="AB613" i="12"/>
  <c r="AH614" i="12"/>
  <c r="P616" i="12"/>
  <c r="AN618" i="12"/>
  <c r="P687" i="12"/>
  <c r="P690" i="12"/>
  <c r="V691" i="12"/>
  <c r="O757" i="12"/>
  <c r="AM757" i="12"/>
  <c r="AH749" i="12"/>
  <c r="AB602" i="12"/>
  <c r="AN604" i="12"/>
  <c r="AH606" i="12"/>
  <c r="AH627" i="12"/>
  <c r="P631" i="12"/>
  <c r="V632" i="12"/>
  <c r="AH636" i="12"/>
  <c r="AH641" i="12"/>
  <c r="P642" i="12"/>
  <c r="AN642" i="12"/>
  <c r="V643" i="12"/>
  <c r="AB644" i="12"/>
  <c r="P648" i="12"/>
  <c r="V650" i="12"/>
  <c r="P657" i="12"/>
  <c r="V668" i="12"/>
  <c r="J671" i="12"/>
  <c r="AH671" i="12"/>
  <c r="J677" i="12"/>
  <c r="AH677" i="12"/>
  <c r="P681" i="12"/>
  <c r="V683" i="12"/>
  <c r="J736" i="12"/>
  <c r="AB739" i="12"/>
  <c r="P745" i="12"/>
  <c r="AH746" i="12"/>
  <c r="AB597" i="12"/>
  <c r="J599" i="12"/>
  <c r="J603" i="12"/>
  <c r="AB605" i="12"/>
  <c r="V607" i="12"/>
  <c r="J609" i="12"/>
  <c r="J613" i="12"/>
  <c r="AN614" i="12"/>
  <c r="AN616" i="12"/>
  <c r="AH623" i="12"/>
  <c r="P624" i="12"/>
  <c r="AN624" i="12"/>
  <c r="AN629" i="12"/>
  <c r="P630" i="12"/>
  <c r="AB632" i="12"/>
  <c r="AN640" i="12"/>
  <c r="AB683" i="12"/>
  <c r="J685" i="12"/>
  <c r="AN717" i="12"/>
  <c r="AB721" i="12"/>
  <c r="V724" i="12"/>
  <c r="V738" i="12"/>
  <c r="V750" i="12"/>
  <c r="AN595" i="12"/>
  <c r="AB601" i="12"/>
  <c r="P606" i="12"/>
  <c r="AN609" i="12"/>
  <c r="AB617" i="12"/>
  <c r="AN627" i="12"/>
  <c r="AN637" i="12"/>
  <c r="AN641" i="12"/>
  <c r="J644" i="12"/>
  <c r="AH645" i="12"/>
  <c r="AH646" i="12"/>
  <c r="V648" i="12"/>
  <c r="AN648" i="12"/>
  <c r="V649" i="12"/>
  <c r="AN656" i="12"/>
  <c r="AN658" i="12"/>
  <c r="V659" i="12"/>
  <c r="AB663" i="12"/>
  <c r="J666" i="12"/>
  <c r="AB668" i="12"/>
  <c r="P677" i="12"/>
  <c r="AN678" i="12"/>
  <c r="J688" i="12"/>
  <c r="AB690" i="12"/>
  <c r="J691" i="12"/>
  <c r="V701" i="12"/>
  <c r="P706" i="12"/>
  <c r="AN706" i="12"/>
  <c r="AB718" i="12"/>
  <c r="J719" i="12"/>
  <c r="AH719" i="12"/>
  <c r="AB724" i="12"/>
  <c r="AB738" i="12"/>
  <c r="AH748" i="12"/>
  <c r="AB750" i="12"/>
  <c r="J720" i="12"/>
  <c r="AB52" i="12"/>
  <c r="V62" i="12"/>
  <c r="AB17" i="12"/>
  <c r="V21" i="12"/>
  <c r="P23" i="12"/>
  <c r="V29" i="12"/>
  <c r="P31" i="12"/>
  <c r="AB35" i="12"/>
  <c r="V45" i="12"/>
  <c r="AN55" i="12"/>
  <c r="AB59" i="12"/>
  <c r="AH90" i="12"/>
  <c r="AN97" i="12"/>
  <c r="J118" i="12"/>
  <c r="AN165" i="12"/>
  <c r="P197" i="12"/>
  <c r="AN197" i="12"/>
  <c r="P217" i="12"/>
  <c r="V218" i="12"/>
  <c r="J233" i="12"/>
  <c r="V234" i="12"/>
  <c r="V238" i="12"/>
  <c r="V241" i="12"/>
  <c r="P300" i="12"/>
  <c r="V330" i="12"/>
  <c r="AN368" i="12"/>
  <c r="V371" i="12"/>
  <c r="AN374" i="12"/>
  <c r="J391" i="12"/>
  <c r="J392" i="12"/>
  <c r="V396" i="12"/>
  <c r="P398" i="12"/>
  <c r="V407" i="12"/>
  <c r="AN414" i="12"/>
  <c r="P436" i="12"/>
  <c r="AN436" i="12"/>
  <c r="J438" i="12"/>
  <c r="P440" i="12"/>
  <c r="AN440" i="12"/>
  <c r="AH442" i="12"/>
  <c r="AH445" i="12"/>
  <c r="V456" i="12"/>
  <c r="AH457" i="12"/>
  <c r="J461" i="12"/>
  <c r="AH461" i="12"/>
  <c r="AH470" i="12"/>
  <c r="AB477" i="12"/>
  <c r="AH478" i="12"/>
  <c r="V479" i="12"/>
  <c r="P481" i="12"/>
  <c r="AB488" i="12"/>
  <c r="J493" i="12"/>
  <c r="AH493" i="12"/>
  <c r="AB504" i="12"/>
  <c r="AH506" i="12"/>
  <c r="P513" i="12"/>
  <c r="AB516" i="12"/>
  <c r="AB520" i="12"/>
  <c r="V541" i="12"/>
  <c r="AB544" i="12"/>
  <c r="AB552" i="12"/>
  <c r="AN556" i="12"/>
  <c r="P558" i="12"/>
  <c r="J570" i="12"/>
  <c r="J574" i="12"/>
  <c r="P70" i="12"/>
  <c r="AH89" i="12"/>
  <c r="AB91" i="12"/>
  <c r="V93" i="12"/>
  <c r="AN118" i="12"/>
  <c r="V194" i="12"/>
  <c r="AH198" i="12"/>
  <c r="P199" i="12"/>
  <c r="AB315" i="12"/>
  <c r="P322" i="12"/>
  <c r="AN322" i="12"/>
  <c r="AN337" i="12"/>
  <c r="P352" i="12"/>
  <c r="V354" i="12"/>
  <c r="AB369" i="12"/>
  <c r="P370" i="12"/>
  <c r="AB375" i="12"/>
  <c r="AN384" i="12"/>
  <c r="AH386" i="12"/>
  <c r="J389" i="12"/>
  <c r="P392" i="12"/>
  <c r="V398" i="12"/>
  <c r="AB399" i="12"/>
  <c r="AB407" i="12"/>
  <c r="AN409" i="12"/>
  <c r="AH411" i="12"/>
  <c r="P412" i="12"/>
  <c r="AB437" i="12"/>
  <c r="P438" i="12"/>
  <c r="AN438" i="12"/>
  <c r="V440" i="12"/>
  <c r="P442" i="12"/>
  <c r="P445" i="12"/>
  <c r="AB450" i="12"/>
  <c r="P451" i="12"/>
  <c r="AN451" i="12"/>
  <c r="P457" i="12"/>
  <c r="AN461" i="12"/>
  <c r="AH463" i="12"/>
  <c r="P475" i="12"/>
  <c r="J485" i="12"/>
  <c r="AH485" i="12"/>
  <c r="AB487" i="12"/>
  <c r="J488" i="12"/>
  <c r="AH488" i="12"/>
  <c r="V490" i="12"/>
  <c r="AN493" i="12"/>
  <c r="J495" i="12"/>
  <c r="AH495" i="12"/>
  <c r="AN496" i="12"/>
  <c r="AH500" i="12"/>
  <c r="P501" i="12"/>
  <c r="AN506" i="12"/>
  <c r="P512" i="12"/>
  <c r="AN512" i="12"/>
  <c r="AB519" i="12"/>
  <c r="AN530" i="12"/>
  <c r="AB541" i="12"/>
  <c r="V542" i="12"/>
  <c r="J549" i="12"/>
  <c r="AB559" i="12"/>
  <c r="AH568" i="12"/>
  <c r="J187" i="12"/>
  <c r="AN251" i="12"/>
  <c r="J265" i="12"/>
  <c r="AH265" i="12"/>
  <c r="AB275" i="12"/>
  <c r="AB292" i="12"/>
  <c r="V306" i="12"/>
  <c r="AH333" i="12"/>
  <c r="V343" i="12"/>
  <c r="AB344" i="12"/>
  <c r="V365" i="12"/>
  <c r="AH369" i="12"/>
  <c r="AN381" i="12"/>
  <c r="J383" i="12"/>
  <c r="AN394" i="12"/>
  <c r="J396" i="12"/>
  <c r="V403" i="12"/>
  <c r="V412" i="12"/>
  <c r="AB414" i="12"/>
  <c r="J434" i="12"/>
  <c r="AB446" i="12"/>
  <c r="AH450" i="12"/>
  <c r="AN454" i="12"/>
  <c r="J456" i="12"/>
  <c r="AB458" i="12"/>
  <c r="J460" i="12"/>
  <c r="AH460" i="12"/>
  <c r="AB462" i="12"/>
  <c r="AH474" i="12"/>
  <c r="V478" i="12"/>
  <c r="AB490" i="12"/>
  <c r="J492" i="12"/>
  <c r="AH492" i="12"/>
  <c r="AN501" i="12"/>
  <c r="V509" i="12"/>
  <c r="AB510" i="12"/>
  <c r="P520" i="12"/>
  <c r="U694" i="12"/>
  <c r="AN545" i="12"/>
  <c r="P553" i="12"/>
  <c r="AB561" i="12"/>
  <c r="AN81" i="12"/>
  <c r="V87" i="12"/>
  <c r="AN89" i="12"/>
  <c r="AB93" i="12"/>
  <c r="J170" i="12"/>
  <c r="AH170" i="12"/>
  <c r="AH218" i="12"/>
  <c r="AH234" i="12"/>
  <c r="AB256" i="12"/>
  <c r="AB268" i="12"/>
  <c r="V270" i="12"/>
  <c r="V185" i="12"/>
  <c r="AN207" i="12"/>
  <c r="AB354" i="12"/>
  <c r="V356" i="12"/>
  <c r="P369" i="12"/>
  <c r="AH371" i="12"/>
  <c r="P375" i="12"/>
  <c r="AN386" i="12"/>
  <c r="P399" i="12"/>
  <c r="AH407" i="12"/>
  <c r="AH428" i="12"/>
  <c r="P463" i="12"/>
  <c r="AH465" i="12"/>
  <c r="V475" i="12"/>
  <c r="AH484" i="12"/>
  <c r="J487" i="12"/>
  <c r="V501" i="12"/>
  <c r="P511" i="12"/>
  <c r="V530" i="12"/>
  <c r="P544" i="12"/>
  <c r="V545" i="12"/>
  <c r="V81" i="12"/>
  <c r="J144" i="12"/>
  <c r="AH144" i="12"/>
  <c r="AB146" i="12"/>
  <c r="AH152" i="12"/>
  <c r="AH179" i="12"/>
  <c r="AB196" i="12"/>
  <c r="P215" i="12"/>
  <c r="AN215" i="12"/>
  <c r="AB303" i="12"/>
  <c r="AB311" i="12"/>
  <c r="P315" i="12"/>
  <c r="P326" i="12"/>
  <c r="P347" i="12"/>
  <c r="P350" i="12"/>
  <c r="V351" i="12"/>
  <c r="J354" i="12"/>
  <c r="P355" i="12"/>
  <c r="AN355" i="12"/>
  <c r="J357" i="12"/>
  <c r="AH357" i="12"/>
  <c r="J368" i="12"/>
  <c r="AH368" i="12"/>
  <c r="AN371" i="12"/>
  <c r="AH374" i="12"/>
  <c r="P380" i="12"/>
  <c r="P388" i="12"/>
  <c r="AN388" i="12"/>
  <c r="AB392" i="12"/>
  <c r="AN393" i="12"/>
  <c r="J395" i="12"/>
  <c r="AN423" i="12"/>
  <c r="J425" i="12"/>
  <c r="AH425" i="12"/>
  <c r="AH427" i="12"/>
  <c r="AN428" i="12"/>
  <c r="AH433" i="12"/>
  <c r="AN434" i="12"/>
  <c r="AH436" i="12"/>
  <c r="AB445" i="12"/>
  <c r="AB451" i="12"/>
  <c r="AN453" i="12"/>
  <c r="V454" i="12"/>
  <c r="P456" i="12"/>
  <c r="AH462" i="12"/>
  <c r="P471" i="12"/>
  <c r="AN479" i="12"/>
  <c r="J481" i="12"/>
  <c r="AH481" i="12"/>
  <c r="AB496" i="12"/>
  <c r="AN497" i="12"/>
  <c r="AH507" i="12"/>
  <c r="AB512" i="12"/>
  <c r="V527" i="12"/>
  <c r="AB530" i="12"/>
  <c r="P541" i="12"/>
  <c r="J542" i="12"/>
  <c r="V544" i="12"/>
  <c r="V546" i="12"/>
  <c r="AH556" i="12"/>
  <c r="AH578" i="12"/>
  <c r="AB585" i="12"/>
  <c r="AN588" i="12"/>
  <c r="V590" i="12"/>
  <c r="AH603" i="12"/>
  <c r="P604" i="12"/>
  <c r="J622" i="12"/>
  <c r="AH631" i="12"/>
  <c r="AH643" i="12"/>
  <c r="AN546" i="12"/>
  <c r="V549" i="12"/>
  <c r="P550" i="12"/>
  <c r="AN550" i="12"/>
  <c r="V552" i="12"/>
  <c r="AN558" i="12"/>
  <c r="J566" i="12"/>
  <c r="AN569" i="12"/>
  <c r="AN570" i="12"/>
  <c r="AB575" i="12"/>
  <c r="P577" i="12"/>
  <c r="P583" i="12"/>
  <c r="V587" i="12"/>
  <c r="V589" i="12"/>
  <c r="AB590" i="12"/>
  <c r="J591" i="12"/>
  <c r="P592" i="12"/>
  <c r="AB593" i="12"/>
  <c r="V595" i="12"/>
  <c r="V596" i="12"/>
  <c r="AH597" i="12"/>
  <c r="AB599" i="12"/>
  <c r="V601" i="12"/>
  <c r="AN602" i="12"/>
  <c r="J606" i="12"/>
  <c r="AB609" i="12"/>
  <c r="V613" i="12"/>
  <c r="AH615" i="12"/>
  <c r="AH616" i="12"/>
  <c r="P617" i="12"/>
  <c r="P627" i="12"/>
  <c r="J629" i="12"/>
  <c r="AN630" i="12"/>
  <c r="AN643" i="12"/>
  <c r="V644" i="12"/>
  <c r="V645" i="12"/>
  <c r="P646" i="12"/>
  <c r="J649" i="12"/>
  <c r="AH651" i="12"/>
  <c r="AH655" i="12"/>
  <c r="J659" i="12"/>
  <c r="AH659" i="12"/>
  <c r="AN594" i="12"/>
  <c r="AN600" i="12"/>
  <c r="AH605" i="12"/>
  <c r="J607" i="12"/>
  <c r="J608" i="12"/>
  <c r="J610" i="12"/>
  <c r="AN615" i="12"/>
  <c r="J623" i="12"/>
  <c r="P628" i="12"/>
  <c r="V630" i="12"/>
  <c r="AB633" i="12"/>
  <c r="AB635" i="12"/>
  <c r="J636" i="12"/>
  <c r="V640" i="12"/>
  <c r="P641" i="12"/>
  <c r="V642" i="12"/>
  <c r="AN654" i="12"/>
  <c r="J657" i="12"/>
  <c r="AH657" i="12"/>
  <c r="V562" i="12"/>
  <c r="AH567" i="12"/>
  <c r="P572" i="12"/>
  <c r="J575" i="12"/>
  <c r="AH576" i="12"/>
  <c r="J580" i="12"/>
  <c r="V581" i="12"/>
  <c r="V586" i="12"/>
  <c r="J589" i="12"/>
  <c r="AB589" i="12"/>
  <c r="V591" i="12"/>
  <c r="AN592" i="12"/>
  <c r="AN593" i="12"/>
  <c r="AH596" i="12"/>
  <c r="P597" i="12"/>
  <c r="J602" i="12"/>
  <c r="P605" i="12"/>
  <c r="P608" i="12"/>
  <c r="J612" i="12"/>
  <c r="J614" i="12"/>
  <c r="P623" i="12"/>
  <c r="V628" i="12"/>
  <c r="AN628" i="12"/>
  <c r="V631" i="12"/>
  <c r="AH633" i="12"/>
  <c r="AH635" i="12"/>
  <c r="P636" i="12"/>
  <c r="AH637" i="12"/>
  <c r="AB640" i="12"/>
  <c r="AB642" i="12"/>
  <c r="AH644" i="12"/>
  <c r="AH649" i="12"/>
  <c r="P651" i="12"/>
  <c r="V655" i="12"/>
  <c r="V662" i="12"/>
  <c r="AH629" i="12"/>
  <c r="AB551" i="12"/>
  <c r="P560" i="12"/>
  <c r="AB562" i="12"/>
  <c r="AN565" i="12"/>
  <c r="AN566" i="12"/>
  <c r="P569" i="12"/>
  <c r="AB570" i="12"/>
  <c r="AN571" i="12"/>
  <c r="V572" i="12"/>
  <c r="AH573" i="12"/>
  <c r="P575" i="12"/>
  <c r="AB582" i="12"/>
  <c r="J584" i="12"/>
  <c r="P590" i="12"/>
  <c r="AB591" i="12"/>
  <c r="J595" i="12"/>
  <c r="AN596" i="12"/>
  <c r="J601" i="12"/>
  <c r="P602" i="12"/>
  <c r="AB603" i="12"/>
  <c r="V605" i="12"/>
  <c r="AN606" i="12"/>
  <c r="V610" i="12"/>
  <c r="P612" i="12"/>
  <c r="J616" i="12"/>
  <c r="V623" i="12"/>
  <c r="AH624" i="12"/>
  <c r="AB627" i="12"/>
  <c r="AB631" i="12"/>
  <c r="J632" i="12"/>
  <c r="P633" i="12"/>
  <c r="AN633" i="12"/>
  <c r="P635" i="12"/>
  <c r="V636" i="12"/>
  <c r="AH640" i="12"/>
  <c r="AH642" i="12"/>
  <c r="P644" i="12"/>
  <c r="AN650" i="12"/>
  <c r="V657" i="12"/>
  <c r="AB662" i="12"/>
  <c r="AK707" i="12"/>
  <c r="M707" i="12"/>
  <c r="P670" i="12"/>
  <c r="J673" i="12"/>
  <c r="AN674" i="12"/>
  <c r="AH682" i="12"/>
  <c r="AN683" i="12"/>
  <c r="P686" i="12"/>
  <c r="AN687" i="12"/>
  <c r="U707" i="12"/>
  <c r="J706" i="12"/>
  <c r="AB706" i="12"/>
  <c r="P717" i="12"/>
  <c r="P718" i="12"/>
  <c r="AH718" i="12"/>
  <c r="AN719" i="12"/>
  <c r="V723" i="12"/>
  <c r="J738" i="12"/>
  <c r="AN746" i="12"/>
  <c r="J750" i="12"/>
  <c r="J755" i="12"/>
  <c r="P668" i="12"/>
  <c r="AB679" i="12"/>
  <c r="AN682" i="12"/>
  <c r="P691" i="12"/>
  <c r="AM741" i="12"/>
  <c r="P716" i="12"/>
  <c r="U757" i="12"/>
  <c r="V718" i="12"/>
  <c r="V719" i="12"/>
  <c r="AB723" i="12"/>
  <c r="P739" i="12"/>
  <c r="Y757" i="12"/>
  <c r="AN745" i="12"/>
  <c r="J748" i="12"/>
  <c r="AB671" i="12"/>
  <c r="V681" i="12"/>
  <c r="V682" i="12"/>
  <c r="V685" i="12"/>
  <c r="AN685" i="12"/>
  <c r="V690" i="12"/>
  <c r="AN690" i="12"/>
  <c r="V716" i="12"/>
  <c r="V717" i="12"/>
  <c r="AB719" i="12"/>
  <c r="AB661" i="12"/>
  <c r="J663" i="12"/>
  <c r="AH663" i="12"/>
  <c r="AE707" i="12"/>
  <c r="J723" i="12"/>
  <c r="J724" i="12"/>
  <c r="AH736" i="12"/>
  <c r="AN738" i="12"/>
  <c r="V739" i="12"/>
  <c r="AE757" i="12"/>
  <c r="J746" i="12"/>
  <c r="P749" i="12"/>
  <c r="AN750" i="12"/>
  <c r="P658" i="12"/>
  <c r="AB686" i="12"/>
  <c r="AN752" i="12"/>
  <c r="J661" i="12"/>
  <c r="AH661" i="12"/>
  <c r="AN662" i="12"/>
  <c r="AH670" i="12"/>
  <c r="P671" i="12"/>
  <c r="AN671" i="12"/>
  <c r="AH674" i="12"/>
  <c r="J681" i="12"/>
  <c r="J686" i="12"/>
  <c r="AN688" i="12"/>
  <c r="O707" i="12"/>
  <c r="J717" i="12"/>
  <c r="AH717" i="12"/>
  <c r="P720" i="12"/>
  <c r="AH721" i="12"/>
  <c r="P724" i="12"/>
  <c r="J745" i="12"/>
  <c r="AN748" i="12"/>
  <c r="V749" i="12"/>
  <c r="V752" i="12"/>
  <c r="AB755" i="12"/>
  <c r="P64" i="12"/>
  <c r="P16" i="12"/>
  <c r="AH28" i="12"/>
  <c r="AN12" i="12"/>
  <c r="J14" i="12"/>
  <c r="P30" i="12"/>
  <c r="AH21" i="12"/>
  <c r="V25" i="12"/>
  <c r="V33" i="12"/>
  <c r="AH49" i="12"/>
  <c r="V72" i="12"/>
  <c r="AB79" i="12"/>
  <c r="AB83" i="12"/>
  <c r="AN84" i="12"/>
  <c r="V90" i="12"/>
  <c r="V119" i="12"/>
  <c r="AH130" i="12"/>
  <c r="AB142" i="12"/>
  <c r="AB183" i="12"/>
  <c r="V196" i="12"/>
  <c r="AH117" i="12"/>
  <c r="J218" i="12"/>
  <c r="AH230" i="12"/>
  <c r="AN332" i="12"/>
  <c r="AN347" i="12"/>
  <c r="P381" i="12"/>
  <c r="J386" i="12"/>
  <c r="P393" i="12"/>
  <c r="V399" i="12"/>
  <c r="AH420" i="12"/>
  <c r="V438" i="12"/>
  <c r="AB440" i="12"/>
  <c r="V453" i="12"/>
  <c r="P460" i="12"/>
  <c r="AB466" i="12"/>
  <c r="AN475" i="12"/>
  <c r="P478" i="12"/>
  <c r="AN478" i="12"/>
  <c r="P487" i="12"/>
  <c r="AN492" i="12"/>
  <c r="J494" i="12"/>
  <c r="AH494" i="12"/>
  <c r="AN495" i="12"/>
  <c r="P498" i="12"/>
  <c r="AB508" i="12"/>
  <c r="AN525" i="12"/>
  <c r="V533" i="12"/>
  <c r="J51" i="12"/>
  <c r="AH51" i="12"/>
  <c r="V71" i="12"/>
  <c r="AN107" i="12"/>
  <c r="AB112" i="12"/>
  <c r="V125" i="12"/>
  <c r="V133" i="12"/>
  <c r="V143" i="12"/>
  <c r="J151" i="12"/>
  <c r="AN156" i="12"/>
  <c r="J161" i="12"/>
  <c r="V184" i="12"/>
  <c r="P186" i="12"/>
  <c r="AN186" i="12"/>
  <c r="V195" i="12"/>
  <c r="J211" i="12"/>
  <c r="AB211" i="12"/>
  <c r="AN218" i="12"/>
  <c r="P230" i="12"/>
  <c r="P245" i="12"/>
  <c r="AN245" i="12"/>
  <c r="J283" i="12"/>
  <c r="AH283" i="12"/>
  <c r="P302" i="12"/>
  <c r="J304" i="12"/>
  <c r="AH304" i="12"/>
  <c r="J310" i="12"/>
  <c r="P327" i="12"/>
  <c r="V332" i="12"/>
  <c r="AH334" i="12"/>
  <c r="P337" i="12"/>
  <c r="J343" i="12"/>
  <c r="AH343" i="12"/>
  <c r="AN344" i="12"/>
  <c r="V347" i="12"/>
  <c r="AH352" i="12"/>
  <c r="V362" i="12"/>
  <c r="AB370" i="12"/>
  <c r="J374" i="12"/>
  <c r="V375" i="12"/>
  <c r="AN383" i="12"/>
  <c r="P386" i="12"/>
  <c r="AN398" i="12"/>
  <c r="AB403" i="12"/>
  <c r="AB406" i="12"/>
  <c r="J407" i="12"/>
  <c r="AB410" i="12"/>
  <c r="AN412" i="12"/>
  <c r="J423" i="12"/>
  <c r="V425" i="12"/>
  <c r="V434" i="12"/>
  <c r="J440" i="12"/>
  <c r="V442" i="12"/>
  <c r="P458" i="12"/>
  <c r="V460" i="12"/>
  <c r="AB465" i="12"/>
  <c r="J466" i="12"/>
  <c r="AH466" i="12"/>
  <c r="P474" i="12"/>
  <c r="V495" i="12"/>
  <c r="V498" i="12"/>
  <c r="J508" i="12"/>
  <c r="AB511" i="12"/>
  <c r="J512" i="12"/>
  <c r="AN513" i="12"/>
  <c r="AH519" i="12"/>
  <c r="AN520" i="12"/>
  <c r="V522" i="12"/>
  <c r="V529" i="12"/>
  <c r="AB71" i="12"/>
  <c r="J72" i="12"/>
  <c r="AH76" i="12"/>
  <c r="AB78" i="12"/>
  <c r="AB81" i="12"/>
  <c r="AN124" i="12"/>
  <c r="AH126" i="12"/>
  <c r="AN132" i="12"/>
  <c r="J137" i="12"/>
  <c r="AH137" i="12"/>
  <c r="AN142" i="12"/>
  <c r="V149" i="12"/>
  <c r="P151" i="12"/>
  <c r="V174" i="12"/>
  <c r="J178" i="12"/>
  <c r="V181" i="12"/>
  <c r="J193" i="12"/>
  <c r="AN194" i="12"/>
  <c r="J196" i="12"/>
  <c r="AB198" i="12"/>
  <c r="V200" i="12"/>
  <c r="AN202" i="12"/>
  <c r="AH208" i="12"/>
  <c r="AH256" i="12"/>
  <c r="AN258" i="12"/>
  <c r="AH268" i="12"/>
  <c r="AB270" i="12"/>
  <c r="J297" i="12"/>
  <c r="AH454" i="12"/>
  <c r="V481" i="12"/>
  <c r="AH489" i="12"/>
  <c r="V492" i="12"/>
  <c r="AB507" i="12"/>
  <c r="J511" i="12"/>
  <c r="P79" i="12"/>
  <c r="AH108" i="12"/>
  <c r="AN110" i="12"/>
  <c r="J112" i="12"/>
  <c r="AH131" i="12"/>
  <c r="J150" i="12"/>
  <c r="J154" i="12"/>
  <c r="V159" i="12"/>
  <c r="AB184" i="12"/>
  <c r="AN188" i="12"/>
  <c r="J190" i="12"/>
  <c r="AH190" i="12"/>
  <c r="AN199" i="12"/>
  <c r="J212" i="12"/>
  <c r="J277" i="12"/>
  <c r="AH277" i="12"/>
  <c r="P283" i="12"/>
  <c r="V302" i="12"/>
  <c r="AN304" i="12"/>
  <c r="J307" i="12"/>
  <c r="AB325" i="12"/>
  <c r="AB332" i="12"/>
  <c r="AN343" i="12"/>
  <c r="J356" i="12"/>
  <c r="AB362" i="12"/>
  <c r="J363" i="12"/>
  <c r="AH363" i="12"/>
  <c r="J373" i="12"/>
  <c r="AH373" i="12"/>
  <c r="J376" i="12"/>
  <c r="AB381" i="12"/>
  <c r="V383" i="12"/>
  <c r="AB387" i="12"/>
  <c r="AB396" i="12"/>
  <c r="AB427" i="12"/>
  <c r="AN433" i="12"/>
  <c r="V441" i="12"/>
  <c r="J453" i="12"/>
  <c r="AN466" i="12"/>
  <c r="J479" i="12"/>
  <c r="AB481" i="12"/>
  <c r="AH482" i="12"/>
  <c r="P489" i="12"/>
  <c r="AB492" i="12"/>
  <c r="P494" i="12"/>
  <c r="AH523" i="12"/>
  <c r="AB232" i="12"/>
  <c r="V392" i="12"/>
  <c r="AB393" i="12"/>
  <c r="J394" i="12"/>
  <c r="AH396" i="12"/>
  <c r="AH399" i="12"/>
  <c r="V404" i="12"/>
  <c r="AN407" i="12"/>
  <c r="P411" i="12"/>
  <c r="AB425" i="12"/>
  <c r="AN443" i="12"/>
  <c r="J446" i="12"/>
  <c r="V494" i="12"/>
  <c r="P496" i="12"/>
  <c r="J506" i="12"/>
  <c r="AH511" i="12"/>
  <c r="V101" i="12"/>
  <c r="AB111" i="12"/>
  <c r="P158" i="12"/>
  <c r="AN158" i="12"/>
  <c r="V173" i="12"/>
  <c r="AH177" i="12"/>
  <c r="AN182" i="12"/>
  <c r="V188" i="12"/>
  <c r="J195" i="12"/>
  <c r="AH195" i="12"/>
  <c r="AN201" i="12"/>
  <c r="AH255" i="12"/>
  <c r="J279" i="12"/>
  <c r="AB298" i="12"/>
  <c r="AH325" i="12"/>
  <c r="J329" i="12"/>
  <c r="AB329" i="12"/>
  <c r="P330" i="12"/>
  <c r="V331" i="12"/>
  <c r="AN333" i="12"/>
  <c r="J347" i="12"/>
  <c r="AH347" i="12"/>
  <c r="J350" i="12"/>
  <c r="P351" i="12"/>
  <c r="J355" i="12"/>
  <c r="AN357" i="12"/>
  <c r="J362" i="12"/>
  <c r="AN363" i="12"/>
  <c r="AB371" i="12"/>
  <c r="V380" i="12"/>
  <c r="AH384" i="12"/>
  <c r="P450" i="12"/>
  <c r="V462" i="12"/>
  <c r="AB471" i="12"/>
  <c r="AB513" i="12"/>
  <c r="J516" i="12"/>
  <c r="AB525" i="12"/>
  <c r="P527" i="12"/>
  <c r="V56" i="12"/>
  <c r="J60" i="12"/>
  <c r="P99" i="12"/>
  <c r="J111" i="12"/>
  <c r="P116" i="12"/>
  <c r="AN147" i="12"/>
  <c r="V148" i="12"/>
  <c r="J172" i="12"/>
  <c r="AH172" i="12"/>
  <c r="J241" i="12"/>
  <c r="AB254" i="12"/>
  <c r="V256" i="12"/>
  <c r="J276" i="12"/>
  <c r="AH276" i="12"/>
  <c r="P306" i="12"/>
  <c r="J311" i="12"/>
  <c r="V326" i="12"/>
  <c r="V336" i="12"/>
  <c r="AB343" i="12"/>
  <c r="AH344" i="12"/>
  <c r="AH355" i="12"/>
  <c r="V357" i="12"/>
  <c r="V363" i="12"/>
  <c r="P365" i="12"/>
  <c r="P368" i="12"/>
  <c r="V370" i="12"/>
  <c r="P373" i="12"/>
  <c r="AH375" i="12"/>
  <c r="P376" i="12"/>
  <c r="AB380" i="12"/>
  <c r="P384" i="12"/>
  <c r="V388" i="12"/>
  <c r="AB391" i="12"/>
  <c r="P394" i="12"/>
  <c r="P406" i="12"/>
  <c r="J414" i="12"/>
  <c r="J415" i="12"/>
  <c r="AB436" i="12"/>
  <c r="J437" i="12"/>
  <c r="AH441" i="12"/>
  <c r="J442" i="12"/>
  <c r="V443" i="12"/>
  <c r="AN456" i="12"/>
  <c r="V461" i="12"/>
  <c r="AB470" i="12"/>
  <c r="P479" i="12"/>
  <c r="AN485" i="12"/>
  <c r="V489" i="12"/>
  <c r="AB494" i="12"/>
  <c r="AN507" i="12"/>
  <c r="AH510" i="12"/>
  <c r="V512" i="12"/>
  <c r="AN522" i="12"/>
  <c r="AH525" i="12"/>
  <c r="P529" i="12"/>
  <c r="AN533" i="12"/>
  <c r="AN59" i="12"/>
  <c r="AB63" i="12"/>
  <c r="V65" i="12"/>
  <c r="V106" i="12"/>
  <c r="AB150" i="12"/>
  <c r="AH159" i="12"/>
  <c r="AN26" i="12"/>
  <c r="J76" i="12"/>
  <c r="AH83" i="12"/>
  <c r="P105" i="12"/>
  <c r="P114" i="12"/>
  <c r="V137" i="12"/>
  <c r="AB157" i="12"/>
  <c r="P162" i="12"/>
  <c r="AN42" i="12"/>
  <c r="AN15" i="12"/>
  <c r="J17" i="12"/>
  <c r="AB21" i="12"/>
  <c r="V23" i="12"/>
  <c r="AN36" i="12"/>
  <c r="AB62" i="12"/>
  <c r="V64" i="12"/>
  <c r="J71" i="12"/>
  <c r="AH71" i="12"/>
  <c r="J73" i="12"/>
  <c r="AN76" i="12"/>
  <c r="J78" i="12"/>
  <c r="AH78" i="12"/>
  <c r="J82" i="12"/>
  <c r="AH82" i="12"/>
  <c r="J88" i="12"/>
  <c r="AH88" i="12"/>
  <c r="P89" i="12"/>
  <c r="AB90" i="12"/>
  <c r="AB103" i="12"/>
  <c r="V114" i="12"/>
  <c r="P119" i="12"/>
  <c r="J138" i="12"/>
  <c r="AH138" i="12"/>
  <c r="AN145" i="12"/>
  <c r="AB175" i="12"/>
  <c r="AH24" i="12"/>
  <c r="P38" i="12"/>
  <c r="AH40" i="12"/>
  <c r="AN60" i="12"/>
  <c r="J62" i="12"/>
  <c r="AN63" i="12"/>
  <c r="J65" i="12"/>
  <c r="J70" i="12"/>
  <c r="AN73" i="12"/>
  <c r="AB74" i="12"/>
  <c r="AN85" i="12"/>
  <c r="AB92" i="12"/>
  <c r="V94" i="12"/>
  <c r="AH100" i="12"/>
  <c r="AH103" i="12"/>
  <c r="J122" i="12"/>
  <c r="J126" i="12"/>
  <c r="P135" i="12"/>
  <c r="J24" i="12"/>
  <c r="AB15" i="12"/>
  <c r="J23" i="12"/>
  <c r="AH23" i="12"/>
  <c r="AB25" i="12"/>
  <c r="AB33" i="12"/>
  <c r="AH37" i="12"/>
  <c r="V38" i="12"/>
  <c r="V41" i="12"/>
  <c r="AH42" i="12"/>
  <c r="AN54" i="12"/>
  <c r="AN75" i="12"/>
  <c r="AB76" i="12"/>
  <c r="P93" i="12"/>
  <c r="P106" i="12"/>
  <c r="AH124" i="12"/>
  <c r="AH151" i="12"/>
  <c r="V158" i="12"/>
  <c r="AB159" i="12"/>
  <c r="P163" i="12"/>
  <c r="V190" i="12"/>
  <c r="AB230" i="12"/>
  <c r="V236" i="12"/>
  <c r="AH253" i="12"/>
  <c r="J269" i="12"/>
  <c r="AH269" i="12"/>
  <c r="P311" i="12"/>
  <c r="P331" i="12"/>
  <c r="AN375" i="12"/>
  <c r="AB172" i="12"/>
  <c r="P173" i="12"/>
  <c r="AN173" i="12"/>
  <c r="AH175" i="12"/>
  <c r="J185" i="12"/>
  <c r="AB190" i="12"/>
  <c r="AH194" i="12"/>
  <c r="P195" i="12"/>
  <c r="AN198" i="12"/>
  <c r="V199" i="12"/>
  <c r="AH201" i="12"/>
  <c r="AB207" i="12"/>
  <c r="V212" i="12"/>
  <c r="V215" i="12"/>
  <c r="J217" i="12"/>
  <c r="P218" i="12"/>
  <c r="AB229" i="12"/>
  <c r="J230" i="12"/>
  <c r="AH232" i="12"/>
  <c r="AB234" i="12"/>
  <c r="AB236" i="12"/>
  <c r="J237" i="12"/>
  <c r="AH237" i="12"/>
  <c r="P249" i="12"/>
  <c r="P256" i="12"/>
  <c r="AN256" i="12"/>
  <c r="V263" i="12"/>
  <c r="P276" i="12"/>
  <c r="AN276" i="12"/>
  <c r="AB295" i="12"/>
  <c r="V305" i="12"/>
  <c r="AH310" i="12"/>
  <c r="J315" i="12"/>
  <c r="P319" i="12"/>
  <c r="AN319" i="12"/>
  <c r="AH321" i="12"/>
  <c r="AB326" i="12"/>
  <c r="AH329" i="12"/>
  <c r="AH330" i="12"/>
  <c r="AH336" i="12"/>
  <c r="P346" i="12"/>
  <c r="J349" i="12"/>
  <c r="AH351" i="12"/>
  <c r="AN352" i="12"/>
  <c r="P354" i="12"/>
  <c r="AH354" i="12"/>
  <c r="AB355" i="12"/>
  <c r="V374" i="12"/>
  <c r="AB174" i="12"/>
  <c r="V176" i="12"/>
  <c r="AN195" i="12"/>
  <c r="V202" i="12"/>
  <c r="AN243" i="12"/>
  <c r="AB259" i="12"/>
  <c r="AH298" i="12"/>
  <c r="AN310" i="12"/>
  <c r="P324" i="12"/>
  <c r="AB334" i="12"/>
  <c r="V346" i="12"/>
  <c r="P349" i="12"/>
  <c r="AN351" i="12"/>
  <c r="P356" i="12"/>
  <c r="AN114" i="12"/>
  <c r="V115" i="12"/>
  <c r="P118" i="12"/>
  <c r="AB119" i="12"/>
  <c r="AH120" i="12"/>
  <c r="P122" i="12"/>
  <c r="AN126" i="12"/>
  <c r="V127" i="12"/>
  <c r="J128" i="12"/>
  <c r="AH128" i="12"/>
  <c r="AN129" i="12"/>
  <c r="AH134" i="12"/>
  <c r="V135" i="12"/>
  <c r="P138" i="12"/>
  <c r="AB149" i="12"/>
  <c r="J152" i="12"/>
  <c r="J164" i="12"/>
  <c r="AH164" i="12"/>
  <c r="V170" i="12"/>
  <c r="AB171" i="12"/>
  <c r="P175" i="12"/>
  <c r="AB176" i="12"/>
  <c r="V178" i="12"/>
  <c r="J181" i="12"/>
  <c r="P188" i="12"/>
  <c r="AB189" i="12"/>
  <c r="AN193" i="12"/>
  <c r="AH200" i="12"/>
  <c r="AB202" i="12"/>
  <c r="AB206" i="12"/>
  <c r="V211" i="12"/>
  <c r="AB213" i="12"/>
  <c r="AN230" i="12"/>
  <c r="V232" i="12"/>
  <c r="J250" i="12"/>
  <c r="AH250" i="12"/>
  <c r="P260" i="12"/>
  <c r="AN260" i="12"/>
  <c r="P264" i="12"/>
  <c r="AH266" i="12"/>
  <c r="AH270" i="12"/>
  <c r="AN271" i="12"/>
  <c r="P275" i="12"/>
  <c r="P278" i="12"/>
  <c r="J300" i="12"/>
  <c r="AB305" i="12"/>
  <c r="AN315" i="12"/>
  <c r="AN329" i="12"/>
  <c r="AH332" i="12"/>
  <c r="V337" i="12"/>
  <c r="AB346" i="12"/>
  <c r="V352" i="12"/>
  <c r="AN354" i="12"/>
  <c r="V373" i="12"/>
  <c r="V118" i="12"/>
  <c r="V122" i="12"/>
  <c r="P124" i="12"/>
  <c r="AN128" i="12"/>
  <c r="P131" i="12"/>
  <c r="J133" i="12"/>
  <c r="AH133" i="12"/>
  <c r="V144" i="12"/>
  <c r="AH149" i="12"/>
  <c r="P154" i="12"/>
  <c r="AB155" i="12"/>
  <c r="J156" i="12"/>
  <c r="AH156" i="12"/>
  <c r="P157" i="12"/>
  <c r="AB162" i="12"/>
  <c r="AB163" i="12"/>
  <c r="AN164" i="12"/>
  <c r="AH166" i="12"/>
  <c r="V169" i="12"/>
  <c r="P177" i="12"/>
  <c r="AB178" i="12"/>
  <c r="J186" i="12"/>
  <c r="AH186" i="12"/>
  <c r="P207" i="12"/>
  <c r="AH212" i="12"/>
  <c r="AH228" i="12"/>
  <c r="AN236" i="12"/>
  <c r="AB243" i="12"/>
  <c r="AB245" i="12"/>
  <c r="J246" i="12"/>
  <c r="P247" i="12"/>
  <c r="P259" i="12"/>
  <c r="AN266" i="12"/>
  <c r="V275" i="12"/>
  <c r="AN280" i="12"/>
  <c r="AH288" i="12"/>
  <c r="AH294" i="12"/>
  <c r="AB310" i="12"/>
  <c r="AH311" i="12"/>
  <c r="V315" i="12"/>
  <c r="AH322" i="12"/>
  <c r="AN326" i="12"/>
  <c r="J330" i="12"/>
  <c r="AH331" i="12"/>
  <c r="V333" i="12"/>
  <c r="AN334" i="12"/>
  <c r="AB336" i="12"/>
  <c r="V344" i="12"/>
  <c r="J346" i="12"/>
  <c r="AH346" i="12"/>
  <c r="AB349" i="12"/>
  <c r="J351" i="12"/>
  <c r="AB351" i="12"/>
  <c r="AB352" i="12"/>
  <c r="P362" i="12"/>
  <c r="AN362" i="12"/>
  <c r="AH365" i="12"/>
  <c r="P366" i="12"/>
  <c r="J370" i="12"/>
  <c r="AH370" i="12"/>
  <c r="AN376" i="12"/>
  <c r="AB389" i="12"/>
  <c r="AB415" i="12"/>
  <c r="J457" i="12"/>
  <c r="AB463" i="12"/>
  <c r="AH475" i="12"/>
  <c r="AB493" i="12"/>
  <c r="AB497" i="12"/>
  <c r="AH529" i="12"/>
  <c r="AH356" i="12"/>
  <c r="P357" i="12"/>
  <c r="AN366" i="12"/>
  <c r="J369" i="12"/>
  <c r="J371" i="12"/>
  <c r="P374" i="12"/>
  <c r="AN380" i="12"/>
  <c r="V381" i="12"/>
  <c r="AH383" i="12"/>
  <c r="AB386" i="12"/>
  <c r="J387" i="12"/>
  <c r="V389" i="12"/>
  <c r="AN391" i="12"/>
  <c r="V394" i="12"/>
  <c r="AN395" i="12"/>
  <c r="V406" i="12"/>
  <c r="J409" i="12"/>
  <c r="J411" i="12"/>
  <c r="AB411" i="12"/>
  <c r="AH412" i="12"/>
  <c r="P420" i="12"/>
  <c r="V421" i="12"/>
  <c r="AN421" i="12"/>
  <c r="V428" i="12"/>
  <c r="AN442" i="12"/>
  <c r="J451" i="12"/>
  <c r="P454" i="12"/>
  <c r="AN458" i="12"/>
  <c r="J463" i="12"/>
  <c r="AN465" i="12"/>
  <c r="V466" i="12"/>
  <c r="V471" i="12"/>
  <c r="J477" i="12"/>
  <c r="AB478" i="12"/>
  <c r="AH479" i="12"/>
  <c r="AN481" i="12"/>
  <c r="AN482" i="12"/>
  <c r="AB484" i="12"/>
  <c r="V488" i="12"/>
  <c r="AN488" i="12"/>
  <c r="AN490" i="12"/>
  <c r="P495" i="12"/>
  <c r="AH508" i="12"/>
  <c r="V510" i="12"/>
  <c r="AN510" i="12"/>
  <c r="V513" i="12"/>
  <c r="V516" i="12"/>
  <c r="AN516" i="12"/>
  <c r="P522" i="12"/>
  <c r="AN529" i="12"/>
  <c r="P530" i="12"/>
  <c r="V384" i="12"/>
  <c r="J388" i="12"/>
  <c r="AB388" i="12"/>
  <c r="AN392" i="12"/>
  <c r="AN396" i="12"/>
  <c r="AB398" i="12"/>
  <c r="J399" i="12"/>
  <c r="AH403" i="12"/>
  <c r="P404" i="12"/>
  <c r="P410" i="12"/>
  <c r="AH410" i="12"/>
  <c r="P434" i="12"/>
  <c r="V436" i="12"/>
  <c r="AB443" i="12"/>
  <c r="P446" i="12"/>
  <c r="J450" i="12"/>
  <c r="AH456" i="12"/>
  <c r="AN457" i="12"/>
  <c r="AN460" i="12"/>
  <c r="AH477" i="12"/>
  <c r="V487" i="12"/>
  <c r="P506" i="12"/>
  <c r="P508" i="12"/>
  <c r="AN519" i="12"/>
  <c r="V523" i="12"/>
  <c r="AB527" i="12"/>
  <c r="P403" i="12"/>
  <c r="AN462" i="12"/>
  <c r="J471" i="12"/>
  <c r="AB532" i="12"/>
  <c r="AB357" i="12"/>
  <c r="AH362" i="12"/>
  <c r="AB365" i="12"/>
  <c r="J366" i="12"/>
  <c r="AB374" i="12"/>
  <c r="J381" i="12"/>
  <c r="V387" i="12"/>
  <c r="AN387" i="12"/>
  <c r="AH388" i="12"/>
  <c r="AH389" i="12"/>
  <c r="J393" i="12"/>
  <c r="AH398" i="12"/>
  <c r="AN399" i="12"/>
  <c r="AH406" i="12"/>
  <c r="V409" i="12"/>
  <c r="AN410" i="12"/>
  <c r="AN411" i="12"/>
  <c r="V415" i="12"/>
  <c r="AH423" i="12"/>
  <c r="AH424" i="12"/>
  <c r="J428" i="12"/>
  <c r="J436" i="12"/>
  <c r="AH438" i="12"/>
  <c r="AB441" i="12"/>
  <c r="AB442" i="12"/>
  <c r="AN445" i="12"/>
  <c r="J458" i="12"/>
  <c r="V463" i="12"/>
  <c r="AB475" i="12"/>
  <c r="V477" i="12"/>
  <c r="AN477" i="12"/>
  <c r="P484" i="12"/>
  <c r="AN484" i="12"/>
  <c r="V485" i="12"/>
  <c r="AB489" i="12"/>
  <c r="V493" i="12"/>
  <c r="V497" i="12"/>
  <c r="V508" i="12"/>
  <c r="J513" i="12"/>
  <c r="AB522" i="12"/>
  <c r="AH527" i="12"/>
  <c r="AN370" i="12"/>
  <c r="AB373" i="12"/>
  <c r="J375" i="12"/>
  <c r="J380" i="12"/>
  <c r="J384" i="12"/>
  <c r="P389" i="12"/>
  <c r="P391" i="12"/>
  <c r="AH391" i="12"/>
  <c r="AH393" i="12"/>
  <c r="P395" i="12"/>
  <c r="AH395" i="12"/>
  <c r="AB404" i="12"/>
  <c r="P407" i="12"/>
  <c r="V411" i="12"/>
  <c r="P425" i="12"/>
  <c r="P427" i="12"/>
  <c r="AB457" i="12"/>
  <c r="AB460" i="12"/>
  <c r="J462" i="12"/>
  <c r="P465" i="12"/>
  <c r="P466" i="12"/>
  <c r="AN471" i="12"/>
  <c r="AB498" i="12"/>
  <c r="AH512" i="12"/>
  <c r="AH530" i="12"/>
  <c r="V386" i="12"/>
  <c r="AB412" i="12"/>
  <c r="AN425" i="12"/>
  <c r="P428" i="12"/>
  <c r="AN450" i="12"/>
  <c r="AB453" i="12"/>
  <c r="P488" i="12"/>
  <c r="AH522" i="12"/>
  <c r="AN532" i="12"/>
  <c r="J509" i="12"/>
  <c r="J484" i="12"/>
  <c r="J482" i="12"/>
  <c r="J475" i="12"/>
  <c r="J470" i="12"/>
  <c r="J465" i="12"/>
  <c r="J474" i="12"/>
  <c r="J445" i="12"/>
  <c r="J454" i="12"/>
  <c r="J420" i="12"/>
  <c r="J421" i="12"/>
  <c r="J398" i="12"/>
  <c r="J406" i="12"/>
  <c r="J403" i="12"/>
  <c r="J365" i="12"/>
  <c r="J321" i="12"/>
  <c r="AH12" i="12"/>
  <c r="AB14" i="12"/>
  <c r="AB22" i="12"/>
  <c r="P26" i="12"/>
  <c r="V30" i="12"/>
  <c r="J31" i="12"/>
  <c r="AN32" i="12"/>
  <c r="V44" i="12"/>
  <c r="AN49" i="12"/>
  <c r="V53" i="12"/>
  <c r="AB56" i="12"/>
  <c r="AH60" i="12"/>
  <c r="P63" i="12"/>
  <c r="AH65" i="12"/>
  <c r="P73" i="12"/>
  <c r="AB75" i="12"/>
  <c r="AB82" i="12"/>
  <c r="AH86" i="12"/>
  <c r="P87" i="12"/>
  <c r="AB89" i="12"/>
  <c r="AH91" i="12"/>
  <c r="P94" i="12"/>
  <c r="AN94" i="12"/>
  <c r="AN96" i="12"/>
  <c r="AN99" i="12"/>
  <c r="J103" i="12"/>
  <c r="V104" i="12"/>
  <c r="AN104" i="12"/>
  <c r="V107" i="12"/>
  <c r="AB108" i="12"/>
  <c r="AH110" i="12"/>
  <c r="AH111" i="12"/>
  <c r="P113" i="12"/>
  <c r="AB114" i="12"/>
  <c r="J115" i="12"/>
  <c r="AN116" i="12"/>
  <c r="AB118" i="12"/>
  <c r="J119" i="12"/>
  <c r="AN120" i="12"/>
  <c r="AN122" i="12"/>
  <c r="V123" i="12"/>
  <c r="J124" i="12"/>
  <c r="AN154" i="12"/>
  <c r="AN169" i="12"/>
  <c r="J90" i="12"/>
  <c r="AH93" i="12"/>
  <c r="V100" i="12"/>
  <c r="P111" i="12"/>
  <c r="J114" i="12"/>
  <c r="AB117" i="12"/>
  <c r="AB123" i="12"/>
  <c r="P126" i="12"/>
  <c r="J135" i="12"/>
  <c r="P141" i="12"/>
  <c r="AN141" i="12"/>
  <c r="P152" i="12"/>
  <c r="P71" i="12"/>
  <c r="AH75" i="12"/>
  <c r="AN79" i="12"/>
  <c r="V15" i="12"/>
  <c r="AH17" i="12"/>
  <c r="P25" i="12"/>
  <c r="P28" i="12"/>
  <c r="AN28" i="12"/>
  <c r="AH33" i="12"/>
  <c r="AN37" i="12"/>
  <c r="V46" i="12"/>
  <c r="V60" i="12"/>
  <c r="J64" i="12"/>
  <c r="AH70" i="12"/>
  <c r="J74" i="12"/>
  <c r="V76" i="12"/>
  <c r="V79" i="12"/>
  <c r="AH81" i="12"/>
  <c r="AB84" i="12"/>
  <c r="AB88" i="12"/>
  <c r="J89" i="12"/>
  <c r="P90" i="12"/>
  <c r="AN90" i="12"/>
  <c r="AN93" i="12"/>
  <c r="V96" i="12"/>
  <c r="AH97" i="12"/>
  <c r="AB100" i="12"/>
  <c r="AB101" i="12"/>
  <c r="V103" i="12"/>
  <c r="AH105" i="12"/>
  <c r="AN112" i="12"/>
  <c r="V113" i="12"/>
  <c r="AH114" i="12"/>
  <c r="J117" i="12"/>
  <c r="AH118" i="12"/>
  <c r="V126" i="12"/>
  <c r="P128" i="12"/>
  <c r="J131" i="12"/>
  <c r="AN135" i="12"/>
  <c r="V136" i="12"/>
  <c r="AN148" i="12"/>
  <c r="AB30" i="12"/>
  <c r="V12" i="12"/>
  <c r="P14" i="12"/>
  <c r="AB16" i="12"/>
  <c r="P22" i="12"/>
  <c r="AN22" i="12"/>
  <c r="AB26" i="12"/>
  <c r="V34" i="12"/>
  <c r="V37" i="12"/>
  <c r="AH41" i="12"/>
  <c r="AB46" i="12"/>
  <c r="V54" i="12"/>
  <c r="J61" i="12"/>
  <c r="AN70" i="12"/>
  <c r="AB72" i="12"/>
  <c r="AB73" i="12"/>
  <c r="AH74" i="12"/>
  <c r="AH77" i="12"/>
  <c r="AB80" i="12"/>
  <c r="P82" i="12"/>
  <c r="AN82" i="12"/>
  <c r="V83" i="12"/>
  <c r="P85" i="12"/>
  <c r="AH92" i="12"/>
  <c r="AB94" i="12"/>
  <c r="AB96" i="12"/>
  <c r="V98" i="12"/>
  <c r="AN102" i="12"/>
  <c r="AH107" i="12"/>
  <c r="V110" i="12"/>
  <c r="AB113" i="12"/>
  <c r="AB116" i="12"/>
  <c r="J134" i="12"/>
  <c r="AN144" i="12"/>
  <c r="AN160" i="12"/>
  <c r="J162" i="12"/>
  <c r="V14" i="12"/>
  <c r="AN24" i="12"/>
  <c r="AH29" i="12"/>
  <c r="AB34" i="12"/>
  <c r="AH35" i="12"/>
  <c r="AH38" i="12"/>
  <c r="P41" i="12"/>
  <c r="AN41" i="12"/>
  <c r="P44" i="12"/>
  <c r="AH46" i="12"/>
  <c r="P50" i="12"/>
  <c r="AN50" i="12"/>
  <c r="AH52" i="12"/>
  <c r="J55" i="12"/>
  <c r="P61" i="12"/>
  <c r="J63" i="12"/>
  <c r="V70" i="12"/>
  <c r="AH73" i="12"/>
  <c r="V75" i="12"/>
  <c r="P77" i="12"/>
  <c r="AN77" i="12"/>
  <c r="AH80" i="12"/>
  <c r="V82" i="12"/>
  <c r="V85" i="12"/>
  <c r="AB86" i="12"/>
  <c r="V89" i="12"/>
  <c r="AN92" i="12"/>
  <c r="J94" i="12"/>
  <c r="AH94" i="12"/>
  <c r="J96" i="12"/>
  <c r="AH96" i="12"/>
  <c r="AB98" i="12"/>
  <c r="AH99" i="12"/>
  <c r="P101" i="12"/>
  <c r="AN101" i="12"/>
  <c r="V105" i="12"/>
  <c r="V108" i="12"/>
  <c r="J113" i="12"/>
  <c r="AB115" i="12"/>
  <c r="AH116" i="12"/>
  <c r="J130" i="12"/>
  <c r="AB140" i="12"/>
  <c r="P170" i="12"/>
  <c r="AN177" i="12"/>
  <c r="AN183" i="12"/>
  <c r="P201" i="12"/>
  <c r="AB208" i="12"/>
  <c r="AH217" i="12"/>
  <c r="AB246" i="12"/>
  <c r="AB250" i="12"/>
  <c r="AH251" i="12"/>
  <c r="V254" i="12"/>
  <c r="AB255" i="12"/>
  <c r="P277" i="12"/>
  <c r="AB302" i="12"/>
  <c r="V307" i="12"/>
  <c r="V321" i="12"/>
  <c r="J129" i="12"/>
  <c r="P130" i="12"/>
  <c r="P134" i="12"/>
  <c r="V141" i="12"/>
  <c r="V154" i="12"/>
  <c r="AH157" i="12"/>
  <c r="AN159" i="12"/>
  <c r="AN162" i="12"/>
  <c r="AN170" i="12"/>
  <c r="V171" i="12"/>
  <c r="P182" i="12"/>
  <c r="AN187" i="12"/>
  <c r="AN211" i="12"/>
  <c r="J228" i="12"/>
  <c r="AN238" i="12"/>
  <c r="AH247" i="12"/>
  <c r="J258" i="12"/>
  <c r="J271" i="12"/>
  <c r="AH271" i="12"/>
  <c r="AN298" i="12"/>
  <c r="P303" i="12"/>
  <c r="AN305" i="12"/>
  <c r="J322" i="12"/>
  <c r="V327" i="12"/>
  <c r="J334" i="12"/>
  <c r="AH185" i="12"/>
  <c r="P190" i="12"/>
  <c r="AN190" i="12"/>
  <c r="AH199" i="12"/>
  <c r="P200" i="12"/>
  <c r="AB215" i="12"/>
  <c r="P229" i="12"/>
  <c r="AN229" i="12"/>
  <c r="P241" i="12"/>
  <c r="AN241" i="12"/>
  <c r="P251" i="12"/>
  <c r="AB264" i="12"/>
  <c r="V277" i="12"/>
  <c r="AB278" i="12"/>
  <c r="AN295" i="12"/>
  <c r="AH302" i="12"/>
  <c r="V319" i="12"/>
  <c r="J331" i="12"/>
  <c r="AB120" i="12"/>
  <c r="J123" i="12"/>
  <c r="AN125" i="12"/>
  <c r="AB127" i="12"/>
  <c r="V130" i="12"/>
  <c r="AB131" i="12"/>
  <c r="J132" i="12"/>
  <c r="AH132" i="12"/>
  <c r="V134" i="12"/>
  <c r="AB135" i="12"/>
  <c r="J136" i="12"/>
  <c r="AH136" i="12"/>
  <c r="AN137" i="12"/>
  <c r="AB141" i="12"/>
  <c r="J142" i="12"/>
  <c r="AB144" i="12"/>
  <c r="AB148" i="12"/>
  <c r="J149" i="12"/>
  <c r="AN151" i="12"/>
  <c r="AB152" i="12"/>
  <c r="V162" i="12"/>
  <c r="AB170" i="12"/>
  <c r="P181" i="12"/>
  <c r="V182" i="12"/>
  <c r="P185" i="12"/>
  <c r="AN185" i="12"/>
  <c r="AB191" i="12"/>
  <c r="AB201" i="12"/>
  <c r="J213" i="12"/>
  <c r="J214" i="12"/>
  <c r="J215" i="12"/>
  <c r="AH215" i="12"/>
  <c r="V217" i="12"/>
  <c r="J220" i="12"/>
  <c r="V229" i="12"/>
  <c r="J245" i="12"/>
  <c r="P246" i="12"/>
  <c r="AN247" i="12"/>
  <c r="P250" i="12"/>
  <c r="V253" i="12"/>
  <c r="J254" i="12"/>
  <c r="AH254" i="12"/>
  <c r="J263" i="12"/>
  <c r="J264" i="12"/>
  <c r="AH264" i="12"/>
  <c r="V268" i="12"/>
  <c r="P271" i="12"/>
  <c r="J278" i="12"/>
  <c r="AH278" i="12"/>
  <c r="P294" i="12"/>
  <c r="V295" i="12"/>
  <c r="V298" i="12"/>
  <c r="J299" i="12"/>
  <c r="AB304" i="12"/>
  <c r="AB324" i="12"/>
  <c r="AB327" i="12"/>
  <c r="J336" i="12"/>
  <c r="P155" i="12"/>
  <c r="V157" i="12"/>
  <c r="J160" i="12"/>
  <c r="P161" i="12"/>
  <c r="AN161" i="12"/>
  <c r="V166" i="12"/>
  <c r="AB167" i="12"/>
  <c r="J171" i="12"/>
  <c r="P172" i="12"/>
  <c r="AN172" i="12"/>
  <c r="AN175" i="12"/>
  <c r="J177" i="12"/>
  <c r="J183" i="12"/>
  <c r="V186" i="12"/>
  <c r="AB187" i="12"/>
  <c r="AH191" i="12"/>
  <c r="V193" i="12"/>
  <c r="J197" i="12"/>
  <c r="J206" i="12"/>
  <c r="AH213" i="12"/>
  <c r="AH214" i="12"/>
  <c r="J232" i="12"/>
  <c r="P236" i="12"/>
  <c r="AB238" i="12"/>
  <c r="J242" i="12"/>
  <c r="AH242" i="12"/>
  <c r="AN250" i="12"/>
  <c r="AB253" i="12"/>
  <c r="AB260" i="12"/>
  <c r="J261" i="12"/>
  <c r="AH263" i="12"/>
  <c r="AN270" i="12"/>
  <c r="AN294" i="12"/>
  <c r="AB319" i="12"/>
  <c r="V322" i="12"/>
  <c r="J327" i="12"/>
  <c r="P284" i="12"/>
  <c r="AN284" i="12"/>
  <c r="J324" i="12"/>
  <c r="AH326" i="12"/>
  <c r="J337" i="12"/>
  <c r="AH122" i="12"/>
  <c r="AB125" i="12"/>
  <c r="AN136" i="12"/>
  <c r="J140" i="12"/>
  <c r="AH148" i="12"/>
  <c r="AB151" i="12"/>
  <c r="J159" i="12"/>
  <c r="P160" i="12"/>
  <c r="V161" i="12"/>
  <c r="J163" i="12"/>
  <c r="AB166" i="12"/>
  <c r="AH167" i="12"/>
  <c r="P171" i="12"/>
  <c r="V175" i="12"/>
  <c r="AB194" i="12"/>
  <c r="AB212" i="12"/>
  <c r="AB217" i="12"/>
  <c r="J219" i="12"/>
  <c r="P232" i="12"/>
  <c r="P233" i="12"/>
  <c r="AN233" i="12"/>
  <c r="AB237" i="12"/>
  <c r="V246" i="12"/>
  <c r="AB247" i="12"/>
  <c r="V249" i="12"/>
  <c r="J253" i="12"/>
  <c r="P254" i="12"/>
  <c r="AB258" i="12"/>
  <c r="J259" i="12"/>
  <c r="AH259" i="12"/>
  <c r="J260" i="12"/>
  <c r="P263" i="12"/>
  <c r="V265" i="12"/>
  <c r="J268" i="12"/>
  <c r="AN269" i="12"/>
  <c r="AH280" i="12"/>
  <c r="AH292" i="12"/>
  <c r="AH305" i="12"/>
  <c r="J306" i="12"/>
  <c r="P307" i="12"/>
  <c r="V310" i="12"/>
  <c r="V311" i="12"/>
  <c r="J319" i="12"/>
  <c r="P321" i="12"/>
  <c r="AN327" i="12"/>
  <c r="J294" i="12"/>
  <c r="V61" i="12"/>
  <c r="AB64" i="12"/>
  <c r="V92" i="12"/>
  <c r="AB23" i="12"/>
  <c r="AB27" i="12"/>
  <c r="AN52" i="12"/>
  <c r="AB70" i="12"/>
  <c r="AB37" i="12"/>
  <c r="AB38" i="12"/>
  <c r="P42" i="12"/>
  <c r="P47" i="12"/>
  <c r="AN47" i="12"/>
  <c r="AB49" i="12"/>
  <c r="AH62" i="12"/>
  <c r="V77" i="12"/>
  <c r="AN80" i="12"/>
  <c r="AN83" i="12"/>
  <c r="V84" i="12"/>
  <c r="AB85" i="12"/>
  <c r="V88" i="12"/>
  <c r="V91" i="12"/>
  <c r="AN91" i="12"/>
  <c r="J98" i="12"/>
  <c r="AH98" i="12"/>
  <c r="P100" i="12"/>
  <c r="AN143" i="12"/>
  <c r="AB145" i="12"/>
  <c r="P167" i="12"/>
  <c r="AB195" i="12"/>
  <c r="J42" i="12"/>
  <c r="V16" i="12"/>
  <c r="P40" i="12"/>
  <c r="AN87" i="12"/>
  <c r="J15" i="12"/>
  <c r="AH15" i="12"/>
  <c r="J16" i="12"/>
  <c r="AH26" i="12"/>
  <c r="P27" i="12"/>
  <c r="AN27" i="12"/>
  <c r="AB29" i="12"/>
  <c r="J30" i="12"/>
  <c r="P34" i="12"/>
  <c r="AB36" i="12"/>
  <c r="J37" i="12"/>
  <c r="J38" i="12"/>
  <c r="P39" i="12"/>
  <c r="AH44" i="12"/>
  <c r="AN45" i="12"/>
  <c r="J49" i="12"/>
  <c r="P54" i="12"/>
  <c r="AB55" i="12"/>
  <c r="AB60" i="12"/>
  <c r="AN64" i="12"/>
  <c r="V73" i="12"/>
  <c r="V74" i="12"/>
  <c r="AN74" i="12"/>
  <c r="AB77" i="12"/>
  <c r="V80" i="12"/>
  <c r="J85" i="12"/>
  <c r="AH85" i="12"/>
  <c r="J86" i="12"/>
  <c r="AB87" i="12"/>
  <c r="AN103" i="12"/>
  <c r="AB133" i="12"/>
  <c r="P142" i="12"/>
  <c r="AB156" i="12"/>
  <c r="AH160" i="12"/>
  <c r="AN166" i="12"/>
  <c r="J11" i="12"/>
  <c r="AH25" i="12"/>
  <c r="V39" i="12"/>
  <c r="J43" i="12"/>
  <c r="J81" i="12"/>
  <c r="J97" i="12"/>
  <c r="AH16" i="12"/>
  <c r="AN11" i="12"/>
  <c r="AN21" i="12"/>
  <c r="V22" i="12"/>
  <c r="AN25" i="12"/>
  <c r="V27" i="12"/>
  <c r="AN30" i="12"/>
  <c r="J32" i="12"/>
  <c r="AN33" i="12"/>
  <c r="J36" i="12"/>
  <c r="AH36" i="12"/>
  <c r="AN38" i="12"/>
  <c r="AB42" i="12"/>
  <c r="P43" i="12"/>
  <c r="V50" i="12"/>
  <c r="AB51" i="12"/>
  <c r="AN56" i="12"/>
  <c r="P59" i="12"/>
  <c r="P60" i="12"/>
  <c r="AN61" i="12"/>
  <c r="J77" i="12"/>
  <c r="P78" i="12"/>
  <c r="P81" i="12"/>
  <c r="P84" i="12"/>
  <c r="AN88" i="12"/>
  <c r="J99" i="12"/>
  <c r="AB99" i="12"/>
  <c r="P159" i="12"/>
  <c r="AH169" i="12"/>
  <c r="AH174" i="12"/>
  <c r="AH101" i="12"/>
  <c r="P102" i="12"/>
  <c r="J107" i="12"/>
  <c r="J110" i="12"/>
  <c r="AB138" i="12"/>
  <c r="J145" i="12"/>
  <c r="V150" i="12"/>
  <c r="J173" i="12"/>
  <c r="AH173" i="12"/>
  <c r="P174" i="12"/>
  <c r="AB177" i="12"/>
  <c r="AN100" i="12"/>
  <c r="J116" i="12"/>
  <c r="J120" i="12"/>
  <c r="AB130" i="12"/>
  <c r="AB134" i="12"/>
  <c r="V142" i="12"/>
  <c r="AN149" i="12"/>
  <c r="AH163" i="12"/>
  <c r="J179" i="12"/>
  <c r="J46" i="12"/>
  <c r="AH59" i="12"/>
  <c r="AH61" i="12"/>
  <c r="P62" i="12"/>
  <c r="AH63" i="12"/>
  <c r="AH64" i="12"/>
  <c r="P65" i="12"/>
  <c r="AN71" i="12"/>
  <c r="AN72" i="12"/>
  <c r="P74" i="12"/>
  <c r="P75" i="12"/>
  <c r="P76" i="12"/>
  <c r="V78" i="12"/>
  <c r="AN78" i="12"/>
  <c r="AH79" i="12"/>
  <c r="P80" i="12"/>
  <c r="P83" i="12"/>
  <c r="AH84" i="12"/>
  <c r="P86" i="12"/>
  <c r="J92" i="12"/>
  <c r="V97" i="12"/>
  <c r="AN98" i="12"/>
  <c r="V102" i="12"/>
  <c r="J104" i="12"/>
  <c r="J106" i="12"/>
  <c r="AH106" i="12"/>
  <c r="AN108" i="12"/>
  <c r="P110" i="12"/>
  <c r="V111" i="12"/>
  <c r="AN111" i="12"/>
  <c r="AH112" i="12"/>
  <c r="AH113" i="12"/>
  <c r="AH115" i="12"/>
  <c r="P117" i="12"/>
  <c r="AH119" i="12"/>
  <c r="AB122" i="12"/>
  <c r="AH123" i="12"/>
  <c r="AH125" i="12"/>
  <c r="AB126" i="12"/>
  <c r="AH127" i="12"/>
  <c r="AH129" i="12"/>
  <c r="P132" i="12"/>
  <c r="P140" i="12"/>
  <c r="AB143" i="12"/>
  <c r="P144" i="12"/>
  <c r="P146" i="12"/>
  <c r="AB154" i="12"/>
  <c r="J155" i="12"/>
  <c r="AH155" i="12"/>
  <c r="P156" i="12"/>
  <c r="J157" i="12"/>
  <c r="AB158" i="12"/>
  <c r="AB161" i="12"/>
  <c r="AN163" i="12"/>
  <c r="P164" i="12"/>
  <c r="AH171" i="12"/>
  <c r="P184" i="12"/>
  <c r="AN184" i="12"/>
  <c r="V86" i="12"/>
  <c r="AN86" i="12"/>
  <c r="AH87" i="12"/>
  <c r="P88" i="12"/>
  <c r="P91" i="12"/>
  <c r="P92" i="12"/>
  <c r="P96" i="12"/>
  <c r="V99" i="12"/>
  <c r="J100" i="12"/>
  <c r="P104" i="12"/>
  <c r="AH104" i="12"/>
  <c r="AB105" i="12"/>
  <c r="AN113" i="12"/>
  <c r="AN115" i="12"/>
  <c r="V117" i="12"/>
  <c r="AN117" i="12"/>
  <c r="AN119" i="12"/>
  <c r="P123" i="12"/>
  <c r="AN123" i="12"/>
  <c r="P127" i="12"/>
  <c r="AN127" i="12"/>
  <c r="V132" i="12"/>
  <c r="AN133" i="12"/>
  <c r="AN138" i="12"/>
  <c r="V140" i="12"/>
  <c r="AN140" i="12"/>
  <c r="AH141" i="12"/>
  <c r="J143" i="12"/>
  <c r="AH143" i="12"/>
  <c r="V145" i="12"/>
  <c r="V146" i="12"/>
  <c r="AN146" i="12"/>
  <c r="P147" i="12"/>
  <c r="AH150" i="12"/>
  <c r="AN155" i="12"/>
  <c r="V156" i="12"/>
  <c r="AH158" i="12"/>
  <c r="AH161" i="12"/>
  <c r="V163" i="12"/>
  <c r="V164" i="12"/>
  <c r="AB165" i="12"/>
  <c r="J167" i="12"/>
  <c r="AB169" i="12"/>
  <c r="J175" i="12"/>
  <c r="AN176" i="12"/>
  <c r="AN178" i="12"/>
  <c r="AN179" i="12"/>
  <c r="AH181" i="12"/>
  <c r="AN189" i="12"/>
  <c r="J101" i="12"/>
  <c r="AH102" i="12"/>
  <c r="P103" i="12"/>
  <c r="AB107" i="12"/>
  <c r="J108" i="12"/>
  <c r="AB110" i="12"/>
  <c r="V116" i="12"/>
  <c r="V120" i="12"/>
  <c r="V124" i="12"/>
  <c r="V128" i="12"/>
  <c r="AN130" i="12"/>
  <c r="AN134" i="12"/>
  <c r="V138" i="12"/>
  <c r="AH142" i="12"/>
  <c r="V147" i="12"/>
  <c r="P149" i="12"/>
  <c r="P150" i="12"/>
  <c r="V152" i="12"/>
  <c r="V155" i="12"/>
  <c r="AB164" i="12"/>
  <c r="P166" i="12"/>
  <c r="AB173" i="12"/>
  <c r="J174" i="12"/>
  <c r="V177" i="12"/>
  <c r="J201" i="12"/>
  <c r="P216" i="12"/>
  <c r="AN216" i="12"/>
  <c r="P220" i="12"/>
  <c r="AN220" i="12"/>
  <c r="AH233" i="12"/>
  <c r="AN249" i="12"/>
  <c r="AB261" i="12"/>
  <c r="J266" i="12"/>
  <c r="P269" i="12"/>
  <c r="J275" i="12"/>
  <c r="J280" i="12"/>
  <c r="J332" i="12"/>
  <c r="AB182" i="12"/>
  <c r="V189" i="12"/>
  <c r="J191" i="12"/>
  <c r="P193" i="12"/>
  <c r="AB197" i="12"/>
  <c r="J198" i="12"/>
  <c r="AB199" i="12"/>
  <c r="J200" i="12"/>
  <c r="AB200" i="12"/>
  <c r="J207" i="12"/>
  <c r="AH207" i="12"/>
  <c r="J208" i="12"/>
  <c r="P211" i="12"/>
  <c r="AH211" i="12"/>
  <c r="P213" i="12"/>
  <c r="P214" i="12"/>
  <c r="V216" i="12"/>
  <c r="AN219" i="12"/>
  <c r="V220" i="12"/>
  <c r="AN232" i="12"/>
  <c r="AN234" i="12"/>
  <c r="AH236" i="12"/>
  <c r="AB241" i="12"/>
  <c r="AB242" i="12"/>
  <c r="AH243" i="12"/>
  <c r="AH246" i="12"/>
  <c r="J247" i="12"/>
  <c r="V250" i="12"/>
  <c r="AB251" i="12"/>
  <c r="J255" i="12"/>
  <c r="AH261" i="12"/>
  <c r="P266" i="12"/>
  <c r="P268" i="12"/>
  <c r="V271" i="12"/>
  <c r="AH275" i="12"/>
  <c r="P280" i="12"/>
  <c r="AB283" i="12"/>
  <c r="J284" i="12"/>
  <c r="J288" i="12"/>
  <c r="AN292" i="12"/>
  <c r="AB300" i="12"/>
  <c r="J302" i="12"/>
  <c r="J303" i="12"/>
  <c r="AH176" i="12"/>
  <c r="J182" i="12"/>
  <c r="AH183" i="12"/>
  <c r="AB185" i="12"/>
  <c r="AB188" i="12"/>
  <c r="AN191" i="12"/>
  <c r="AH196" i="12"/>
  <c r="AH197" i="12"/>
  <c r="P198" i="12"/>
  <c r="V201" i="12"/>
  <c r="P206" i="12"/>
  <c r="AH206" i="12"/>
  <c r="AN208" i="12"/>
  <c r="V213" i="12"/>
  <c r="AB216" i="12"/>
  <c r="V219" i="12"/>
  <c r="AB220" i="12"/>
  <c r="AA535" i="12"/>
  <c r="V233" i="12"/>
  <c r="P237" i="12"/>
  <c r="P238" i="12"/>
  <c r="AH241" i="12"/>
  <c r="P243" i="12"/>
  <c r="AH245" i="12"/>
  <c r="AN246" i="12"/>
  <c r="AB249" i="12"/>
  <c r="J251" i="12"/>
  <c r="AN255" i="12"/>
  <c r="AH258" i="12"/>
  <c r="AH260" i="12"/>
  <c r="P261" i="12"/>
  <c r="AN263" i="12"/>
  <c r="AN264" i="12"/>
  <c r="P265" i="12"/>
  <c r="AN265" i="12"/>
  <c r="AB269" i="12"/>
  <c r="J270" i="12"/>
  <c r="AB271" i="12"/>
  <c r="AN275" i="12"/>
  <c r="AN277" i="12"/>
  <c r="P279" i="12"/>
  <c r="AN279" i="12"/>
  <c r="P288" i="12"/>
  <c r="AN288" i="12"/>
  <c r="V292" i="12"/>
  <c r="AB294" i="12"/>
  <c r="J295" i="12"/>
  <c r="AH297" i="12"/>
  <c r="AB299" i="12"/>
  <c r="AH184" i="12"/>
  <c r="AH187" i="12"/>
  <c r="J189" i="12"/>
  <c r="P196" i="12"/>
  <c r="AN206" i="12"/>
  <c r="V214" i="12"/>
  <c r="P242" i="12"/>
  <c r="J249" i="12"/>
  <c r="P253" i="12"/>
  <c r="V255" i="12"/>
  <c r="V259" i="12"/>
  <c r="AN259" i="12"/>
  <c r="V264" i="12"/>
  <c r="V278" i="12"/>
  <c r="V288" i="12"/>
  <c r="AH295" i="12"/>
  <c r="P298" i="12"/>
  <c r="V198" i="12"/>
  <c r="AH220" i="12"/>
  <c r="J234" i="12"/>
  <c r="AN237" i="12"/>
  <c r="AN242" i="12"/>
  <c r="V247" i="12"/>
  <c r="AH249" i="12"/>
  <c r="AN253" i="12"/>
  <c r="P258" i="12"/>
  <c r="AB266" i="12"/>
  <c r="V279" i="12"/>
  <c r="AB280" i="12"/>
  <c r="P295" i="12"/>
  <c r="AN297" i="12"/>
  <c r="P299" i="12"/>
  <c r="AN300" i="12"/>
  <c r="J333" i="12"/>
  <c r="P187" i="12"/>
  <c r="AH188" i="12"/>
  <c r="P189" i="12"/>
  <c r="AH189" i="12"/>
  <c r="AH193" i="12"/>
  <c r="AH202" i="12"/>
  <c r="V206" i="12"/>
  <c r="V207" i="12"/>
  <c r="AB214" i="12"/>
  <c r="AB219" i="12"/>
  <c r="V242" i="12"/>
  <c r="V245" i="12"/>
  <c r="V260" i="12"/>
  <c r="AB263" i="12"/>
  <c r="AB276" i="12"/>
  <c r="AB277" i="12"/>
  <c r="V283" i="12"/>
  <c r="AB288" i="12"/>
  <c r="V297" i="12"/>
  <c r="AN299" i="12"/>
  <c r="J199" i="12"/>
  <c r="J188" i="12"/>
  <c r="J165" i="12"/>
  <c r="J105" i="12"/>
  <c r="J93" i="12"/>
  <c r="J50" i="12"/>
  <c r="J53" i="12"/>
  <c r="J27" i="12"/>
  <c r="J26" i="12"/>
  <c r="J34" i="12"/>
  <c r="J39" i="12"/>
  <c r="J12" i="12"/>
  <c r="AN14" i="12"/>
  <c r="AN16" i="12"/>
  <c r="V17" i="12"/>
  <c r="AB20" i="12"/>
  <c r="J21" i="12"/>
  <c r="J29" i="12"/>
  <c r="V31" i="12"/>
  <c r="AH34" i="12"/>
  <c r="P35" i="12"/>
  <c r="P36" i="12"/>
  <c r="AB40" i="12"/>
  <c r="V49" i="12"/>
  <c r="P52" i="12"/>
  <c r="AB53" i="12"/>
  <c r="V55" i="12"/>
  <c r="J28" i="12"/>
  <c r="P29" i="12"/>
  <c r="AB31" i="12"/>
  <c r="AH32" i="12"/>
  <c r="J33" i="12"/>
  <c r="AN34" i="12"/>
  <c r="AB43" i="12"/>
  <c r="V47" i="12"/>
  <c r="AH50" i="12"/>
  <c r="V52" i="12"/>
  <c r="AH53" i="12"/>
  <c r="AH20" i="12"/>
  <c r="V35" i="12"/>
  <c r="J40" i="12"/>
  <c r="J44" i="12"/>
  <c r="AN51" i="12"/>
  <c r="M221" i="12"/>
  <c r="AH22" i="12"/>
  <c r="AN29" i="12"/>
  <c r="AH30" i="12"/>
  <c r="AB39" i="12"/>
  <c r="P45" i="12"/>
  <c r="AH45" i="12"/>
  <c r="AB47" i="12"/>
  <c r="V51" i="12"/>
  <c r="J56" i="12"/>
  <c r="M371" i="12"/>
  <c r="M535" i="12" s="1"/>
  <c r="J20" i="12"/>
  <c r="P24" i="12"/>
  <c r="P11" i="12"/>
  <c r="AB12" i="12"/>
  <c r="P17" i="12"/>
  <c r="P20" i="12"/>
  <c r="AN23" i="12"/>
  <c r="V26" i="12"/>
  <c r="AN31" i="12"/>
  <c r="P32" i="12"/>
  <c r="P37" i="12"/>
  <c r="AH39" i="12"/>
  <c r="AN40" i="12"/>
  <c r="AN43" i="12"/>
  <c r="P46" i="12"/>
  <c r="AH47" i="12"/>
  <c r="P49" i="12"/>
  <c r="AB54" i="12"/>
  <c r="AH55" i="12"/>
  <c r="O371" i="12"/>
  <c r="O535" i="12" s="1"/>
  <c r="U221" i="12"/>
  <c r="AH14" i="12"/>
  <c r="AB24" i="12"/>
  <c r="V28" i="12"/>
  <c r="V32" i="12"/>
  <c r="J35" i="12"/>
  <c r="V40" i="12"/>
  <c r="V42" i="12"/>
  <c r="AN44" i="12"/>
  <c r="J54" i="12"/>
  <c r="P55" i="12"/>
  <c r="P56" i="12"/>
  <c r="AH56" i="12"/>
  <c r="AG221" i="12"/>
  <c r="AE221" i="12"/>
  <c r="AH11" i="12"/>
  <c r="AK221" i="12"/>
  <c r="S221" i="12"/>
  <c r="AM221" i="12"/>
  <c r="P12" i="12"/>
  <c r="AN17" i="12"/>
  <c r="J25" i="12"/>
  <c r="P33" i="12"/>
  <c r="V36" i="12"/>
  <c r="AH43" i="12"/>
  <c r="AB44" i="12"/>
  <c r="P51" i="12"/>
  <c r="J52" i="12"/>
  <c r="AB61" i="12"/>
  <c r="J75" i="12"/>
  <c r="J79" i="12"/>
  <c r="J83" i="12"/>
  <c r="J87" i="12"/>
  <c r="J91" i="12"/>
  <c r="AB97" i="12"/>
  <c r="AB106" i="12"/>
  <c r="AB124" i="12"/>
  <c r="AB128" i="12"/>
  <c r="AB132" i="12"/>
  <c r="AB136" i="12"/>
  <c r="G221" i="12"/>
  <c r="V11" i="12"/>
  <c r="I221" i="12"/>
  <c r="Y221" i="12"/>
  <c r="AB11" i="12"/>
  <c r="P21" i="12"/>
  <c r="V24" i="12"/>
  <c r="AH31" i="12"/>
  <c r="AB32" i="12"/>
  <c r="AN39" i="12"/>
  <c r="J45" i="12"/>
  <c r="AB50" i="12"/>
  <c r="AB65" i="12"/>
  <c r="AB102" i="12"/>
  <c r="P107" i="12"/>
  <c r="P108" i="12"/>
  <c r="P125" i="12"/>
  <c r="P129" i="12"/>
  <c r="P133" i="12"/>
  <c r="P137" i="12"/>
  <c r="AH145" i="12"/>
  <c r="AA221" i="12"/>
  <c r="P15" i="12"/>
  <c r="V20" i="12"/>
  <c r="AH27" i="12"/>
  <c r="AB28" i="12"/>
  <c r="AN35" i="12"/>
  <c r="J41" i="12"/>
  <c r="AN53" i="12"/>
  <c r="AH54" i="12"/>
  <c r="P72" i="12"/>
  <c r="AH72" i="12"/>
  <c r="P97" i="12"/>
  <c r="P98" i="12"/>
  <c r="AN105" i="12"/>
  <c r="AN106" i="12"/>
  <c r="J141" i="12"/>
  <c r="O221" i="12"/>
  <c r="P148" i="12"/>
  <c r="V151" i="12"/>
  <c r="AB160" i="12"/>
  <c r="AN167" i="12"/>
  <c r="P169" i="12"/>
  <c r="V172" i="12"/>
  <c r="AH178" i="12"/>
  <c r="AB179" i="12"/>
  <c r="V183" i="12"/>
  <c r="AB186" i="12"/>
  <c r="P194" i="12"/>
  <c r="V197" i="12"/>
  <c r="P212" i="12"/>
  <c r="P219" i="12"/>
  <c r="P228" i="12"/>
  <c r="AH229" i="12"/>
  <c r="P234" i="12"/>
  <c r="J236" i="12"/>
  <c r="V237" i="12"/>
  <c r="S535" i="12"/>
  <c r="V228" i="12"/>
  <c r="AK535" i="12"/>
  <c r="AN228" i="12"/>
  <c r="AB147" i="12"/>
  <c r="AN157" i="12"/>
  <c r="AN174" i="12"/>
  <c r="AN181" i="12"/>
  <c r="AH182" i="12"/>
  <c r="AB193" i="12"/>
  <c r="AN200" i="12"/>
  <c r="AB218" i="12"/>
  <c r="U535" i="12"/>
  <c r="AN150" i="12"/>
  <c r="AH154" i="12"/>
  <c r="P165" i="12"/>
  <c r="J166" i="12"/>
  <c r="AN171" i="12"/>
  <c r="J176" i="12"/>
  <c r="P191" i="12"/>
  <c r="AN196" i="12"/>
  <c r="J202" i="12"/>
  <c r="P208" i="12"/>
  <c r="AN213" i="12"/>
  <c r="J216" i="12"/>
  <c r="AB233" i="12"/>
  <c r="J238" i="12"/>
  <c r="J148" i="12"/>
  <c r="J158" i="12"/>
  <c r="V165" i="12"/>
  <c r="J169" i="12"/>
  <c r="P176" i="12"/>
  <c r="V179" i="12"/>
  <c r="P183" i="12"/>
  <c r="J184" i="12"/>
  <c r="V191" i="12"/>
  <c r="J194" i="12"/>
  <c r="P202" i="12"/>
  <c r="V208" i="12"/>
  <c r="AN212" i="12"/>
  <c r="AN217" i="12"/>
  <c r="AB228" i="12"/>
  <c r="J229" i="12"/>
  <c r="V230" i="12"/>
  <c r="AH238" i="12"/>
  <c r="AE535" i="12"/>
  <c r="AG535" i="12"/>
  <c r="V258" i="12"/>
  <c r="AN268" i="12"/>
  <c r="V300" i="12"/>
  <c r="V304" i="12"/>
  <c r="AN307" i="12"/>
  <c r="AN321" i="12"/>
  <c r="V324" i="12"/>
  <c r="V325" i="12"/>
  <c r="AB331" i="12"/>
  <c r="AH337" i="12"/>
  <c r="AB363" i="12"/>
  <c r="AB384" i="12"/>
  <c r="AM535" i="12"/>
  <c r="V251" i="12"/>
  <c r="AN261" i="12"/>
  <c r="V266" i="12"/>
  <c r="P270" i="12"/>
  <c r="V280" i="12"/>
  <c r="V294" i="12"/>
  <c r="P297" i="12"/>
  <c r="J298" i="12"/>
  <c r="AH299" i="12"/>
  <c r="P310" i="12"/>
  <c r="AN311" i="12"/>
  <c r="AB322" i="12"/>
  <c r="P332" i="12"/>
  <c r="P333" i="12"/>
  <c r="AN346" i="12"/>
  <c r="V349" i="12"/>
  <c r="V350" i="12"/>
  <c r="V366" i="12"/>
  <c r="Y535" i="12"/>
  <c r="P255" i="12"/>
  <c r="J256" i="12"/>
  <c r="AB265" i="12"/>
  <c r="V269" i="12"/>
  <c r="V276" i="12"/>
  <c r="AB279" i="12"/>
  <c r="AB284" i="12"/>
  <c r="J292" i="12"/>
  <c r="AH300" i="12"/>
  <c r="AN302" i="12"/>
  <c r="AH303" i="12"/>
  <c r="J305" i="12"/>
  <c r="AB307" i="12"/>
  <c r="AB321" i="12"/>
  <c r="AH324" i="12"/>
  <c r="J325" i="12"/>
  <c r="AH327" i="12"/>
  <c r="AN330" i="12"/>
  <c r="AN331" i="12"/>
  <c r="AN373" i="12"/>
  <c r="AH381" i="12"/>
  <c r="AN278" i="12"/>
  <c r="AH279" i="12"/>
  <c r="AN283" i="12"/>
  <c r="AH284" i="12"/>
  <c r="P292" i="12"/>
  <c r="AN303" i="12"/>
  <c r="P304" i="12"/>
  <c r="P305" i="12"/>
  <c r="AN306" i="12"/>
  <c r="AH307" i="12"/>
  <c r="AH315" i="12"/>
  <c r="AH319" i="12"/>
  <c r="J326" i="12"/>
  <c r="P329" i="12"/>
  <c r="AB347" i="12"/>
  <c r="AN356" i="12"/>
  <c r="AB368" i="12"/>
  <c r="V423" i="12"/>
  <c r="J427" i="12"/>
  <c r="AH451" i="12"/>
  <c r="P461" i="12"/>
  <c r="P462" i="12"/>
  <c r="J500" i="12"/>
  <c r="P415" i="12"/>
  <c r="P421" i="12"/>
  <c r="J433" i="12"/>
  <c r="AB438" i="12"/>
  <c r="AH471" i="12"/>
  <c r="V474" i="12"/>
  <c r="V482" i="12"/>
  <c r="AH487" i="12"/>
  <c r="AN494" i="12"/>
  <c r="AN498" i="12"/>
  <c r="V420" i="12"/>
  <c r="P443" i="12"/>
  <c r="AB461" i="12"/>
  <c r="P477" i="12"/>
  <c r="AB485" i="12"/>
  <c r="J489" i="12"/>
  <c r="AB420" i="12"/>
  <c r="P423" i="12"/>
  <c r="J424" i="12"/>
  <c r="V457" i="12"/>
  <c r="V458" i="12"/>
  <c r="AN463" i="12"/>
  <c r="AB479" i="12"/>
  <c r="AB495" i="12"/>
  <c r="J507" i="12"/>
  <c r="AK694" i="12"/>
  <c r="S694" i="12"/>
  <c r="V540" i="12"/>
  <c r="AN554" i="12"/>
  <c r="J560" i="12"/>
  <c r="P564" i="12"/>
  <c r="J565" i="12"/>
  <c r="AH566" i="12"/>
  <c r="P580" i="12"/>
  <c r="AB594" i="12"/>
  <c r="AN599" i="12"/>
  <c r="Y694" i="12"/>
  <c r="AB540" i="12"/>
  <c r="P525" i="12"/>
  <c r="AH532" i="12"/>
  <c r="AB533" i="12"/>
  <c r="AA694" i="12"/>
  <c r="AN543" i="12"/>
  <c r="P556" i="12"/>
  <c r="V559" i="12"/>
  <c r="P568" i="12"/>
  <c r="J569" i="12"/>
  <c r="AH570" i="12"/>
  <c r="AH571" i="12"/>
  <c r="J572" i="12"/>
  <c r="AH574" i="12"/>
  <c r="AH575" i="12"/>
  <c r="AN585" i="12"/>
  <c r="AN586" i="12"/>
  <c r="P591" i="12"/>
  <c r="AB600" i="12"/>
  <c r="P610" i="12"/>
  <c r="AH628" i="12"/>
  <c r="AE694" i="12"/>
  <c r="J545" i="12"/>
  <c r="P552" i="12"/>
  <c r="V555" i="12"/>
  <c r="AH562" i="12"/>
  <c r="AB563" i="12"/>
  <c r="P601" i="12"/>
  <c r="AN607" i="12"/>
  <c r="O694" i="12"/>
  <c r="AH540" i="12"/>
  <c r="P545" i="12"/>
  <c r="AH554" i="12"/>
  <c r="AB555" i="12"/>
  <c r="AN562" i="12"/>
  <c r="AH563" i="12"/>
  <c r="J564" i="12"/>
  <c r="I577" i="12"/>
  <c r="AN581" i="12"/>
  <c r="AN582" i="12"/>
  <c r="AB587" i="12"/>
  <c r="AN603" i="12"/>
  <c r="P614" i="12"/>
  <c r="AM694" i="12"/>
  <c r="AH608" i="12"/>
  <c r="J611" i="12"/>
  <c r="AH612" i="12"/>
  <c r="J615" i="12"/>
  <c r="V622" i="12"/>
  <c r="AH630" i="12"/>
  <c r="AB643" i="12"/>
  <c r="AH650" i="12"/>
  <c r="P655" i="12"/>
  <c r="M694" i="12"/>
  <c r="AH609" i="12"/>
  <c r="AH613" i="12"/>
  <c r="V609" i="12"/>
  <c r="J651" i="12"/>
  <c r="AN667" i="12"/>
  <c r="AN669" i="12"/>
  <c r="AH683" i="12"/>
  <c r="AN686" i="12"/>
  <c r="AN691" i="12"/>
  <c r="AA707" i="12"/>
  <c r="AN680" i="12"/>
  <c r="AH681" i="12"/>
  <c r="AB687" i="12"/>
  <c r="U741" i="12"/>
  <c r="S707" i="12"/>
  <c r="P669" i="12"/>
  <c r="AM707" i="12"/>
  <c r="AN655" i="12"/>
  <c r="AB658" i="12"/>
  <c r="AB670" i="12"/>
  <c r="AB680" i="12"/>
  <c r="J683" i="12"/>
  <c r="P688" i="12"/>
  <c r="Y707" i="12"/>
  <c r="Y741" i="12"/>
  <c r="AH720" i="12"/>
  <c r="AA741" i="12"/>
  <c r="M741" i="12"/>
  <c r="AE741" i="12"/>
  <c r="AG707" i="12"/>
  <c r="O741" i="12"/>
  <c r="AG741" i="12"/>
  <c r="S741" i="12"/>
  <c r="AK741" i="12"/>
  <c r="AA757" i="12"/>
  <c r="M757" i="12"/>
  <c r="S757" i="12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BF200" i="12" l="1"/>
  <c r="BF312" i="12"/>
  <c r="BH312" i="12" s="1"/>
  <c r="BF246" i="12"/>
  <c r="BF685" i="12"/>
  <c r="BF174" i="12"/>
  <c r="BF545" i="12"/>
  <c r="BF106" i="12"/>
  <c r="BF132" i="12"/>
  <c r="BF183" i="12"/>
  <c r="BF84" i="12"/>
  <c r="BF378" i="12"/>
  <c r="BH378" i="12" s="1"/>
  <c r="BF184" i="12"/>
  <c r="BF557" i="12"/>
  <c r="BF83" i="12"/>
  <c r="BF571" i="12"/>
  <c r="BF365" i="12"/>
  <c r="BF668" i="12"/>
  <c r="BF559" i="12"/>
  <c r="BF615" i="12"/>
  <c r="BF268" i="12"/>
  <c r="BF429" i="12"/>
  <c r="BH429" i="12" s="1"/>
  <c r="BF434" i="12"/>
  <c r="BF271" i="12"/>
  <c r="BF202" i="12"/>
  <c r="BF159" i="12"/>
  <c r="BF687" i="12"/>
  <c r="BF494" i="12"/>
  <c r="BF144" i="12"/>
  <c r="BF60" i="12"/>
  <c r="BF242" i="12"/>
  <c r="BF688" i="12"/>
  <c r="BF129" i="12"/>
  <c r="BF582" i="12"/>
  <c r="BF357" i="12"/>
  <c r="BF248" i="12"/>
  <c r="BH248" i="12" s="1"/>
  <c r="BF506" i="12"/>
  <c r="BF431" i="12"/>
  <c r="BH431" i="12" s="1"/>
  <c r="BF234" i="12"/>
  <c r="BF120" i="12"/>
  <c r="BF28" i="12"/>
  <c r="BF566" i="12"/>
  <c r="BF276" i="12"/>
  <c r="BF90" i="12"/>
  <c r="BF394" i="12"/>
  <c r="BF128" i="12"/>
  <c r="BF549" i="12"/>
  <c r="BF133" i="12"/>
  <c r="BF20" i="12"/>
  <c r="BF220" i="12"/>
  <c r="J596" i="12"/>
  <c r="BG596" i="12" s="1"/>
  <c r="BF247" i="12"/>
  <c r="BF154" i="12"/>
  <c r="J279" i="8"/>
  <c r="J71" i="9"/>
  <c r="J107" i="9"/>
  <c r="J617" i="12"/>
  <c r="BG617" i="12" s="1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BF488" i="12"/>
  <c r="BF56" i="12"/>
  <c r="BF495" i="12"/>
  <c r="J154" i="9"/>
  <c r="J91" i="8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74" i="9"/>
  <c r="J278" i="9"/>
  <c r="J388" i="9"/>
  <c r="J635" i="9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206" i="8"/>
  <c r="J125" i="8"/>
  <c r="J369" i="8"/>
  <c r="J388" i="8"/>
  <c r="J514" i="8"/>
  <c r="J578" i="8"/>
  <c r="J596" i="8"/>
  <c r="J792" i="9"/>
  <c r="BF175" i="12"/>
  <c r="BF359" i="12"/>
  <c r="BH359" i="12" s="1"/>
  <c r="BF513" i="12"/>
  <c r="BF170" i="12"/>
  <c r="J433" i="8"/>
  <c r="J502" i="8"/>
  <c r="J536" i="8"/>
  <c r="J177" i="9"/>
  <c r="J364" i="8"/>
  <c r="J597" i="8"/>
  <c r="J603" i="8"/>
  <c r="J374" i="9"/>
  <c r="J588" i="9"/>
  <c r="BF12" i="12"/>
  <c r="BF544" i="12"/>
  <c r="BF671" i="12"/>
  <c r="BF565" i="12"/>
  <c r="BF527" i="12"/>
  <c r="BF177" i="12"/>
  <c r="BF176" i="12"/>
  <c r="BF135" i="12"/>
  <c r="BF572" i="12"/>
  <c r="BF590" i="12"/>
  <c r="BF587" i="12"/>
  <c r="BF632" i="12"/>
  <c r="BF670" i="12"/>
  <c r="BF622" i="12"/>
  <c r="BF597" i="12"/>
  <c r="BF637" i="12"/>
  <c r="BF646" i="12"/>
  <c r="BF558" i="12"/>
  <c r="BF562" i="12"/>
  <c r="BF524" i="12"/>
  <c r="BH524" i="12" s="1"/>
  <c r="BF299" i="12"/>
  <c r="BF452" i="12"/>
  <c r="BH452" i="12" s="1"/>
  <c r="BF366" i="12"/>
  <c r="BF405" i="12"/>
  <c r="BH405" i="12" s="1"/>
  <c r="BF490" i="12"/>
  <c r="BF493" i="12"/>
  <c r="BF401" i="12"/>
  <c r="BH401" i="12" s="1"/>
  <c r="BF375" i="12"/>
  <c r="BF440" i="12"/>
  <c r="BF337" i="12"/>
  <c r="BF161" i="12"/>
  <c r="BF92" i="12"/>
  <c r="BF51" i="12"/>
  <c r="BF492" i="12"/>
  <c r="BF354" i="12"/>
  <c r="BF140" i="12"/>
  <c r="BF613" i="12"/>
  <c r="BF383" i="12"/>
  <c r="BF261" i="12"/>
  <c r="BF600" i="12"/>
  <c r="BF525" i="12"/>
  <c r="BF414" i="12"/>
  <c r="BF199" i="12"/>
  <c r="BF113" i="12"/>
  <c r="BF270" i="12"/>
  <c r="BF158" i="12"/>
  <c r="BF678" i="12"/>
  <c r="BF74" i="12"/>
  <c r="BF436" i="12"/>
  <c r="BF160" i="12"/>
  <c r="BF50" i="12"/>
  <c r="BF554" i="12"/>
  <c r="BF229" i="12"/>
  <c r="BF196" i="12"/>
  <c r="BF336" i="12"/>
  <c r="BF275" i="12"/>
  <c r="BG525" i="12"/>
  <c r="BF255" i="12"/>
  <c r="BF124" i="12"/>
  <c r="BF145" i="12"/>
  <c r="BF679" i="12"/>
  <c r="BF348" i="12"/>
  <c r="BH348" i="12" s="1"/>
  <c r="BF640" i="12"/>
  <c r="BF541" i="12"/>
  <c r="BF417" i="12"/>
  <c r="BH417" i="12" s="1"/>
  <c r="BF148" i="12"/>
  <c r="BF428" i="12"/>
  <c r="BF44" i="12"/>
  <c r="BF609" i="12"/>
  <c r="BF34" i="12"/>
  <c r="BG560" i="12"/>
  <c r="BG636" i="12"/>
  <c r="AN707" i="12"/>
  <c r="BF567" i="12"/>
  <c r="BF402" i="12"/>
  <c r="BH402" i="12" s="1"/>
  <c r="BF172" i="12"/>
  <c r="BF578" i="12"/>
  <c r="BF507" i="12"/>
  <c r="BF437" i="12"/>
  <c r="BF580" i="12"/>
  <c r="BF374" i="12"/>
  <c r="BF511" i="12"/>
  <c r="BF21" i="12"/>
  <c r="BG640" i="12"/>
  <c r="BG718" i="12"/>
  <c r="BH718" i="12" s="1"/>
  <c r="BG541" i="12"/>
  <c r="BF281" i="12"/>
  <c r="BH281" i="12" s="1"/>
  <c r="BF433" i="12"/>
  <c r="BF556" i="12"/>
  <c r="BF395" i="12"/>
  <c r="BF304" i="12"/>
  <c r="BF363" i="12"/>
  <c r="BF141" i="12"/>
  <c r="BF504" i="12"/>
  <c r="BF340" i="12"/>
  <c r="BH340" i="12" s="1"/>
  <c r="BF279" i="12"/>
  <c r="BF206" i="12"/>
  <c r="BF85" i="12"/>
  <c r="BF661" i="12"/>
  <c r="BF529" i="12"/>
  <c r="BF115" i="12"/>
  <c r="BF657" i="12"/>
  <c r="BF501" i="12"/>
  <c r="BF146" i="12"/>
  <c r="BF555" i="12"/>
  <c r="BF338" i="12"/>
  <c r="BH338" i="12" s="1"/>
  <c r="BF264" i="12"/>
  <c r="BF512" i="12"/>
  <c r="BF48" i="12"/>
  <c r="BH48" i="12" s="1"/>
  <c r="BF427" i="12"/>
  <c r="BF116" i="12"/>
  <c r="BF592" i="12"/>
  <c r="BF594" i="12"/>
  <c r="BG325" i="12"/>
  <c r="BG383" i="12"/>
  <c r="BF575" i="12"/>
  <c r="BF419" i="12"/>
  <c r="BH419" i="12" s="1"/>
  <c r="BF179" i="12"/>
  <c r="BF17" i="12"/>
  <c r="BF65" i="12"/>
  <c r="BF532" i="12"/>
  <c r="BF55" i="12"/>
  <c r="BF591" i="12"/>
  <c r="BG433" i="12"/>
  <c r="BG306" i="12"/>
  <c r="BF484" i="12"/>
  <c r="BF411" i="12"/>
  <c r="BF322" i="12"/>
  <c r="BF214" i="12"/>
  <c r="BF88" i="12"/>
  <c r="BF588" i="12"/>
  <c r="BF382" i="12"/>
  <c r="BH382" i="12" s="1"/>
  <c r="BF260" i="12"/>
  <c r="BF633" i="12"/>
  <c r="BF561" i="12"/>
  <c r="BF182" i="12"/>
  <c r="BF130" i="12"/>
  <c r="BH13" i="12"/>
  <c r="BF54" i="12"/>
  <c r="J34" i="8"/>
  <c r="J680" i="9"/>
  <c r="J769" i="9"/>
  <c r="J326" i="9"/>
  <c r="BF302" i="12"/>
  <c r="BF674" i="12"/>
  <c r="J392" i="9"/>
  <c r="J425" i="9"/>
  <c r="J241" i="9"/>
  <c r="J178" i="9"/>
  <c r="J221" i="9"/>
  <c r="BF444" i="12"/>
  <c r="BH444" i="12" s="1"/>
  <c r="J86" i="9"/>
  <c r="J94" i="9"/>
  <c r="J136" i="9"/>
  <c r="J145" i="9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BG104" i="12"/>
  <c r="BG392" i="12"/>
  <c r="BG523" i="12"/>
  <c r="J663" i="8"/>
  <c r="J725" i="9"/>
  <c r="BG651" i="12"/>
  <c r="BG81" i="12"/>
  <c r="BG380" i="12"/>
  <c r="G804" i="8"/>
  <c r="J573" i="8"/>
  <c r="J671" i="8"/>
  <c r="BG572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BF403" i="12"/>
  <c r="BF389" i="12"/>
  <c r="BF123" i="12"/>
  <c r="BF416" i="12"/>
  <c r="BH416" i="12" s="1"/>
  <c r="BF292" i="12"/>
  <c r="BF163" i="12"/>
  <c r="BF408" i="12"/>
  <c r="BH408" i="12" s="1"/>
  <c r="BF570" i="12"/>
  <c r="BF78" i="12"/>
  <c r="BF258" i="12"/>
  <c r="BF138" i="12"/>
  <c r="BF489" i="12"/>
  <c r="BF61" i="12"/>
  <c r="BF126" i="12"/>
  <c r="BF33" i="12"/>
  <c r="BG23" i="12"/>
  <c r="BG88" i="12"/>
  <c r="BG112" i="12"/>
  <c r="BG717" i="12"/>
  <c r="BH717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BG552" i="12"/>
  <c r="BG79" i="12"/>
  <c r="BG749" i="12"/>
  <c r="BH749" i="12" s="1"/>
  <c r="BF583" i="12"/>
  <c r="BF381" i="12"/>
  <c r="BF259" i="12"/>
  <c r="BF178" i="12"/>
  <c r="BF480" i="12"/>
  <c r="BH480" i="12" s="1"/>
  <c r="BF114" i="12"/>
  <c r="BF667" i="12"/>
  <c r="BF624" i="12"/>
  <c r="BF509" i="12"/>
  <c r="BF250" i="12"/>
  <c r="BF157" i="12"/>
  <c r="BF31" i="12"/>
  <c r="BF98" i="12"/>
  <c r="BF677" i="12"/>
  <c r="BF364" i="12"/>
  <c r="BH364" i="12" s="1"/>
  <c r="BF142" i="12"/>
  <c r="BF393" i="12"/>
  <c r="BF673" i="12"/>
  <c r="BF150" i="12"/>
  <c r="BF445" i="12"/>
  <c r="BF543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BG127" i="12"/>
  <c r="BG544" i="12"/>
  <c r="BF542" i="12"/>
  <c r="BF360" i="12"/>
  <c r="BH360" i="12" s="1"/>
  <c r="BF256" i="12"/>
  <c r="BF24" i="12"/>
  <c r="BF500" i="12"/>
  <c r="BF122" i="12"/>
  <c r="BF478" i="12"/>
  <c r="BF251" i="12"/>
  <c r="BF46" i="12"/>
  <c r="BF422" i="12"/>
  <c r="BH422" i="12" s="1"/>
  <c r="BF165" i="12"/>
  <c r="BG83" i="12"/>
  <c r="BG63" i="12"/>
  <c r="BG90" i="12"/>
  <c r="I694" i="12"/>
  <c r="I759" i="12" s="1"/>
  <c r="I760" i="12" s="1"/>
  <c r="J744" i="9"/>
  <c r="J772" i="9"/>
  <c r="BG93" i="12"/>
  <c r="BG370" i="12"/>
  <c r="BH370" i="12" s="1"/>
  <c r="BG250" i="12"/>
  <c r="BG724" i="12"/>
  <c r="BH724" i="12" s="1"/>
  <c r="BG671" i="12"/>
  <c r="BG682" i="12"/>
  <c r="BF641" i="12"/>
  <c r="BF64" i="12"/>
  <c r="BF306" i="12"/>
  <c r="BF586" i="12"/>
  <c r="BF616" i="12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BG445" i="12"/>
  <c r="BG673" i="12"/>
  <c r="BG632" i="12"/>
  <c r="BF432" i="12"/>
  <c r="BH432" i="12" s="1"/>
  <c r="BF606" i="12"/>
  <c r="BG683" i="12"/>
  <c r="BG184" i="12"/>
  <c r="BG165" i="12"/>
  <c r="BG42" i="12"/>
  <c r="BH42" i="12" s="1"/>
  <c r="BG586" i="12"/>
  <c r="BG637" i="12"/>
  <c r="BG627" i="12"/>
  <c r="BG546" i="12"/>
  <c r="BG510" i="12"/>
  <c r="BG668" i="12"/>
  <c r="BF81" i="12"/>
  <c r="BF117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BG615" i="12"/>
  <c r="BH615" i="12" s="1"/>
  <c r="BG176" i="12"/>
  <c r="BG29" i="12"/>
  <c r="BG38" i="12"/>
  <c r="BH38" i="12" s="1"/>
  <c r="BG319" i="12"/>
  <c r="BH319" i="12" s="1"/>
  <c r="BG278" i="12"/>
  <c r="BG190" i="12"/>
  <c r="BH190" i="12" s="1"/>
  <c r="BG64" i="12"/>
  <c r="BG135" i="12"/>
  <c r="BG465" i="12"/>
  <c r="BH465" i="12" s="1"/>
  <c r="BG530" i="12"/>
  <c r="BG152" i="12"/>
  <c r="BG71" i="12"/>
  <c r="BG111" i="12"/>
  <c r="BG602" i="12"/>
  <c r="BG570" i="12"/>
  <c r="BG736" i="12"/>
  <c r="BH736" i="12" s="1"/>
  <c r="BG650" i="12"/>
  <c r="BG571" i="12"/>
  <c r="BG504" i="12"/>
  <c r="BG670" i="12"/>
  <c r="J175" i="9"/>
  <c r="BG326" i="12"/>
  <c r="BG256" i="12"/>
  <c r="BG199" i="12"/>
  <c r="BG163" i="12"/>
  <c r="BG327" i="12"/>
  <c r="BG113" i="12"/>
  <c r="BG396" i="12"/>
  <c r="BG720" i="12"/>
  <c r="BH720" i="12" s="1"/>
  <c r="BG648" i="12"/>
  <c r="BG578" i="12"/>
  <c r="BG628" i="12"/>
  <c r="BG562" i="12"/>
  <c r="BG641" i="12"/>
  <c r="BG679" i="12"/>
  <c r="BG667" i="12"/>
  <c r="BF334" i="12"/>
  <c r="BF496" i="12"/>
  <c r="BF358" i="12"/>
  <c r="BH358" i="12" s="1"/>
  <c r="BF686" i="12"/>
  <c r="BF173" i="12"/>
  <c r="BF483" i="12"/>
  <c r="BH483" i="12" s="1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BG25" i="12"/>
  <c r="BG35" i="12"/>
  <c r="BH35" i="12" s="1"/>
  <c r="BG175" i="12"/>
  <c r="BG142" i="12"/>
  <c r="BG475" i="12"/>
  <c r="BH475" i="12" s="1"/>
  <c r="BG522" i="12"/>
  <c r="BG609" i="12"/>
  <c r="BG643" i="12"/>
  <c r="BG125" i="12"/>
  <c r="BF595" i="12"/>
  <c r="BF423" i="12"/>
  <c r="BF238" i="12"/>
  <c r="BF23" i="12"/>
  <c r="BF608" i="12"/>
  <c r="BF269" i="12"/>
  <c r="BF627" i="12"/>
  <c r="BF442" i="12"/>
  <c r="BF420" i="12"/>
  <c r="BF335" i="12"/>
  <c r="BH335" i="12" s="1"/>
  <c r="BF265" i="12"/>
  <c r="BF497" i="12"/>
  <c r="BF326" i="12"/>
  <c r="BF659" i="12"/>
  <c r="BF655" i="12"/>
  <c r="BF530" i="12"/>
  <c r="BF53" i="12"/>
  <c r="BF569" i="12"/>
  <c r="BF412" i="12"/>
  <c r="BF323" i="12"/>
  <c r="BH323" i="12" s="1"/>
  <c r="BF241" i="12"/>
  <c r="BF108" i="12"/>
  <c r="BF73" i="12"/>
  <c r="BF510" i="12"/>
  <c r="BF169" i="12"/>
  <c r="BF105" i="12"/>
  <c r="BF94" i="12"/>
  <c r="BF410" i="12"/>
  <c r="BF376" i="12"/>
  <c r="BF356" i="12"/>
  <c r="BF325" i="12"/>
  <c r="BG298" i="12"/>
  <c r="BG592" i="12"/>
  <c r="BG520" i="12"/>
  <c r="BG406" i="12"/>
  <c r="BF11" i="12"/>
  <c r="BC221" i="12"/>
  <c r="J336" i="8"/>
  <c r="J38" i="9"/>
  <c r="J208" i="9"/>
  <c r="J565" i="9"/>
  <c r="J573" i="9"/>
  <c r="I804" i="9"/>
  <c r="BG507" i="12"/>
  <c r="BG194" i="12"/>
  <c r="BH194" i="12" s="1"/>
  <c r="BG202" i="12"/>
  <c r="BH202" i="12" s="1"/>
  <c r="V221" i="12"/>
  <c r="BG56" i="12"/>
  <c r="BH56" i="12" s="1"/>
  <c r="BG147" i="12"/>
  <c r="BG294" i="12"/>
  <c r="BH294" i="12" s="1"/>
  <c r="BG171" i="12"/>
  <c r="BG130" i="12"/>
  <c r="BG134" i="12"/>
  <c r="BG454" i="12"/>
  <c r="BH454" i="12" s="1"/>
  <c r="BG366" i="12"/>
  <c r="BG330" i="12"/>
  <c r="BG315" i="12"/>
  <c r="BH315" i="12" s="1"/>
  <c r="BG122" i="12"/>
  <c r="BG279" i="12"/>
  <c r="BG373" i="12"/>
  <c r="BH373" i="12" s="1"/>
  <c r="BG193" i="12"/>
  <c r="BH193" i="12" s="1"/>
  <c r="BG218" i="12"/>
  <c r="BG612" i="12"/>
  <c r="BG610" i="12"/>
  <c r="BG629" i="12"/>
  <c r="BG591" i="12"/>
  <c r="BG368" i="12"/>
  <c r="BH368" i="12" s="1"/>
  <c r="BG434" i="12"/>
  <c r="BH434" i="12" s="1"/>
  <c r="BG493" i="12"/>
  <c r="BG233" i="12"/>
  <c r="BG519" i="12"/>
  <c r="BG496" i="12"/>
  <c r="BG441" i="12"/>
  <c r="BG581" i="12"/>
  <c r="BG533" i="12"/>
  <c r="BF22" i="12"/>
  <c r="BE221" i="12"/>
  <c r="BF643" i="12"/>
  <c r="BF293" i="12"/>
  <c r="BH293" i="12" s="1"/>
  <c r="BF164" i="12"/>
  <c r="BG52" i="12"/>
  <c r="BG529" i="12"/>
  <c r="BG532" i="12"/>
  <c r="AH741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BG54" i="12"/>
  <c r="BG105" i="12"/>
  <c r="BG251" i="12"/>
  <c r="BG284" i="12"/>
  <c r="BH284" i="12" s="1"/>
  <c r="BG198" i="12"/>
  <c r="BG77" i="12"/>
  <c r="BG259" i="12"/>
  <c r="BG324" i="12"/>
  <c r="BH324" i="12" s="1"/>
  <c r="BG228" i="12"/>
  <c r="BG74" i="12"/>
  <c r="BG388" i="12"/>
  <c r="AH535" i="12"/>
  <c r="BG73" i="12"/>
  <c r="BG415" i="12"/>
  <c r="BH415" i="12" s="1"/>
  <c r="BG446" i="12"/>
  <c r="BH446" i="12" s="1"/>
  <c r="BG723" i="12"/>
  <c r="BH723" i="12" s="1"/>
  <c r="BG608" i="12"/>
  <c r="BG265" i="12"/>
  <c r="BG719" i="12"/>
  <c r="BH719" i="12" s="1"/>
  <c r="BG691" i="12"/>
  <c r="BH691" i="12" s="1"/>
  <c r="BG644" i="12"/>
  <c r="BG597" i="12"/>
  <c r="BH597" i="12" s="1"/>
  <c r="BC617" i="12"/>
  <c r="BE617" i="12"/>
  <c r="BF377" i="12"/>
  <c r="BH377" i="12" s="1"/>
  <c r="BF213" i="12"/>
  <c r="BF551" i="12"/>
  <c r="BG678" i="12"/>
  <c r="BF347" i="12"/>
  <c r="BF125" i="12"/>
  <c r="BF333" i="12"/>
  <c r="BF212" i="12"/>
  <c r="BG191" i="12"/>
  <c r="BH191" i="12" s="1"/>
  <c r="BG37" i="12"/>
  <c r="BH37" i="12" s="1"/>
  <c r="BG215" i="12"/>
  <c r="BG479" i="12"/>
  <c r="BG170" i="12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BE577" i="12"/>
  <c r="BC577" i="12"/>
  <c r="BG424" i="12"/>
  <c r="BG169" i="12"/>
  <c r="BG143" i="12"/>
  <c r="BG97" i="12"/>
  <c r="BG197" i="12"/>
  <c r="BG213" i="12"/>
  <c r="BG334" i="12"/>
  <c r="BG482" i="12"/>
  <c r="BG384" i="12"/>
  <c r="BG300" i="12"/>
  <c r="BG311" i="12"/>
  <c r="BG350" i="12"/>
  <c r="BG154" i="12"/>
  <c r="BH154" i="12" s="1"/>
  <c r="BG512" i="12"/>
  <c r="BG343" i="12"/>
  <c r="BH343" i="12" s="1"/>
  <c r="BG211" i="12"/>
  <c r="BG51" i="12"/>
  <c r="BG686" i="12"/>
  <c r="BG616" i="12"/>
  <c r="BG481" i="12"/>
  <c r="BG549" i="12"/>
  <c r="BG488" i="12"/>
  <c r="BG118" i="12"/>
  <c r="BG690" i="12"/>
  <c r="BH690" i="12" s="1"/>
  <c r="BF573" i="12"/>
  <c r="BF332" i="12"/>
  <c r="BF266" i="12"/>
  <c r="BF77" i="12"/>
  <c r="BF327" i="12"/>
  <c r="BF236" i="12"/>
  <c r="G694" i="12"/>
  <c r="G759" i="12" s="1"/>
  <c r="G760" i="12" s="1"/>
  <c r="J576" i="12"/>
  <c r="BG576" i="12" s="1"/>
  <c r="BG110" i="12"/>
  <c r="J76" i="8"/>
  <c r="BG249" i="12"/>
  <c r="BG201" i="12"/>
  <c r="BG86" i="12"/>
  <c r="BG76" i="12"/>
  <c r="BG688" i="12"/>
  <c r="BF361" i="12"/>
  <c r="BH361" i="12" s="1"/>
  <c r="J32" i="9"/>
  <c r="AH694" i="12"/>
  <c r="BG21" i="12"/>
  <c r="BG120" i="12"/>
  <c r="BG195" i="12"/>
  <c r="BG657" i="12"/>
  <c r="BG144" i="12"/>
  <c r="BG613" i="12"/>
  <c r="BC576" i="12"/>
  <c r="BE576" i="12"/>
  <c r="J80" i="9"/>
  <c r="J100" i="9"/>
  <c r="J386" i="9"/>
  <c r="BG166" i="12"/>
  <c r="V535" i="12"/>
  <c r="BG41" i="12"/>
  <c r="BH41" i="12" s="1"/>
  <c r="BG33" i="12"/>
  <c r="BG174" i="12"/>
  <c r="BH174" i="12" s="1"/>
  <c r="BG106" i="12"/>
  <c r="BG206" i="12"/>
  <c r="BG160" i="12"/>
  <c r="BG214" i="12"/>
  <c r="BG115" i="12"/>
  <c r="BG471" i="12"/>
  <c r="BH471" i="12" s="1"/>
  <c r="BG477" i="12"/>
  <c r="BH477" i="12" s="1"/>
  <c r="BG409" i="12"/>
  <c r="BG186" i="12"/>
  <c r="BH186" i="12" s="1"/>
  <c r="BG269" i="12"/>
  <c r="BG60" i="12"/>
  <c r="BG297" i="12"/>
  <c r="BH297" i="12" s="1"/>
  <c r="BG423" i="12"/>
  <c r="BG354" i="12"/>
  <c r="BG352" i="12"/>
  <c r="BG561" i="12"/>
  <c r="BG563" i="12"/>
  <c r="BG654" i="12"/>
  <c r="BG550" i="12"/>
  <c r="BF352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BG45" i="12"/>
  <c r="BG234" i="12"/>
  <c r="BH234" i="12" s="1"/>
  <c r="BG270" i="12"/>
  <c r="BG332" i="12"/>
  <c r="BG167" i="12"/>
  <c r="BG30" i="12"/>
  <c r="BG159" i="12"/>
  <c r="BG264" i="12"/>
  <c r="BG527" i="12"/>
  <c r="BF430" i="12"/>
  <c r="BH430" i="12" s="1"/>
  <c r="BF198" i="12"/>
  <c r="BF589" i="12"/>
  <c r="BF387" i="12"/>
  <c r="BF300" i="12"/>
  <c r="BF14" i="12"/>
  <c r="BF207" i="12"/>
  <c r="BF384" i="12"/>
  <c r="J119" i="9"/>
  <c r="J422" i="9"/>
  <c r="J455" i="9"/>
  <c r="J472" i="9"/>
  <c r="J593" i="9"/>
  <c r="J601" i="9"/>
  <c r="J608" i="9"/>
  <c r="J648" i="9"/>
  <c r="BG554" i="12"/>
  <c r="BG663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BG565" i="12"/>
  <c r="BG91" i="12"/>
  <c r="BH91" i="12" s="1"/>
  <c r="BG28" i="12"/>
  <c r="BG12" i="12"/>
  <c r="BG333" i="12"/>
  <c r="BG255" i="12"/>
  <c r="BG275" i="12"/>
  <c r="BF350" i="12"/>
  <c r="BF167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BG569" i="12"/>
  <c r="BG489" i="12"/>
  <c r="BG500" i="12"/>
  <c r="BG305" i="12"/>
  <c r="BG346" i="12"/>
  <c r="BH346" i="12" s="1"/>
  <c r="BG229" i="12"/>
  <c r="BG148" i="12"/>
  <c r="BG87" i="12"/>
  <c r="BG39" i="12"/>
  <c r="BH39" i="12" s="1"/>
  <c r="BG182" i="12"/>
  <c r="BG108" i="12"/>
  <c r="BG100" i="12"/>
  <c r="BG92" i="12"/>
  <c r="BH92" i="12" s="1"/>
  <c r="J154" i="8"/>
  <c r="BG611" i="12"/>
  <c r="BG85" i="12"/>
  <c r="AB535" i="12"/>
  <c r="BG238" i="12"/>
  <c r="AH221" i="12"/>
  <c r="BG44" i="12"/>
  <c r="BG34" i="12"/>
  <c r="BG208" i="12"/>
  <c r="BG266" i="12"/>
  <c r="BG157" i="12"/>
  <c r="BG173" i="12"/>
  <c r="BG11" i="12"/>
  <c r="BG140" i="12"/>
  <c r="BG183" i="12"/>
  <c r="BG89" i="12"/>
  <c r="BG387" i="12"/>
  <c r="BG457" i="12"/>
  <c r="BH457" i="12" s="1"/>
  <c r="BG181" i="12"/>
  <c r="BG237" i="12"/>
  <c r="BG411" i="12"/>
  <c r="BG116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BG141" i="12"/>
  <c r="BG545" i="12"/>
  <c r="BH545" i="12" s="1"/>
  <c r="BG216" i="12"/>
  <c r="AB221" i="12"/>
  <c r="BG75" i="12"/>
  <c r="BG600" i="12"/>
  <c r="BF605" i="12"/>
  <c r="BF245" i="12"/>
  <c r="BF118" i="12"/>
  <c r="BF30" i="12"/>
  <c r="BF568" i="12"/>
  <c r="BF520" i="12"/>
  <c r="BF351" i="12"/>
  <c r="BF195" i="12"/>
  <c r="BF110" i="12"/>
  <c r="BF574" i="12"/>
  <c r="BF522" i="12"/>
  <c r="BF29" i="12"/>
  <c r="J622" i="8"/>
  <c r="J411" i="9"/>
  <c r="AB694" i="12"/>
  <c r="BG107" i="12"/>
  <c r="BG31" i="12"/>
  <c r="BG187" i="12"/>
  <c r="BH187" i="12" s="1"/>
  <c r="BF102" i="12"/>
  <c r="J320" i="9"/>
  <c r="J683" i="9"/>
  <c r="BG253" i="12"/>
  <c r="BG331" i="12"/>
  <c r="BG138" i="12"/>
  <c r="BG355" i="12"/>
  <c r="BG356" i="12"/>
  <c r="BG738" i="12"/>
  <c r="BH738" i="12" s="1"/>
  <c r="BG492" i="12"/>
  <c r="J146" i="8"/>
  <c r="J471" i="8"/>
  <c r="J576" i="8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BF564" i="12"/>
  <c r="BG630" i="12"/>
  <c r="BG646" i="12"/>
  <c r="BG490" i="12"/>
  <c r="BG567" i="12"/>
  <c r="BF254" i="12"/>
  <c r="BF651" i="12"/>
  <c r="BF635" i="12"/>
  <c r="BG232" i="12"/>
  <c r="BG149" i="12"/>
  <c r="BG123" i="12"/>
  <c r="BH123" i="12" s="1"/>
  <c r="BG119" i="12"/>
  <c r="BG474" i="12"/>
  <c r="BH474" i="12" s="1"/>
  <c r="BG369" i="12"/>
  <c r="BH369" i="12" s="1"/>
  <c r="BG164" i="12"/>
  <c r="BG217" i="12"/>
  <c r="BG414" i="12"/>
  <c r="BG362" i="12"/>
  <c r="BG363" i="12"/>
  <c r="BG178" i="12"/>
  <c r="BG440" i="12"/>
  <c r="BH440" i="12" s="1"/>
  <c r="BG14" i="12"/>
  <c r="BG706" i="12"/>
  <c r="BH706" i="12" s="1"/>
  <c r="BG584" i="12"/>
  <c r="BG607" i="12"/>
  <c r="BG622" i="12"/>
  <c r="BH622" i="12" s="1"/>
  <c r="BG357" i="12"/>
  <c r="BG495" i="12"/>
  <c r="BH495" i="12" s="1"/>
  <c r="BG574" i="12"/>
  <c r="BG503" i="12"/>
  <c r="BG582" i="12"/>
  <c r="BG680" i="12"/>
  <c r="BG645" i="12"/>
  <c r="BG573" i="12"/>
  <c r="BG635" i="12"/>
  <c r="BG59" i="12"/>
  <c r="BG587" i="12"/>
  <c r="BG739" i="12"/>
  <c r="BH739" i="12" s="1"/>
  <c r="BF277" i="12"/>
  <c r="BF253" i="12"/>
  <c r="BF666" i="12"/>
  <c r="BF680" i="12"/>
  <c r="BF623" i="12"/>
  <c r="BF237" i="12"/>
  <c r="BF26" i="12"/>
  <c r="BF249" i="12"/>
  <c r="BF156" i="12"/>
  <c r="BF331" i="12"/>
  <c r="BF218" i="12"/>
  <c r="BF97" i="12"/>
  <c r="BF650" i="12"/>
  <c r="BF59" i="12"/>
  <c r="BF602" i="12"/>
  <c r="BF593" i="12"/>
  <c r="BF421" i="12"/>
  <c r="BF152" i="12"/>
  <c r="BF669" i="12"/>
  <c r="BF15" i="12"/>
  <c r="BF310" i="12"/>
  <c r="BF683" i="12"/>
  <c r="BF631" i="12"/>
  <c r="BF134" i="12"/>
  <c r="BF111" i="12"/>
  <c r="BG114" i="12"/>
  <c r="BG484" i="12"/>
  <c r="BG351" i="12"/>
  <c r="BG133" i="12"/>
  <c r="BG349" i="12"/>
  <c r="BG150" i="12"/>
  <c r="BG681" i="12"/>
  <c r="BG659" i="12"/>
  <c r="BG606" i="12"/>
  <c r="BG395" i="12"/>
  <c r="BG391" i="12"/>
  <c r="BG666" i="12"/>
  <c r="BG687" i="12"/>
  <c r="BG558" i="12"/>
  <c r="BG498" i="12"/>
  <c r="BH498" i="12" s="1"/>
  <c r="BG146" i="12"/>
  <c r="BG559" i="12"/>
  <c r="BF243" i="12"/>
  <c r="BF540" i="12"/>
  <c r="BF601" i="12"/>
  <c r="BF232" i="12"/>
  <c r="BF407" i="12"/>
  <c r="BF49" i="12"/>
  <c r="BG158" i="12"/>
  <c r="BG236" i="12"/>
  <c r="BG189" i="12"/>
  <c r="BH189" i="12" s="1"/>
  <c r="BG43" i="12"/>
  <c r="BG263" i="12"/>
  <c r="BG322" i="12"/>
  <c r="BG61" i="12"/>
  <c r="BG131" i="12"/>
  <c r="BG509" i="12"/>
  <c r="BG462" i="12"/>
  <c r="BH462" i="12" s="1"/>
  <c r="BG375" i="12"/>
  <c r="BH375" i="12" s="1"/>
  <c r="BG280" i="12"/>
  <c r="BG347" i="12"/>
  <c r="BG307" i="12"/>
  <c r="BG137" i="12"/>
  <c r="BG508" i="12"/>
  <c r="BG407" i="12"/>
  <c r="BG461" i="12"/>
  <c r="BH461" i="12" s="1"/>
  <c r="BG603" i="12"/>
  <c r="BG721" i="12"/>
  <c r="BH721" i="12" s="1"/>
  <c r="BG478" i="12"/>
  <c r="BG674" i="12"/>
  <c r="BG642" i="12"/>
  <c r="BF330" i="12"/>
  <c r="BF230" i="12"/>
  <c r="BF96" i="12"/>
  <c r="BF143" i="12"/>
  <c r="BF362" i="12"/>
  <c r="BF662" i="12"/>
  <c r="BF171" i="12"/>
  <c r="BF533" i="12"/>
  <c r="BF201" i="12"/>
  <c r="BF112" i="12"/>
  <c r="BF654" i="12"/>
  <c r="BF560" i="12"/>
  <c r="BF399" i="12"/>
  <c r="BF308" i="12"/>
  <c r="BH308" i="12" s="1"/>
  <c r="BF151" i="12"/>
  <c r="BF80" i="12"/>
  <c r="BF584" i="12"/>
  <c r="BF681" i="12"/>
  <c r="BF642" i="12"/>
  <c r="BF519" i="12"/>
  <c r="BF45" i="12"/>
  <c r="BF313" i="12"/>
  <c r="BH313" i="12" s="1"/>
  <c r="BF228" i="12"/>
  <c r="BF104" i="12"/>
  <c r="BF585" i="12"/>
  <c r="BF86" i="12"/>
  <c r="BF656" i="12"/>
  <c r="BF263" i="12"/>
  <c r="BF155" i="12"/>
  <c r="BF611" i="12"/>
  <c r="BF482" i="12"/>
  <c r="BG98" i="12"/>
  <c r="BG136" i="12"/>
  <c r="BG321" i="12"/>
  <c r="BH321" i="12" s="1"/>
  <c r="BG458" i="12"/>
  <c r="BH458" i="12" s="1"/>
  <c r="BG393" i="12"/>
  <c r="BG463" i="12"/>
  <c r="BH463" i="12" s="1"/>
  <c r="BG70" i="12"/>
  <c r="BG17" i="12"/>
  <c r="BG276" i="12"/>
  <c r="BG516" i="12"/>
  <c r="BG394" i="12"/>
  <c r="BG566" i="12"/>
  <c r="BG485" i="12"/>
  <c r="BH485" i="12" s="1"/>
  <c r="BE596" i="12"/>
  <c r="BC596" i="12"/>
  <c r="BG685" i="12"/>
  <c r="BH685" i="12" s="1"/>
  <c r="BG599" i="12"/>
  <c r="BG618" i="12"/>
  <c r="BG553" i="12"/>
  <c r="BG243" i="12"/>
  <c r="BG453" i="12"/>
  <c r="BH453" i="12" s="1"/>
  <c r="BG555" i="12"/>
  <c r="BG501" i="12"/>
  <c r="BG47" i="12"/>
  <c r="BG594" i="12"/>
  <c r="BG624" i="12"/>
  <c r="BG412" i="12"/>
  <c r="BG80" i="12"/>
  <c r="BG585" i="12"/>
  <c r="BG261" i="12"/>
  <c r="BG336" i="12"/>
  <c r="BG254" i="12"/>
  <c r="BG365" i="12"/>
  <c r="BG128" i="12"/>
  <c r="BG65" i="12"/>
  <c r="BG589" i="12"/>
  <c r="BG649" i="12"/>
  <c r="BG460" i="12"/>
  <c r="BH460" i="12" s="1"/>
  <c r="BG551" i="12"/>
  <c r="BG404" i="12"/>
  <c r="BG410" i="12"/>
  <c r="BG588" i="12"/>
  <c r="BG754" i="12"/>
  <c r="BH754" i="12" s="1"/>
  <c r="BF311" i="12"/>
  <c r="BF217" i="12"/>
  <c r="BF87" i="12"/>
  <c r="BF658" i="12"/>
  <c r="BF147" i="12"/>
  <c r="BF76" i="12"/>
  <c r="BF629" i="12"/>
  <c r="BF400" i="12"/>
  <c r="BH400" i="12" s="1"/>
  <c r="BF309" i="12"/>
  <c r="BH309" i="12" s="1"/>
  <c r="BF219" i="12"/>
  <c r="BF100" i="12"/>
  <c r="BF581" i="12"/>
  <c r="BF379" i="12"/>
  <c r="BH379" i="12" s="1"/>
  <c r="BF181" i="12"/>
  <c r="BF388" i="12"/>
  <c r="BF644" i="12"/>
  <c r="BF607" i="12"/>
  <c r="BF216" i="12"/>
  <c r="BF550" i="12"/>
  <c r="BG310" i="12"/>
  <c r="BG161" i="12"/>
  <c r="BH161" i="12" s="1"/>
  <c r="BG386" i="12"/>
  <c r="BG755" i="12"/>
  <c r="BH755" i="12" s="1"/>
  <c r="BG497" i="12"/>
  <c r="BG658" i="12"/>
  <c r="BG470" i="12"/>
  <c r="BH470" i="12" s="1"/>
  <c r="BG557" i="12"/>
  <c r="BF197" i="12"/>
  <c r="P221" i="12"/>
  <c r="BG40" i="12"/>
  <c r="BH40" i="12" s="1"/>
  <c r="BG26" i="12"/>
  <c r="BG303" i="12"/>
  <c r="BG247" i="12"/>
  <c r="BH247" i="12" s="1"/>
  <c r="BG99" i="12"/>
  <c r="BG36" i="12"/>
  <c r="BH36" i="12" s="1"/>
  <c r="BG16" i="12"/>
  <c r="BH16" i="12" s="1"/>
  <c r="BG268" i="12"/>
  <c r="BH268" i="12" s="1"/>
  <c r="BG219" i="12"/>
  <c r="BG177" i="12"/>
  <c r="BG117" i="12"/>
  <c r="BG399" i="12"/>
  <c r="BG185" i="12"/>
  <c r="BH185" i="12" s="1"/>
  <c r="BG62" i="12"/>
  <c r="BG241" i="12"/>
  <c r="BG542" i="12"/>
  <c r="BG456" i="12"/>
  <c r="BH456" i="12" s="1"/>
  <c r="BG669" i="12"/>
  <c r="BG593" i="12"/>
  <c r="BG102" i="12"/>
  <c r="BG633" i="12"/>
  <c r="BG568" i="12"/>
  <c r="BG631" i="12"/>
  <c r="BF307" i="12"/>
  <c r="BF43" i="12"/>
  <c r="BF649" i="12"/>
  <c r="BF131" i="12"/>
  <c r="BF523" i="12"/>
  <c r="BF166" i="12"/>
  <c r="BF52" i="12"/>
  <c r="BF628" i="12"/>
  <c r="BF503" i="12"/>
  <c r="BF391" i="12"/>
  <c r="BF295" i="12"/>
  <c r="BF107" i="12"/>
  <c r="BF72" i="12"/>
  <c r="BF552" i="12"/>
  <c r="BF614" i="12"/>
  <c r="BF396" i="12"/>
  <c r="BF305" i="12"/>
  <c r="BF215" i="12"/>
  <c r="BF553" i="12"/>
  <c r="BF516" i="12"/>
  <c r="BF149" i="12"/>
  <c r="BF612" i="12"/>
  <c r="BF47" i="12"/>
  <c r="BF603" i="12"/>
  <c r="BF435" i="12"/>
  <c r="BH435" i="12" s="1"/>
  <c r="BF32" i="12"/>
  <c r="BF101" i="12"/>
  <c r="BG27" i="12"/>
  <c r="BH27" i="12" s="1"/>
  <c r="BG295" i="12"/>
  <c r="BG302" i="12"/>
  <c r="BG207" i="12"/>
  <c r="BG46" i="12"/>
  <c r="BG132" i="12"/>
  <c r="BG271" i="12"/>
  <c r="BG96" i="12"/>
  <c r="BG55" i="12"/>
  <c r="BG162" i="12"/>
  <c r="BG398" i="12"/>
  <c r="BG513" i="12"/>
  <c r="BG246" i="12"/>
  <c r="BH246" i="12" s="1"/>
  <c r="BG24" i="12"/>
  <c r="BG82" i="12"/>
  <c r="BG442" i="12"/>
  <c r="BG329" i="12"/>
  <c r="BG277" i="12"/>
  <c r="BG466" i="12"/>
  <c r="BH466" i="12" s="1"/>
  <c r="BG304" i="12"/>
  <c r="BG151" i="12"/>
  <c r="BG494" i="12"/>
  <c r="BG746" i="12"/>
  <c r="BH746" i="12" s="1"/>
  <c r="BG601" i="12"/>
  <c r="BG580" i="12"/>
  <c r="BG487" i="12"/>
  <c r="BH487" i="12" s="1"/>
  <c r="BG605" i="12"/>
  <c r="BG543" i="12"/>
  <c r="BG84" i="12"/>
  <c r="BG556" i="12"/>
  <c r="BG344" i="12"/>
  <c r="BH344" i="12" s="1"/>
  <c r="BG716" i="12"/>
  <c r="BH716" i="12" s="1"/>
  <c r="BG564" i="12"/>
  <c r="BG427" i="12"/>
  <c r="BG292" i="12"/>
  <c r="BG20" i="12"/>
  <c r="BG53" i="12"/>
  <c r="BG101" i="12"/>
  <c r="BG155" i="12"/>
  <c r="BG179" i="12"/>
  <c r="BG145" i="12"/>
  <c r="BG32" i="12"/>
  <c r="BG15" i="12"/>
  <c r="BG299" i="12"/>
  <c r="BG258" i="12"/>
  <c r="BG129" i="12"/>
  <c r="BG124" i="12"/>
  <c r="BG103" i="12"/>
  <c r="BG421" i="12"/>
  <c r="BG436" i="12"/>
  <c r="BG381" i="12"/>
  <c r="BG172" i="12"/>
  <c r="BG506" i="12"/>
  <c r="BH506" i="12" s="1"/>
  <c r="BG376" i="12"/>
  <c r="BG212" i="12"/>
  <c r="BG196" i="12"/>
  <c r="BG745" i="12"/>
  <c r="BH745" i="12" s="1"/>
  <c r="BG661" i="12"/>
  <c r="BG750" i="12"/>
  <c r="BH750" i="12" s="1"/>
  <c r="BG623" i="12"/>
  <c r="BG451" i="12"/>
  <c r="BG389" i="12"/>
  <c r="BG677" i="12"/>
  <c r="BG590" i="12"/>
  <c r="BG403" i="12"/>
  <c r="BG22" i="12"/>
  <c r="BG583" i="12"/>
  <c r="BG752" i="12"/>
  <c r="BH752" i="12" s="1"/>
  <c r="BF303" i="12"/>
  <c r="BF208" i="12"/>
  <c r="BF79" i="12"/>
  <c r="BF517" i="12"/>
  <c r="BH517" i="12" s="1"/>
  <c r="BF71" i="12"/>
  <c r="BF636" i="12"/>
  <c r="BF127" i="12"/>
  <c r="BF645" i="12"/>
  <c r="BF349" i="12"/>
  <c r="BF162" i="12"/>
  <c r="BF424" i="12"/>
  <c r="BF339" i="12"/>
  <c r="BH339" i="12" s="1"/>
  <c r="BF278" i="12"/>
  <c r="BF103" i="12"/>
  <c r="BF610" i="12"/>
  <c r="BF481" i="12"/>
  <c r="BF119" i="12"/>
  <c r="BF546" i="12"/>
  <c r="BF392" i="12"/>
  <c r="BF296" i="12"/>
  <c r="BH296" i="12" s="1"/>
  <c r="BF210" i="12"/>
  <c r="BH210" i="12" s="1"/>
  <c r="BF89" i="12"/>
  <c r="BF70" i="12"/>
  <c r="BF682" i="12"/>
  <c r="BF418" i="12"/>
  <c r="BH418" i="12" s="1"/>
  <c r="BF604" i="12"/>
  <c r="BF397" i="12"/>
  <c r="BH397" i="12" s="1"/>
  <c r="BF648" i="12"/>
  <c r="BG50" i="12"/>
  <c r="BG200" i="12"/>
  <c r="BH200" i="12" s="1"/>
  <c r="BG49" i="12"/>
  <c r="BG260" i="12"/>
  <c r="BG337" i="12"/>
  <c r="BH337" i="12" s="1"/>
  <c r="BG242" i="12"/>
  <c r="BG245" i="12"/>
  <c r="BG94" i="12"/>
  <c r="BG420" i="12"/>
  <c r="BG425" i="12"/>
  <c r="BG428" i="12"/>
  <c r="BG156" i="12"/>
  <c r="BG230" i="12"/>
  <c r="BG126" i="12"/>
  <c r="BG78" i="12"/>
  <c r="BG437" i="12"/>
  <c r="BG511" i="12"/>
  <c r="BG72" i="12"/>
  <c r="BG374" i="12"/>
  <c r="BG748" i="12"/>
  <c r="BH748" i="12" s="1"/>
  <c r="BG595" i="12"/>
  <c r="BG614" i="12"/>
  <c r="BG575" i="12"/>
  <c r="BG438" i="12"/>
  <c r="BG604" i="12"/>
  <c r="BG662" i="12"/>
  <c r="BG540" i="12"/>
  <c r="BG701" i="12"/>
  <c r="BH701" i="12" s="1"/>
  <c r="BG656" i="12"/>
  <c r="BG655" i="12"/>
  <c r="BF280" i="12"/>
  <c r="BF563" i="12"/>
  <c r="BF398" i="12"/>
  <c r="BF75" i="12"/>
  <c r="BF136" i="12"/>
  <c r="BF380" i="12"/>
  <c r="BF479" i="12"/>
  <c r="BF385" i="12"/>
  <c r="BH385" i="12" s="1"/>
  <c r="BF298" i="12"/>
  <c r="BF62" i="12"/>
  <c r="BF508" i="12"/>
  <c r="BF355" i="12"/>
  <c r="BF63" i="12"/>
  <c r="BF663" i="12"/>
  <c r="BF438" i="12"/>
  <c r="BF233" i="12"/>
  <c r="BF618" i="12"/>
  <c r="BF93" i="12"/>
  <c r="BF314" i="12"/>
  <c r="BH314" i="12" s="1"/>
  <c r="BF25" i="12"/>
  <c r="BF630" i="12"/>
  <c r="BF137" i="12"/>
  <c r="BF409" i="12"/>
  <c r="BF99" i="12"/>
  <c r="BF531" i="12"/>
  <c r="BH531" i="12" s="1"/>
  <c r="BF211" i="12"/>
  <c r="BF599" i="12"/>
  <c r="BF329" i="12"/>
  <c r="BF82" i="12"/>
  <c r="BF441" i="12"/>
  <c r="BG450" i="12"/>
  <c r="BH450" i="12" s="1"/>
  <c r="BG288" i="12"/>
  <c r="BH288" i="12" s="1"/>
  <c r="BG283" i="12"/>
  <c r="BF386" i="12"/>
  <c r="BF404" i="12"/>
  <c r="BF406" i="12"/>
  <c r="BF425" i="12"/>
  <c r="BE535" i="12"/>
  <c r="BF451" i="12"/>
  <c r="BF443" i="12"/>
  <c r="BC535" i="12"/>
  <c r="AN535" i="12"/>
  <c r="BG443" i="12"/>
  <c r="BG188" i="12"/>
  <c r="BH188" i="12" s="1"/>
  <c r="AN221" i="12"/>
  <c r="J48" i="9"/>
  <c r="J98" i="9"/>
  <c r="I31" i="7"/>
  <c r="K32" i="7"/>
  <c r="N31" i="6"/>
  <c r="J80" i="8"/>
  <c r="J203" i="8"/>
  <c r="G548" i="9"/>
  <c r="I707" i="9"/>
  <c r="J572" i="9"/>
  <c r="AB757" i="12"/>
  <c r="G727" i="8"/>
  <c r="J162" i="9"/>
  <c r="J173" i="9"/>
  <c r="J339" i="9"/>
  <c r="J542" i="9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AB741" i="12"/>
  <c r="AN741" i="12"/>
  <c r="J535" i="12"/>
  <c r="J478" i="8"/>
  <c r="J195" i="9"/>
  <c r="J439" i="9"/>
  <c r="AH707" i="12"/>
  <c r="J387" i="8"/>
  <c r="J406" i="8"/>
  <c r="J454" i="8"/>
  <c r="J146" i="9"/>
  <c r="J655" i="9"/>
  <c r="J128" i="9"/>
  <c r="J416" i="9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321" i="9"/>
  <c r="J369" i="9"/>
  <c r="J741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89" i="8"/>
  <c r="J421" i="8"/>
  <c r="J439" i="8"/>
  <c r="V757" i="12"/>
  <c r="J47" i="8"/>
  <c r="J89" i="9"/>
  <c r="J354" i="9"/>
  <c r="J643" i="9"/>
  <c r="P741" i="12"/>
  <c r="J416" i="8"/>
  <c r="J588" i="8"/>
  <c r="J187" i="9"/>
  <c r="J199" i="9"/>
  <c r="J279" i="9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P707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V707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757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707" i="12"/>
  <c r="J716" i="9"/>
  <c r="J722" i="9"/>
  <c r="J755" i="9"/>
  <c r="AB707" i="12"/>
  <c r="V741" i="12"/>
  <c r="AK759" i="12"/>
  <c r="J577" i="12"/>
  <c r="AN757" i="12"/>
  <c r="AN694" i="12"/>
  <c r="AH757" i="12"/>
  <c r="P757" i="12"/>
  <c r="P694" i="12"/>
  <c r="P371" i="12"/>
  <c r="BG371" i="12" s="1"/>
  <c r="BH371" i="12" s="1"/>
  <c r="AG759" i="12"/>
  <c r="Y759" i="12"/>
  <c r="AE759" i="12"/>
  <c r="U759" i="12"/>
  <c r="M759" i="12"/>
  <c r="M760" i="12" s="1"/>
  <c r="O759" i="12"/>
  <c r="O760" i="12" s="1"/>
  <c r="AM759" i="12"/>
  <c r="J221" i="12"/>
  <c r="AA759" i="12"/>
  <c r="S759" i="12"/>
  <c r="V694" i="12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H556" i="12" l="1"/>
  <c r="BH112" i="12"/>
  <c r="BH637" i="12"/>
  <c r="BH403" i="12"/>
  <c r="BH532" i="12"/>
  <c r="BH383" i="12"/>
  <c r="BH683" i="12"/>
  <c r="BH581" i="12"/>
  <c r="BH278" i="12"/>
  <c r="BH606" i="12"/>
  <c r="BH263" i="12"/>
  <c r="BH233" i="12"/>
  <c r="BH160" i="12"/>
  <c r="BH238" i="12"/>
  <c r="BH554" i="12"/>
  <c r="BH298" i="12"/>
  <c r="BH527" i="12"/>
  <c r="BH175" i="12"/>
  <c r="BH557" i="12"/>
  <c r="BH249" i="12"/>
  <c r="BH494" i="12"/>
  <c r="BH594" i="12"/>
  <c r="BH441" i="12"/>
  <c r="BH394" i="12"/>
  <c r="BH111" i="12"/>
  <c r="BH177" i="12"/>
  <c r="BH201" i="12"/>
  <c r="BH549" i="12"/>
  <c r="BH552" i="12"/>
  <c r="BH83" i="12"/>
  <c r="BH144" i="12"/>
  <c r="BH135" i="12"/>
  <c r="BH127" i="12"/>
  <c r="BH493" i="12"/>
  <c r="BH152" i="12"/>
  <c r="BH71" i="12"/>
  <c r="BH299" i="12"/>
  <c r="BH128" i="12"/>
  <c r="BH327" i="12"/>
  <c r="BH184" i="12"/>
  <c r="BH229" i="12"/>
  <c r="BH513" i="12"/>
  <c r="BH242" i="12"/>
  <c r="BH546" i="12"/>
  <c r="BH170" i="12"/>
  <c r="BH261" i="12"/>
  <c r="BH98" i="12"/>
  <c r="BH176" i="12"/>
  <c r="BH618" i="12"/>
  <c r="BH60" i="12"/>
  <c r="BH558" i="12"/>
  <c r="BH414" i="12"/>
  <c r="BH250" i="12"/>
  <c r="BH331" i="12"/>
  <c r="BH525" i="12"/>
  <c r="BH163" i="12"/>
  <c r="BH640" i="12"/>
  <c r="BH391" i="12"/>
  <c r="BH106" i="12"/>
  <c r="BH120" i="12"/>
  <c r="BH129" i="12"/>
  <c r="BH522" i="12"/>
  <c r="BH28" i="12"/>
  <c r="BH388" i="12"/>
  <c r="BH20" i="12"/>
  <c r="BH132" i="12"/>
  <c r="BH590" i="12"/>
  <c r="BH355" i="12"/>
  <c r="BH365" i="12"/>
  <c r="BH560" i="12"/>
  <c r="BH218" i="12"/>
  <c r="BH276" i="12"/>
  <c r="BH687" i="12"/>
  <c r="BH50" i="12"/>
  <c r="BH84" i="12"/>
  <c r="BH559" i="12"/>
  <c r="BH357" i="12"/>
  <c r="BH140" i="12"/>
  <c r="BH565" i="12"/>
  <c r="BH271" i="12"/>
  <c r="BH292" i="12"/>
  <c r="BH51" i="12"/>
  <c r="BH133" i="12"/>
  <c r="BH571" i="12"/>
  <c r="BH544" i="12"/>
  <c r="BH508" i="12"/>
  <c r="BH195" i="12"/>
  <c r="BH490" i="12"/>
  <c r="BH682" i="12"/>
  <c r="BH646" i="12"/>
  <c r="BH688" i="12"/>
  <c r="BH643" i="12"/>
  <c r="BH306" i="12"/>
  <c r="BH376" i="12"/>
  <c r="BH636" i="12"/>
  <c r="BH582" i="12"/>
  <c r="BH17" i="12"/>
  <c r="BH602" i="12"/>
  <c r="BH562" i="12"/>
  <c r="BH668" i="12"/>
  <c r="BH630" i="12"/>
  <c r="BH651" i="12"/>
  <c r="BH566" i="12"/>
  <c r="BH159" i="12"/>
  <c r="BH125" i="12"/>
  <c r="BH671" i="12"/>
  <c r="BH183" i="12"/>
  <c r="BH259" i="12"/>
  <c r="BH496" i="12"/>
  <c r="BH616" i="12"/>
  <c r="BH90" i="12"/>
  <c r="BH31" i="12"/>
  <c r="BH64" i="12"/>
  <c r="BH641" i="12"/>
  <c r="BH657" i="12"/>
  <c r="BH670" i="12"/>
  <c r="BH488" i="12"/>
  <c r="BH396" i="12"/>
  <c r="BH74" i="12"/>
  <c r="BH586" i="12"/>
  <c r="BH632" i="12"/>
  <c r="BH366" i="12"/>
  <c r="BH304" i="12"/>
  <c r="BH130" i="12"/>
  <c r="BH148" i="12"/>
  <c r="BH211" i="12"/>
  <c r="BH663" i="12"/>
  <c r="BH100" i="12"/>
  <c r="BH570" i="12"/>
  <c r="BH182" i="12"/>
  <c r="BH592" i="12"/>
  <c r="BH433" i="12"/>
  <c r="BH280" i="12"/>
  <c r="BH149" i="12"/>
  <c r="BH572" i="12"/>
  <c r="BH116" i="12"/>
  <c r="BH541" i="12"/>
  <c r="BH199" i="12"/>
  <c r="BH79" i="12"/>
  <c r="BH587" i="12"/>
  <c r="BH12" i="12"/>
  <c r="BH270" i="12"/>
  <c r="BH567" i="12"/>
  <c r="J727" i="8"/>
  <c r="BH520" i="12"/>
  <c r="BH393" i="12"/>
  <c r="BH279" i="12"/>
  <c r="BH54" i="12"/>
  <c r="BH607" i="12"/>
  <c r="BH88" i="12"/>
  <c r="BG707" i="12"/>
  <c r="BH707" i="12" s="1"/>
  <c r="BH530" i="12"/>
  <c r="BH569" i="12"/>
  <c r="BH555" i="12"/>
  <c r="BH173" i="12"/>
  <c r="BH600" i="12"/>
  <c r="BH609" i="12"/>
  <c r="BH613" i="12"/>
  <c r="BH659" i="12"/>
  <c r="BH395" i="12"/>
  <c r="BH411" i="12"/>
  <c r="BH504" i="12"/>
  <c r="BH334" i="12"/>
  <c r="BH484" i="12"/>
  <c r="BH437" i="12"/>
  <c r="BH436" i="12"/>
  <c r="BH427" i="12"/>
  <c r="BH492" i="12"/>
  <c r="BH354" i="12"/>
  <c r="BH255" i="12"/>
  <c r="BH113" i="12"/>
  <c r="BH196" i="12"/>
  <c r="BH124" i="12"/>
  <c r="BH678" i="12"/>
  <c r="BH677" i="12"/>
  <c r="BH679" i="12"/>
  <c r="BH94" i="12"/>
  <c r="BH141" i="12"/>
  <c r="BH595" i="12"/>
  <c r="BH512" i="12"/>
  <c r="BH145" i="12"/>
  <c r="BH158" i="12"/>
  <c r="BH363" i="12"/>
  <c r="BH578" i="12"/>
  <c r="BH423" i="12"/>
  <c r="BH55" i="12"/>
  <c r="BH591" i="12"/>
  <c r="BH655" i="12"/>
  <c r="BH53" i="12"/>
  <c r="BH264" i="12"/>
  <c r="BH686" i="12"/>
  <c r="BH507" i="12"/>
  <c r="BH172" i="12"/>
  <c r="BH117" i="12"/>
  <c r="BH179" i="12"/>
  <c r="BH65" i="12"/>
  <c r="BH146" i="12"/>
  <c r="BH33" i="12"/>
  <c r="BH529" i="12"/>
  <c r="BH114" i="12"/>
  <c r="BH325" i="12"/>
  <c r="BH336" i="12"/>
  <c r="BH46" i="12"/>
  <c r="BH275" i="12"/>
  <c r="BH265" i="12"/>
  <c r="BH633" i="12"/>
  <c r="BH509" i="12"/>
  <c r="BH34" i="12"/>
  <c r="BH105" i="12"/>
  <c r="BH115" i="12"/>
  <c r="BH260" i="12"/>
  <c r="BH501" i="12"/>
  <c r="BH575" i="12"/>
  <c r="BH104" i="12"/>
  <c r="BH59" i="12"/>
  <c r="BH479" i="12"/>
  <c r="BH588" i="12"/>
  <c r="BH85" i="12"/>
  <c r="BH428" i="12"/>
  <c r="BH500" i="12"/>
  <c r="BH406" i="12"/>
  <c r="BH136" i="12"/>
  <c r="BH608" i="12"/>
  <c r="BH392" i="12"/>
  <c r="BH661" i="12"/>
  <c r="BH77" i="12"/>
  <c r="BH21" i="12"/>
  <c r="BH219" i="12"/>
  <c r="BH302" i="12"/>
  <c r="BH374" i="12"/>
  <c r="BH481" i="12"/>
  <c r="BH584" i="12"/>
  <c r="BH214" i="12"/>
  <c r="BH583" i="12"/>
  <c r="BH101" i="12"/>
  <c r="BH542" i="12"/>
  <c r="BH673" i="12"/>
  <c r="BH511" i="12"/>
  <c r="BH52" i="12"/>
  <c r="BH482" i="12"/>
  <c r="BH674" i="12"/>
  <c r="BH206" i="12"/>
  <c r="BH147" i="12"/>
  <c r="BH232" i="12"/>
  <c r="BH445" i="12"/>
  <c r="BH667" i="12"/>
  <c r="BH63" i="12"/>
  <c r="BH648" i="12"/>
  <c r="BH381" i="12"/>
  <c r="BH580" i="12"/>
  <c r="BH322" i="12"/>
  <c r="BH110" i="12"/>
  <c r="BH169" i="12"/>
  <c r="BH142" i="12"/>
  <c r="BH44" i="12"/>
  <c r="BH258" i="12"/>
  <c r="BH650" i="12"/>
  <c r="BH78" i="12"/>
  <c r="BH412" i="12"/>
  <c r="BH122" i="12"/>
  <c r="BH599" i="12"/>
  <c r="BH604" i="12"/>
  <c r="BH442" i="12"/>
  <c r="BH631" i="12"/>
  <c r="BH627" i="12"/>
  <c r="BH24" i="12"/>
  <c r="BH138" i="12"/>
  <c r="BH70" i="12"/>
  <c r="BH22" i="12"/>
  <c r="BH601" i="12"/>
  <c r="BH29" i="12"/>
  <c r="BH102" i="12"/>
  <c r="BH347" i="12"/>
  <c r="BH516" i="12"/>
  <c r="BH585" i="12"/>
  <c r="BH564" i="12"/>
  <c r="BH574" i="12"/>
  <c r="BC694" i="12"/>
  <c r="BC759" i="12" s="1"/>
  <c r="BC760" i="12" s="1"/>
  <c r="BH171" i="12"/>
  <c r="BH561" i="12"/>
  <c r="BH295" i="12"/>
  <c r="BH165" i="12"/>
  <c r="BH256" i="12"/>
  <c r="BH23" i="12"/>
  <c r="BH143" i="12"/>
  <c r="BH384" i="12"/>
  <c r="BH326" i="12"/>
  <c r="BH251" i="12"/>
  <c r="BH126" i="12"/>
  <c r="BH61" i="12"/>
  <c r="BH30" i="12"/>
  <c r="BH629" i="12"/>
  <c r="BH624" i="12"/>
  <c r="BH656" i="12"/>
  <c r="BH654" i="12"/>
  <c r="BH510" i="12"/>
  <c r="BH424" i="12"/>
  <c r="BH76" i="12"/>
  <c r="BH86" i="12"/>
  <c r="BH178" i="12"/>
  <c r="BH407" i="12"/>
  <c r="BH489" i="12"/>
  <c r="BE694" i="12"/>
  <c r="BE759" i="12" s="1"/>
  <c r="BE760" i="12" s="1"/>
  <c r="BH380" i="12"/>
  <c r="BH420" i="12"/>
  <c r="BH241" i="12"/>
  <c r="BH644" i="12"/>
  <c r="BH533" i="12"/>
  <c r="BH89" i="12"/>
  <c r="BH523" i="12"/>
  <c r="BH157" i="12"/>
  <c r="BH216" i="12"/>
  <c r="BH451" i="12"/>
  <c r="BH47" i="12"/>
  <c r="BH197" i="12"/>
  <c r="BH134" i="12"/>
  <c r="BH87" i="12"/>
  <c r="BH25" i="12"/>
  <c r="BH75" i="12"/>
  <c r="BH131" i="12"/>
  <c r="BH181" i="12"/>
  <c r="BH681" i="12"/>
  <c r="BH15" i="12"/>
  <c r="BH254" i="12"/>
  <c r="BH73" i="12"/>
  <c r="BH543" i="12"/>
  <c r="BH386" i="12"/>
  <c r="BH666" i="12"/>
  <c r="BH156" i="12"/>
  <c r="BH93" i="12"/>
  <c r="BH563" i="12"/>
  <c r="BH303" i="12"/>
  <c r="BH215" i="12"/>
  <c r="BH410" i="12"/>
  <c r="BH253" i="12"/>
  <c r="BH269" i="12"/>
  <c r="BH305" i="12"/>
  <c r="BH307" i="12"/>
  <c r="BH108" i="12"/>
  <c r="BH330" i="12"/>
  <c r="BH628" i="12"/>
  <c r="BH610" i="12"/>
  <c r="BH605" i="12"/>
  <c r="BH389" i="12"/>
  <c r="AB759" i="12"/>
  <c r="AB776" i="12" s="1"/>
  <c r="BH103" i="12"/>
  <c r="BH497" i="12"/>
  <c r="BH399" i="12"/>
  <c r="BH478" i="12"/>
  <c r="BH150" i="12"/>
  <c r="BH589" i="12"/>
  <c r="BH81" i="12"/>
  <c r="BH387" i="12"/>
  <c r="BH356" i="12"/>
  <c r="BH352" i="12"/>
  <c r="BH425" i="12"/>
  <c r="BH32" i="12"/>
  <c r="BH398" i="12"/>
  <c r="BH217" i="12"/>
  <c r="BH611" i="12"/>
  <c r="BH118" i="12"/>
  <c r="BH207" i="12"/>
  <c r="BH573" i="12"/>
  <c r="BH212" i="12"/>
  <c r="BH332" i="12"/>
  <c r="BH119" i="12"/>
  <c r="BH603" i="12"/>
  <c r="BH503" i="12"/>
  <c r="BH311" i="12"/>
  <c r="BH155" i="12"/>
  <c r="BH245" i="12"/>
  <c r="BH14" i="12"/>
  <c r="BH333" i="12"/>
  <c r="AE760" i="12"/>
  <c r="AE776" i="12"/>
  <c r="AE775" i="12"/>
  <c r="AE773" i="12"/>
  <c r="BH612" i="12"/>
  <c r="BG741" i="12"/>
  <c r="BH741" i="12" s="1"/>
  <c r="Y760" i="12"/>
  <c r="Y776" i="12"/>
  <c r="Y775" i="12"/>
  <c r="Y773" i="12"/>
  <c r="BH166" i="12"/>
  <c r="BH300" i="12"/>
  <c r="BH11" i="12"/>
  <c r="BF221" i="12"/>
  <c r="AG760" i="12"/>
  <c r="AG775" i="12"/>
  <c r="AG776" i="12"/>
  <c r="AG773" i="12"/>
  <c r="BH540" i="12"/>
  <c r="J727" i="9"/>
  <c r="BH82" i="12"/>
  <c r="BH26" i="12"/>
  <c r="BH198" i="12"/>
  <c r="BH551" i="12"/>
  <c r="J804" i="9"/>
  <c r="BH329" i="12"/>
  <c r="BH553" i="12"/>
  <c r="BH649" i="12"/>
  <c r="BH237" i="12"/>
  <c r="BH213" i="12"/>
  <c r="U760" i="12"/>
  <c r="U776" i="12"/>
  <c r="U775" i="12"/>
  <c r="U773" i="12"/>
  <c r="BH43" i="12"/>
  <c r="BH310" i="12"/>
  <c r="BH623" i="12"/>
  <c r="BH107" i="12"/>
  <c r="BH208" i="12"/>
  <c r="BH62" i="12"/>
  <c r="BH151" i="12"/>
  <c r="BH680" i="12"/>
  <c r="BH349" i="12"/>
  <c r="BH645" i="12"/>
  <c r="BH550" i="12"/>
  <c r="BH519" i="12"/>
  <c r="BH362" i="12"/>
  <c r="BH669" i="12"/>
  <c r="BH97" i="12"/>
  <c r="BF617" i="12"/>
  <c r="BH617" i="12" s="1"/>
  <c r="BH228" i="12"/>
  <c r="BH99" i="12"/>
  <c r="BH614" i="12"/>
  <c r="BH642" i="12"/>
  <c r="BF576" i="12"/>
  <c r="BH576" i="12" s="1"/>
  <c r="BH236" i="12"/>
  <c r="BH662" i="12"/>
  <c r="S760" i="12"/>
  <c r="S776" i="12"/>
  <c r="S775" i="12"/>
  <c r="S773" i="12"/>
  <c r="AA760" i="12"/>
  <c r="AA776" i="12"/>
  <c r="AA775" i="12"/>
  <c r="AA773" i="12"/>
  <c r="J694" i="12"/>
  <c r="BG694" i="12" s="1"/>
  <c r="BG577" i="12"/>
  <c r="BH409" i="12"/>
  <c r="BH438" i="12"/>
  <c r="BH96" i="12"/>
  <c r="BH421" i="12"/>
  <c r="BH277" i="12"/>
  <c r="BH351" i="12"/>
  <c r="BH350" i="12"/>
  <c r="BH162" i="12"/>
  <c r="AH759" i="12"/>
  <c r="BH45" i="12"/>
  <c r="V759" i="12"/>
  <c r="BH404" i="12"/>
  <c r="BH137" i="12"/>
  <c r="BH72" i="12"/>
  <c r="BH230" i="12"/>
  <c r="BH49" i="12"/>
  <c r="BH243" i="12"/>
  <c r="BH593" i="12"/>
  <c r="BH635" i="12"/>
  <c r="BG757" i="12"/>
  <c r="BH757" i="12" s="1"/>
  <c r="BH658" i="12"/>
  <c r="BF596" i="12"/>
  <c r="BH596" i="12" s="1"/>
  <c r="BH80" i="12"/>
  <c r="BH568" i="12"/>
  <c r="BH167" i="12"/>
  <c r="BH266" i="12"/>
  <c r="BF577" i="12"/>
  <c r="BH164" i="12"/>
  <c r="P535" i="12"/>
  <c r="P759" i="12" s="1"/>
  <c r="K565" i="18"/>
  <c r="L565" i="18" s="1"/>
  <c r="BH443" i="12"/>
  <c r="BF535" i="12"/>
  <c r="AM760" i="12"/>
  <c r="AM775" i="12"/>
  <c r="AM776" i="12"/>
  <c r="AM773" i="12"/>
  <c r="AN759" i="12"/>
  <c r="AN772" i="12" s="1"/>
  <c r="BG221" i="12"/>
  <c r="AK760" i="12"/>
  <c r="AK775" i="12"/>
  <c r="AK776" i="12"/>
  <c r="AK773" i="12"/>
  <c r="G806" i="8"/>
  <c r="G807" i="8" s="1"/>
  <c r="J707" i="9"/>
  <c r="J777" i="8"/>
  <c r="J707" i="8"/>
  <c r="K34" i="7"/>
  <c r="K35" i="7" s="1"/>
  <c r="I33" i="7"/>
  <c r="J804" i="8"/>
  <c r="J777" i="9"/>
  <c r="I806" i="9"/>
  <c r="I807" i="9" s="1"/>
  <c r="J548" i="8"/>
  <c r="J245" i="9"/>
  <c r="J548" i="9"/>
  <c r="G806" i="9"/>
  <c r="G807" i="9" s="1"/>
  <c r="I806" i="8"/>
  <c r="I807" i="8" s="1"/>
  <c r="J245" i="8"/>
  <c r="P776" i="12" l="1"/>
  <c r="BF771" i="12"/>
  <c r="AB775" i="12"/>
  <c r="BH221" i="12"/>
  <c r="J759" i="12"/>
  <c r="V776" i="12"/>
  <c r="V775" i="12"/>
  <c r="BF694" i="12"/>
  <c r="BH694" i="12" s="1"/>
  <c r="BH577" i="12"/>
  <c r="AH776" i="12"/>
  <c r="AH775" i="12"/>
  <c r="J806" i="8"/>
  <c r="BG535" i="12"/>
  <c r="BH535" i="12" s="1"/>
  <c r="BH759" i="12" s="1"/>
  <c r="BH770" i="12" s="1"/>
  <c r="P775" i="12"/>
  <c r="AN760" i="12"/>
  <c r="K1595" i="16"/>
  <c r="L1595" i="16" s="1"/>
  <c r="V760" i="12"/>
  <c r="K1592" i="14"/>
  <c r="P760" i="12"/>
  <c r="AB760" i="12"/>
  <c r="K1591" i="15"/>
  <c r="J806" i="9"/>
  <c r="K36" i="7"/>
  <c r="I36" i="7" s="1"/>
  <c r="AH760" i="12"/>
  <c r="J760" i="12" l="1"/>
  <c r="J775" i="12"/>
  <c r="N26" i="19"/>
  <c r="BF772" i="12"/>
  <c r="BG759" i="12"/>
  <c r="BF759" i="12"/>
  <c r="J807" i="8"/>
  <c r="P833" i="25"/>
  <c r="P771" i="12"/>
  <c r="AB833" i="25"/>
  <c r="AB835" i="25" s="1"/>
  <c r="AB771" i="12"/>
  <c r="AB773" i="12" s="1"/>
  <c r="AH833" i="25"/>
  <c r="AH835" i="25" s="1"/>
  <c r="AH771" i="12"/>
  <c r="AH773" i="12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19" l="1"/>
  <c r="BF760" i="12"/>
  <c r="P773" i="12"/>
  <c r="P835" i="25"/>
  <c r="K32" i="6"/>
  <c r="K34" i="6"/>
  <c r="K35" i="6" s="1"/>
  <c r="Q33" i="19" l="1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771" i="12"/>
  <c r="K550" i="14"/>
  <c r="AH789" i="1"/>
  <c r="AV788" i="1"/>
  <c r="AV790" i="1" s="1"/>
  <c r="K549" i="3"/>
  <c r="K527" i="5"/>
  <c r="P789" i="1"/>
  <c r="J808" i="3"/>
  <c r="K31" i="4"/>
  <c r="I504" i="1"/>
  <c r="G504" i="1"/>
  <c r="V773" i="12" l="1"/>
  <c r="V835" i="25"/>
  <c r="AO835" i="25" s="1"/>
  <c r="AO833" i="25"/>
  <c r="O31" i="6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25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26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<sst xmlns="http://schemas.openxmlformats.org/spreadsheetml/2006/main" count="37718" uniqueCount="657">
  <si>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</si>
  <si>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</si>
  <si>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</si>
  <si>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</si>
  <si>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</si>
  <si>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</si>
  <si>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</si>
  <si>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</si>
  <si>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</si>
  <si>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</si>
  <si>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</si>
  <si>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</si>
  <si>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</si>
  <si>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</si>
  <si>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</si>
  <si>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</si>
  <si>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</si>
  <si>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</si>
  <si>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</si>
  <si>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</si>
  <si>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</si>
  <si>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</si>
  <si>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</si>
  <si>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</si>
  <si>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</si>
  <si>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</si>
  <si>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</si>
  <si>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</si>
  <si>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</si>
  <si>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</si>
  <si>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</si>
  <si>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</si>
  <si>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</si>
  <si>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</si>
  <si>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</si>
  <si>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</si>
  <si>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</si>
  <si>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</si>
  <si>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</si>
  <si>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</si>
  <si>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</si>
  <si>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</si>
  <si>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</si>
  <si>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</si>
  <si>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</si>
  <si>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</si>
  <si>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</si>
  <si>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</si>
  <si>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</si>
  <si>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</si>
  <si>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</si>
  <si>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</si>
  <si>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</si>
  <si>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</si>
  <si>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</si>
  <si>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</si>
  <si>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</si>
  <si>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</si>
  <si>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</si>
  <si>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</si>
  <si>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</si>
  <si>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</si>
  <si>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</si>
  <si>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</si>
  <si>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</si>
  <si>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</si>
  <si>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</si>
  <si>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</si>
  <si>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</si>
  <si>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</si>
  <si>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</si>
  <si>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</si>
  <si>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</si>
  <si>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</si>
  <si>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</si>
  <si>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</si>
  <si>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</si>
  <si>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</si>
  <si>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</si>
  <si>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</si>
  <si>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</si>
  <si>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</si>
  <si>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</si>
  <si>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</si>
  <si>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</si>
  <si>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</si>
  <si>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</si>
  <si>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</si>
  <si>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</si>
  <si>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</si>
  <si>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</si>
  <si>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</si>
  <si>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</si>
  <si>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</si>
  <si>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</si>
  <si>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</si>
  <si>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</si>
  <si>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</si>
  <si>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</si>
  <si>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</si>
  <si>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</si>
  <si>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</si>
  <si>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</si>
  <si>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</si>
  <si>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</si>
  <si>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</si>
  <si>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</si>
  <si>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</si>
  <si>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</si>
  <si>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</si>
  <si>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</si>
  <si>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</si>
  <si>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</si>
  <si>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</si>
  <si>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</si>
  <si>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</si>
  <si>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</si>
  <si>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</si>
  <si>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</si>
  <si>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</si>
  <si>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</si>
  <si>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</si>
  <si>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</si>
  <si>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</si>
  <si>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</si>
  <si>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</si>
  <si>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</si>
  <si>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</si>
  <si>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</si>
  <si>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</si>
  <si>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</si>
  <si>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</si>
  <si>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</si>
  <si>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</si>
  <si>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</si>
  <si>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</si>
  <si>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</si>
  <si>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</si>
  <si>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</si>
  <si>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</si>
  <si>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</si>
  <si>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</si>
  <si>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</si>
  <si>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</si>
  <si>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</si>
  <si>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</si>
  <si>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</si>
  <si>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</si>
  <si>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</si>
  <si>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</si>
  <si>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</si>
  <si>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</si>
  <si>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</si>
  <si>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</si>
  <si>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</si>
  <si>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</si>
  <si>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</si>
  <si>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</si>
  <si>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</si>
  <si>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</si>
  <si>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</si>
  <si>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</si>
  <si>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</si>
  <si>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</si>
  <si>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</si>
  <si>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</si>
  <si>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</si>
  <si>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</si>
  <si>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</si>
  <si>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</si>
  <si>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</si>
  <si>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</si>
  <si>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</si>
  <si>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</si>
  <si>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</si>
  <si>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</si>
  <si>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</si>
  <si>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</si>
  <si>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</si>
  <si>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</si>
  <si>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</si>
  <si>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</si>
  <si>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</si>
  <si>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</si>
  <si>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</si>
  <si>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</si>
  <si>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</si>
  <si>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</si>
  <si>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</si>
  <si>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</si>
  <si>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</si>
  <si>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</si>
  <si>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</si>
  <si>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</si>
  <si>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</si>
  <si>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</si>
  <si>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</si>
  <si>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</si>
  <si>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</si>
  <si>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</si>
  <si>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</si>
  <si>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</si>
  <si>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</si>
  <si>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</si>
  <si>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</si>
  <si>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</si>
  <si>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</si>
  <si>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</si>
  <si>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</si>
  <si>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</si>
  <si>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</si>
  <si>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</si>
  <si>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</si>
  <si>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</si>
  <si>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</si>
  <si>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</si>
  <si>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</si>
  <si>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</si>
  <si>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</si>
  <si>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</si>
  <si>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</si>
  <si>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</si>
  <si>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</si>
  <si>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</si>
  <si>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</si>
  <si>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</si>
  <si>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</si>
  <si>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</si>
  <si>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</si>
  <si>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</si>
  <si>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</si>
  <si>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</si>
  <si>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</si>
  <si>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</si>
  <si>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</si>
  <si>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</si>
  <si>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</si>
  <si>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</si>
  <si>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</si>
  <si>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</si>
  <si>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</si>
  <si>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</si>
  <si>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</si>
  <si>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</si>
  <si>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</si>
  <si>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</si>
  <si>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</si>
  <si>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</si>
  <si>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</si>
  <si>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</si>
  <si>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</si>
  <si>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</si>
  <si>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</si>
  <si>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</si>
  <si>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</si>
  <si>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</si>
  <si>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</si>
  <si>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</si>
  <si>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</si>
  <si>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</si>
  <si>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</si>
  <si>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</si>
  <si>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</si>
  <si>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</si>
  <si>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</si>
  <si>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</si>
  <si>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</si>
  <si>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</si>
  <si>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</si>
  <si>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</si>
  <si>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</si>
  <si>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</si>
  <si>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</si>
  <si>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</si>
  <si>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</si>
  <si>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</si>
  <si>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</si>
  <si>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</si>
  <si>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</si>
  <si>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</si>
  <si>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</si>
  <si>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</si>
  <si>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</si>
  <si>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</si>
  <si>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</si>
  <si>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</si>
  <si>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</si>
  <si>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</si>
  <si>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</si>
  <si>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</si>
  <si>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</si>
  <si>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</si>
  <si>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</si>
  <si>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</si>
  <si>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</si>
  <si>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</si>
  <si>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</si>
  <si>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</si>
  <si>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</si>
  <si>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</si>
  <si>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</si>
  <si>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</si>
  <si>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</si>
  <si>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</si>
  <si>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</si>
  <si>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</si>
  <si>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</si>
  <si>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</si>
  <si>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</si>
  <si>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</si>
  <si>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</si>
  <si>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</si>
  <si>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</si>
  <si>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</si>
  <si>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</si>
  <si>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</si>
  <si>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</si>
  <si>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</si>
  <si>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</si>
  <si>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</si>
  <si>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</si>
  <si>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</si>
  <si>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</si>
  <si>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</si>
  <si>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</si>
  <si>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</si>
  <si>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</si>
  <si>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</si>
  <si>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</si>
  <si>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</si>
  <si>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</si>
  <si>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</si>
  <si>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</si>
  <si>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</si>
  <si>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</si>
  <si>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</si>
  <si>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</si>
  <si>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</si>
  <si>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</si>
  <si>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</si>
  <si>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</si>
  <si>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</si>
  <si>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</si>
  <si>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</si>
  <si>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</si>
  <si>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</si>
  <si>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</si>
  <si>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</si>
  <si>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</si>
  <si>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</si>
  <si>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</si>
  <si>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</si>
  <si>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</si>
  <si>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</si>
  <si>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</si>
  <si>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</si>
  <si>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</si>
  <si>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</si>
  <si>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</si>
  <si>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</si>
  <si>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</si>
  <si>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</si>
  <si>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</si>
  <si>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</si>
  <si>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</si>
  <si>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</si>
  <si>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</si>
  <si>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</si>
  <si>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</si>
  <si>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</si>
  <si>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</si>
  <si>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</si>
  <si>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</si>
  <si>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</si>
  <si>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</si>
  <si>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</si>
  <si>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</si>
  <si>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</si>
  <si>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</si>
  <si>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</si>
  <si>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</si>
  <si>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</si>
  <si>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</si>
  <si>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</si>
  <si>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</si>
  <si>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</si>
  <si>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</si>
  <si>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</si>
  <si>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</si>
  <si>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</si>
  <si>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</si>
  <si>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</si>
  <si>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</si>
  <si>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</si>
  <si>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</si>
  <si>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</si>
  <si>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</si>
  <si>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</si>
  <si>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</si>
  <si>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</si>
  <si>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</si>
  <si>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</si>
  <si>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</si>
  <si>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</si>
  <si>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</si>
  <si>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</si>
  <si>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</si>
  <si>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</si>
  <si>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</si>
  <si>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</si>
  <si>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</si>
  <si>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</si>
  <si>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</si>
  <si>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</si>
  <si>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</si>
  <si>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</si>
  <si>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</si>
  <si>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</si>
  <si>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</si>
  <si>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</si>
  <si>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</si>
  <si>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</si>
  <si>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</si>
  <si>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</si>
  <si>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</si>
  <si>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</si>
  <si>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</si>
  <si>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</si>
  <si>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</si>
  <si>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</si>
  <si>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</si>
  <si>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</si>
  <si>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</si>
  <si>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</si>
  <si>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</si>
  <si>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</si>
  <si>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</si>
  <si>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</si>
  <si>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</si>
  <si>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</si>
  <si>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</si>
  <si>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</si>
  <si>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</si>
  <si>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</si>
  <si>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</si>
  <si>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</si>
  <si>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</si>
  <si>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</si>
  <si>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</si>
  <si>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</si>
  <si>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</si>
  <si>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</si>
  <si>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</si>
  <si>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</si>
  <si>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</si>
  <si>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</si>
  <si>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</si>
  <si>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</si>
  <si>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</si>
  <si>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</si>
  <si>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</si>
  <si>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</si>
  <si>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</si>
  <si>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</si>
  <si>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</si>
  <si>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</si>
  <si>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</si>
  <si>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</si>
  <si>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</si>
  <si>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</si>
  <si>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</si>
  <si>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</si>
  <si>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</si>
  <si>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</si>
  <si>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</si>
  <si>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</si>
  <si>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</si>
  <si>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</si>
  <si>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</si>
  <si>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</si>
  <si>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</si>
  <si>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</si>
  <si>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</si>
  <si>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</si>
  <si>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</si>
  <si>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</si>
  <si>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</si>
  <si>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</si>
  <si>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</si>
  <si>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</si>
  <si>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</si>
  <si>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</si>
  <si>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</si>
  <si>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</si>
  <si>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</si>
  <si>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</si>
  <si>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</si>
  <si>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</si>
  <si>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</si>
  <si>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</si>
  <si>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</si>
  <si>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</si>
  <si>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</si>
  <si>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</si>
  <si>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</si>
  <si>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</si>
  <si>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</si>
  <si>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</si>
  <si>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</si>
  <si>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</si>
  <si>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</si>
  <si>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</si>
  <si>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</si>
  <si>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</si>
  <si>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</si>
  <si>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</si>
  <si>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</si>
  <si>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</si>
  <si>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</si>
  <si>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</si>
  <si>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</si>
  <si>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</si>
  <si>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</si>
  <si>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</si>
  <si>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</si>
  <si>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</si>
  <si>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</si>
  <si>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</si>
  <si>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</si>
  <si>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</si>
  <si>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</si>
  <si>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</si>
  <si>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</si>
  <si>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</si>
  <si>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</si>
  <si>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</si>
  <si>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</si>
  <si>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</si>
  <si>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</si>
  <si>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</si>
  <si>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</si>
  <si>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</si>
  <si>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</si>
  <si>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</si>
  <si>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</si>
  <si>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</si>
  <si>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</si>
  <si>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</si>
  <si>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</si>
  <si>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</si>
  <si>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</si>
  <si>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</si>
  <si>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</si>
  <si>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</si>
  <si>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</si>
  <si>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</si>
  <si>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</si>
  <si>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</si>
  <si>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</si>
  <si>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</si>
  <si>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</si>
  <si>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</si>
  <si>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</si>
  <si>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</si>
  <si>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</si>
  <si>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</si>
  <si>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</si>
  <si>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</si>
  <si>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</si>
  <si>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</si>
  <si>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</si>
  <si>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</si>
  <si>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</si>
  <si>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</si>
  <si>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</si>
  <si>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</si>
  <si>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</si>
  <si>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</si>
  <si>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</si>
  <si>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</si>
  <si>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</si>
  <si>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</si>
  <si>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</si>
  <si>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</si>
  <si>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</si>
  <si>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</si>
  <si>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</si>
  <si>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</si>
  <si>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</si>
  <si>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</si>
  <si>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</si>
  <si>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</si>
  <si>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</si>
  <si>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</si>
  <si>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</si>
  <si>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</si>
  <si>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</si>
  <si>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</si>
  <si>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</si>
  <si>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</si>
  <si>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</si>
  <si>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</si>
  <si>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</si>
  <si>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</si>
  <si>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</si>
  <si>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</si>
  <si>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</si>
  <si>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</si>
  <si>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</si>
  <si>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</si>
  <si>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</si>
  <si>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</si>
  <si>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</si>
  <si>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</si>
  <si>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</si>
  <si>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</si>
  <si>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</si>
  <si>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</si>
  <si>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</si>
  <si>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</si>
  <si>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</si>
  <si>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</si>
  <si>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</si>
  <si>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</si>
  <si>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</si>
  <si>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</si>
  <si>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</si>
  <si>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</si>
  <si>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</si>
  <si>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</si>
  <si>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</si>
  <si>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</si>
  <si>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</si>
  <si>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</si>
  <si>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</si>
  <si>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</si>
  <si>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</si>
  <si>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</si>
  <si>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</si>
  <si>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</si>
  <si>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</si>
  <si>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</si>
  <si>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</si>
  <si>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</si>
  <si>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</si>
  <si>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</si>
  <si>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</si>
  <si>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</si>
  <si>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</si>
  <si>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</si>
  <si>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Приложение № 1 к Дополнительному соглашению № 8 от 01 октября 2024г.    
к Договору строительного субподряда  № МВМ/19-07-СП1  от «29» сентября 2023г.</t>
  </si>
  <si>
    <t>Приложение № 1.1. к Договору строительного субподряда  № МВМ/19-07-СП1  от «29» сентября 2023г.</t>
  </si>
  <si>
    <t>ООО «ШЕЛЛРОКК»</t>
  </si>
  <si>
    <t>ООО «ИНЖСОЛЮШН»</t>
  </si>
  <si>
    <t>Генеральный директор</t>
  </si>
  <si>
    <t>______________/ Е.А. Бусел /</t>
  </si>
  <si>
    <t>______________/ Гусенков А.В.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</si>
</sst>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9" formatCode="0.00000000E+00"/>
    <numFmt numFmtId="180" formatCode="000000"/>
    <numFmt numFmtId="181" formatCode="0.000_ ;[Red]\-0.000\ "/>
  </numFmts>
  <fonts count="60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5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83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7" fillId="0" borderId="20" xfId="0" applyFont="1" applyBorder="1" applyAlignment="1">
      <alignment horizontal="center" vertical="center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4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4" fontId="0" fillId="13" borderId="2" xfId="0" applyNumberFormat="1" applyFill="1" applyBorder="1" applyAlignment="1">
      <alignment horizontal="right" vertical="center"/>
    </xf>
    <xf numFmtId="172" fontId="25" fillId="8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4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172" fontId="56" fillId="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4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4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4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4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0" fontId="55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5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4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4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4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4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4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9" fontId="57" fillId="7" borderId="1" xfId="0" applyNumberFormat="1" applyFont="1" applyFill="1" applyBorder="1" applyAlignment="1">
      <alignment horizontal="center" vertical="center" wrapText="1"/>
    </xf>
    <xf numFmtId="172" fontId="58" fillId="8" borderId="1" xfId="0" applyNumberFormat="1" applyFont="1" applyFill="1" applyBorder="1" applyAlignment="1">
      <alignment horizontal="center" vertical="center" wrapText="1"/>
    </xf>
    <xf numFmtId="4" fontId="58" fillId="8" borderId="2" xfId="0" applyNumberFormat="1" applyFont="1" applyFill="1" applyBorder="1" applyAlignment="1">
      <alignment horizontal="right" vertical="center"/>
    </xf>
    <xf numFmtId="4" fontId="58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4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54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/>
    </xf>
    <xf numFmtId="172" fontId="25" fillId="15" borderId="1" xfId="0" applyNumberFormat="1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5" borderId="3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right" vertical="center"/>
    </xf>
    <xf numFmtId="4" fontId="3" fillId="3" borderId="0" xfId="0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4" fontId="0" fillId="4" borderId="0" xfId="0" applyNumberFormat="1" applyFill="1" applyBorder="1" applyAlignment="1">
      <alignment horizontal="right" vertical="center"/>
    </xf>
    <xf numFmtId="4" fontId="3" fillId="4" borderId="0" xfId="0" applyNumberFormat="1" applyFont="1" applyFill="1" applyBorder="1" applyAlignment="1">
      <alignment horizontal="right" vertical="center"/>
    </xf>
    <xf numFmtId="0" fontId="0" fillId="5" borderId="0" xfId="0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right" vertical="center"/>
    </xf>
    <xf numFmtId="4" fontId="3" fillId="5" borderId="0" xfId="0" applyNumberFormat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4" fontId="0" fillId="6" borderId="0" xfId="0" applyNumberFormat="1" applyFill="1" applyBorder="1" applyAlignment="1">
      <alignment horizontal="right" vertical="center"/>
    </xf>
    <xf numFmtId="4" fontId="3" fillId="6" borderId="0" xfId="0" applyNumberFormat="1" applyFont="1" applyFill="1" applyBorder="1" applyAlignment="1">
      <alignment horizontal="right" vertical="center"/>
    </xf>
    <xf numFmtId="0" fontId="0" fillId="7" borderId="0" xfId="0" applyFill="1" applyBorder="1" applyAlignment="1">
      <alignment horizontal="center" vertical="center"/>
    </xf>
    <xf numFmtId="4" fontId="0" fillId="7" borderId="0" xfId="0" applyNumberFormat="1" applyFill="1" applyBorder="1" applyAlignment="1">
      <alignment horizontal="right" vertical="center"/>
    </xf>
    <xf numFmtId="4" fontId="3" fillId="7" borderId="0" xfId="0" applyNumberFormat="1" applyFont="1" applyFill="1" applyBorder="1" applyAlignment="1">
      <alignment horizontal="right" vertical="center"/>
    </xf>
    <xf numFmtId="0" fontId="3" fillId="17" borderId="0" xfId="0" applyFont="1" applyFill="1" applyBorder="1" applyAlignment="1">
      <alignment horizontal="center" vertical="center"/>
    </xf>
    <xf numFmtId="4" fontId="0" fillId="17" borderId="0" xfId="0" applyNumberFormat="1" applyFill="1" applyBorder="1" applyAlignment="1">
      <alignment horizontal="right" vertical="center"/>
    </xf>
    <xf numFmtId="4" fontId="3" fillId="17" borderId="0" xfId="0" applyNumberFormat="1" applyFont="1" applyFill="1" applyBorder="1" applyAlignment="1">
      <alignment horizontal="right" vertical="center"/>
    </xf>
    <xf numFmtId="0" fontId="0" fillId="18" borderId="0" xfId="0" applyFill="1" applyBorder="1" applyAlignment="1">
      <alignment horizontal="center" vertical="center"/>
    </xf>
    <xf numFmtId="4" fontId="0" fillId="18" borderId="0" xfId="0" applyNumberFormat="1" applyFill="1" applyBorder="1" applyAlignment="1">
      <alignment horizontal="right" vertical="center"/>
    </xf>
    <xf numFmtId="4" fontId="3" fillId="18" borderId="0" xfId="0" applyNumberFormat="1" applyFont="1" applyFill="1" applyBorder="1" applyAlignment="1">
      <alignment horizontal="right" vertical="center"/>
    </xf>
    <xf numFmtId="172" fontId="0" fillId="8" borderId="0" xfId="0" applyNumberFormat="1" applyFill="1" applyBorder="1" applyAlignment="1">
      <alignment horizontal="center" vertical="center"/>
    </xf>
    <xf numFmtId="4" fontId="0" fillId="8" borderId="0" xfId="0" applyNumberFormat="1" applyFill="1" applyBorder="1" applyAlignment="1">
      <alignment horizontal="right" vertical="center"/>
    </xf>
    <xf numFmtId="4" fontId="3" fillId="8" borderId="0" xfId="0" applyNumberFormat="1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center" vertical="center" wrapText="1"/>
    </xf>
    <xf numFmtId="4" fontId="50" fillId="0" borderId="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6" xfId="0" applyFont="1" applyBorder="1" applyAlignment="1">
      <alignment vertical="center"/>
    </xf>
    <xf numFmtId="0" fontId="17" fillId="17" borderId="3" xfId="0" applyFont="1" applyFill="1" applyBorder="1" applyAlignment="1">
      <alignment horizontal="center" vertical="center"/>
    </xf>
    <xf numFmtId="0" fontId="19" fillId="17" borderId="3" xfId="0" quotePrefix="1" applyFont="1" applyFill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19" fillId="17" borderId="56" xfId="0" applyFont="1" applyFill="1" applyBorder="1" applyAlignment="1">
      <alignment vertical="center"/>
    </xf>
    <xf numFmtId="0" fontId="17" fillId="18" borderId="3" xfId="0" applyFont="1" applyFill="1" applyBorder="1" applyAlignment="1">
      <alignment horizontal="center" vertical="center"/>
    </xf>
    <xf numFmtId="0" fontId="19" fillId="18" borderId="3" xfId="0" quotePrefix="1" applyFont="1" applyFill="1" applyBorder="1" applyAlignment="1">
      <alignment horizontal="center" vertical="center"/>
    </xf>
    <xf numFmtId="0" fontId="19" fillId="18" borderId="3" xfId="0" applyFont="1" applyFill="1" applyBorder="1" applyAlignment="1">
      <alignment horizontal="center" vertical="center"/>
    </xf>
    <xf numFmtId="0" fontId="19" fillId="18" borderId="56" xfId="0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horizontal="left" vertical="center" wrapText="1"/>
    </xf>
    <xf numFmtId="180" fontId="13" fillId="0" borderId="0" xfId="0" applyNumberFormat="1" applyFont="1" applyFill="1" applyAlignment="1">
      <alignment vertical="center" wrapText="1"/>
    </xf>
    <xf numFmtId="180" fontId="0" fillId="0" borderId="0" xfId="0" applyNumberFormat="1" applyFill="1"/>
    <xf numFmtId="0" fontId="14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181" fontId="9" fillId="0" borderId="2" xfId="0" applyNumberFormat="1" applyFont="1" applyFill="1" applyBorder="1" applyAlignment="1">
      <alignment horizontal="center" vertical="center" wrapText="1"/>
    </xf>
    <xf numFmtId="171" fontId="9" fillId="0" borderId="2" xfId="0" applyNumberFormat="1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172" fontId="9" fillId="8" borderId="24" xfId="0" applyNumberFormat="1" applyFont="1" applyFill="1" applyBorder="1" applyAlignment="1">
      <alignment horizontal="center" vertical="center" wrapText="1"/>
    </xf>
    <xf numFmtId="4" fontId="0" fillId="8" borderId="26" xfId="0" applyNumberFormat="1" applyFill="1" applyBorder="1" applyAlignment="1">
      <alignment horizontal="right" vertical="center"/>
    </xf>
    <xf numFmtId="171" fontId="9" fillId="15" borderId="2" xfId="0" applyNumberFormat="1" applyFont="1" applyFill="1" applyBorder="1" applyAlignment="1">
      <alignment horizontal="center" vertical="center" wrapText="1"/>
    </xf>
    <xf numFmtId="181" fontId="9" fillId="15" borderId="2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4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3.24_&#1048;&#1085;&#1078;&#1089;&#1086;&#1083;&#1102;&#1096;&#1085;_&#1082;&#1089;-2,3+&#1082;&#1089;-6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72;&#1074;&#1075;&#1091;&#1089;&#1090;%2001.10.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687"/>
      <c r="D788" s="1687"/>
      <c r="E788" s="1687"/>
      <c r="F788" s="1687"/>
      <c r="G788" s="1687"/>
      <c r="H788" s="1687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685" t="s">
        <v>561</v>
      </c>
      <c r="T788" s="1685"/>
      <c r="U788" s="1685"/>
      <c r="V788" s="1685"/>
      <c r="W788" s="1685"/>
      <c r="X788" s="1685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686" t="s">
        <v>551</v>
      </c>
      <c r="C789" s="1686"/>
      <c r="D789" s="1686"/>
      <c r="E789" s="1686"/>
      <c r="F789" s="1686"/>
      <c r="G789" s="1686"/>
      <c r="H789" s="1686"/>
      <c r="I789" s="1686"/>
      <c r="J789" s="1686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687"/>
      <c r="D790" s="1687"/>
      <c r="E790" s="1687"/>
      <c r="F790" s="1687"/>
      <c r="G790" s="1687"/>
      <c r="H790" s="1687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685" t="s">
        <v>564</v>
      </c>
      <c r="T790" s="1685"/>
      <c r="U790" s="1685"/>
      <c r="V790" s="1685"/>
      <c r="W790" s="1685"/>
      <c r="X790" s="1685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686" t="s">
        <v>551</v>
      </c>
      <c r="C791" s="1686"/>
      <c r="D791" s="1686"/>
      <c r="E791" s="1686"/>
      <c r="F791" s="1686"/>
      <c r="G791" s="1686"/>
      <c r="H791" s="1686"/>
      <c r="I791" s="1686"/>
      <c r="J791" s="1686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684"/>
      <c r="C793" s="1684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683"/>
      <c r="C797" s="1683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684"/>
      <c r="C801" s="1684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788:R791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710"/>
      <c r="B1" s="1710"/>
      <c r="C1" s="1710"/>
      <c r="D1" s="1710"/>
      <c r="E1" s="843"/>
      <c r="F1" s="843"/>
      <c r="G1" s="843"/>
      <c r="H1" s="1707" t="s">
        <v>525</v>
      </c>
      <c r="I1" s="1707"/>
      <c r="J1" s="1707"/>
      <c r="K1" s="1707"/>
      <c r="L1" s="1707"/>
    </row>
    <row r="2" spans="1:12" x14ac:dyDescent="0.25">
      <c r="A2" s="843"/>
      <c r="B2" s="843"/>
      <c r="C2" s="843"/>
      <c r="D2" s="843"/>
      <c r="E2" s="843"/>
      <c r="F2" s="843"/>
      <c r="G2" s="843"/>
      <c r="H2" s="1707" t="s">
        <v>526</v>
      </c>
      <c r="I2" s="1707"/>
      <c r="J2" s="1707"/>
      <c r="K2" s="1707"/>
      <c r="L2" s="1707"/>
    </row>
    <row r="3" spans="1:12" x14ac:dyDescent="0.25">
      <c r="A3" s="843"/>
      <c r="B3" s="843"/>
      <c r="C3" s="843"/>
      <c r="D3" s="843"/>
      <c r="E3" s="843"/>
      <c r="F3" s="843"/>
      <c r="G3" s="843"/>
      <c r="H3" s="1707" t="s">
        <v>527</v>
      </c>
      <c r="I3" s="1707"/>
      <c r="J3" s="1707"/>
      <c r="K3" s="1707"/>
      <c r="L3" s="1707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708" t="s">
        <v>528</v>
      </c>
      <c r="L4" s="1709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707" t="s">
        <v>501</v>
      </c>
      <c r="J5" s="1707"/>
      <c r="K5" s="1708">
        <v>322005</v>
      </c>
      <c r="L5" s="1709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715" t="s">
        <v>504</v>
      </c>
      <c r="C7" s="1715"/>
      <c r="D7" s="1715"/>
      <c r="E7" s="1715"/>
      <c r="F7" s="1715"/>
      <c r="G7" s="1715"/>
      <c r="H7" s="1715"/>
      <c r="I7" s="1715"/>
      <c r="J7" s="840" t="s">
        <v>505</v>
      </c>
      <c r="K7" s="1716">
        <v>58306175</v>
      </c>
      <c r="L7" s="1717"/>
    </row>
    <row r="8" spans="1:12" ht="15.75" customHeight="1" x14ac:dyDescent="0.25">
      <c r="A8" s="599"/>
      <c r="B8" s="1718" t="s">
        <v>507</v>
      </c>
      <c r="C8" s="1718"/>
      <c r="D8" s="1718"/>
      <c r="E8" s="1718"/>
      <c r="F8" s="1718"/>
      <c r="G8" s="1718"/>
      <c r="H8" s="1718"/>
      <c r="I8" s="1718"/>
      <c r="J8" s="843"/>
      <c r="K8" s="841"/>
      <c r="L8" s="842"/>
    </row>
    <row r="9" spans="1:12" ht="42.75" customHeight="1" x14ac:dyDescent="0.25">
      <c r="A9" s="599" t="s">
        <v>508</v>
      </c>
      <c r="B9" s="1715" t="s">
        <v>529</v>
      </c>
      <c r="C9" s="1715"/>
      <c r="D9" s="1715"/>
      <c r="E9" s="1715"/>
      <c r="F9" s="1715"/>
      <c r="G9" s="1715"/>
      <c r="H9" s="1715"/>
      <c r="I9" s="1715"/>
      <c r="J9" s="840" t="s">
        <v>505</v>
      </c>
      <c r="K9" s="1719">
        <v>47569575</v>
      </c>
      <c r="L9" s="1720"/>
    </row>
    <row r="10" spans="1:12" ht="12.75" customHeight="1" x14ac:dyDescent="0.25">
      <c r="A10" s="599"/>
      <c r="B10" s="1718" t="s">
        <v>507</v>
      </c>
      <c r="C10" s="1718"/>
      <c r="D10" s="1718"/>
      <c r="E10" s="1718"/>
      <c r="F10" s="1718"/>
      <c r="G10" s="1718"/>
      <c r="H10" s="1718"/>
      <c r="I10" s="1718"/>
      <c r="J10" s="843"/>
      <c r="K10" s="841"/>
      <c r="L10" s="842"/>
    </row>
    <row r="11" spans="1:12" ht="35.25" customHeight="1" x14ac:dyDescent="0.25">
      <c r="A11" s="599" t="s">
        <v>556</v>
      </c>
      <c r="B11" s="1715" t="s">
        <v>558</v>
      </c>
      <c r="C11" s="1715"/>
      <c r="D11" s="1715"/>
      <c r="E11" s="1715"/>
      <c r="F11" s="1715"/>
      <c r="G11" s="1715"/>
      <c r="H11" s="1715"/>
      <c r="I11" s="1715"/>
      <c r="J11" s="840"/>
      <c r="K11" s="1719" t="str">
        <f>IF([3]Source!Y15&lt;&gt;"",[3]Source!Y15," ")</f>
        <v xml:space="preserve"> </v>
      </c>
      <c r="L11" s="1720"/>
    </row>
    <row r="12" spans="1:12" x14ac:dyDescent="0.25">
      <c r="A12" s="602"/>
      <c r="B12" s="1718" t="s">
        <v>530</v>
      </c>
      <c r="C12" s="1718"/>
      <c r="D12" s="1718"/>
      <c r="E12" s="1718"/>
      <c r="F12" s="1718"/>
      <c r="G12" s="1718"/>
      <c r="H12" s="1718"/>
      <c r="I12" s="1718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707" t="s">
        <v>531</v>
      </c>
      <c r="I14" s="1707"/>
      <c r="J14" s="1721"/>
      <c r="K14" s="1708" t="str">
        <f>IF([3]Source!AC15&lt;&gt;"",[3]Source!AC15," ")</f>
        <v xml:space="preserve"> </v>
      </c>
      <c r="L14" s="1709"/>
    </row>
    <row r="15" spans="1:12" x14ac:dyDescent="0.25">
      <c r="A15" s="843"/>
      <c r="B15" s="843"/>
      <c r="C15" s="843"/>
      <c r="D15" s="843"/>
      <c r="E15" s="1707" t="s">
        <v>532</v>
      </c>
      <c r="F15" s="1707"/>
      <c r="G15" s="1707"/>
      <c r="H15" s="1707"/>
      <c r="I15" s="1711" t="s">
        <v>514</v>
      </c>
      <c r="J15" s="1712"/>
      <c r="K15" s="1713" t="s">
        <v>515</v>
      </c>
      <c r="L15" s="1714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722" t="s">
        <v>516</v>
      </c>
      <c r="J16" s="1723"/>
      <c r="K16" s="1724">
        <v>45198</v>
      </c>
      <c r="L16" s="1725"/>
    </row>
    <row r="17" spans="1:30" x14ac:dyDescent="0.25">
      <c r="A17" s="843"/>
      <c r="B17" s="843"/>
      <c r="C17" s="843"/>
      <c r="D17" s="843"/>
      <c r="E17" s="1707" t="s">
        <v>581</v>
      </c>
      <c r="F17" s="1707"/>
      <c r="G17" s="1707"/>
      <c r="H17" s="1707"/>
      <c r="I17" s="1711" t="s">
        <v>514</v>
      </c>
      <c r="J17" s="1712"/>
      <c r="K17" s="1713" t="s">
        <v>623</v>
      </c>
      <c r="L17" s="1714"/>
    </row>
    <row r="18" spans="1:30" x14ac:dyDescent="0.25">
      <c r="A18" s="843"/>
      <c r="B18" s="843"/>
      <c r="C18" s="843"/>
      <c r="D18" s="843"/>
      <c r="E18" s="915"/>
      <c r="F18" s="915"/>
      <c r="G18" s="915"/>
      <c r="H18" s="915"/>
      <c r="I18" s="1722" t="s">
        <v>516</v>
      </c>
      <c r="J18" s="1723"/>
      <c r="K18" s="1724">
        <v>45505</v>
      </c>
      <c r="L18" s="1725"/>
    </row>
    <row r="19" spans="1:30" x14ac:dyDescent="0.25">
      <c r="A19" s="843"/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</row>
    <row r="20" spans="1:30" s="606" customFormat="1" x14ac:dyDescent="0.2">
      <c r="A20" s="605"/>
      <c r="B20" s="605"/>
      <c r="C20" s="605"/>
      <c r="D20" s="605"/>
      <c r="E20" s="1726" t="s">
        <v>533</v>
      </c>
      <c r="F20" s="1727"/>
      <c r="G20" s="1726" t="s">
        <v>534</v>
      </c>
      <c r="H20" s="1730"/>
      <c r="I20" s="1726" t="s">
        <v>520</v>
      </c>
      <c r="J20" s="1727"/>
      <c r="K20" s="1727"/>
      <c r="L20" s="1730"/>
    </row>
    <row r="21" spans="1:30" s="606" customFormat="1" x14ac:dyDescent="0.2">
      <c r="A21" s="605"/>
      <c r="B21" s="605"/>
      <c r="C21" s="605"/>
      <c r="D21" s="605"/>
      <c r="E21" s="1728"/>
      <c r="F21" s="1729"/>
      <c r="G21" s="1728"/>
      <c r="H21" s="1731"/>
      <c r="I21" s="1732" t="s">
        <v>521</v>
      </c>
      <c r="J21" s="1733"/>
      <c r="K21" s="1732" t="s">
        <v>522</v>
      </c>
      <c r="L21" s="1734"/>
    </row>
    <row r="22" spans="1:30" x14ac:dyDescent="0.25">
      <c r="A22" s="843"/>
      <c r="B22" s="843"/>
      <c r="C22" s="843"/>
      <c r="D22" s="843"/>
      <c r="E22" s="1716">
        <v>5</v>
      </c>
      <c r="F22" s="1736"/>
      <c r="G22" s="1724">
        <v>45524</v>
      </c>
      <c r="H22" s="1725"/>
      <c r="I22" s="1724">
        <v>45464</v>
      </c>
      <c r="J22" s="1737"/>
      <c r="K22" s="1724">
        <f>G22</f>
        <v>45524</v>
      </c>
      <c r="L22" s="1725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738" t="s">
        <v>535</v>
      </c>
      <c r="B25" s="1738"/>
      <c r="C25" s="1738"/>
      <c r="D25" s="1738"/>
      <c r="E25" s="1738"/>
      <c r="F25" s="1738"/>
      <c r="G25" s="1738"/>
      <c r="H25" s="1738"/>
      <c r="I25" s="1738"/>
      <c r="J25" s="1738"/>
      <c r="K25" s="1738"/>
      <c r="L25" s="1738"/>
    </row>
    <row r="26" spans="1:30" ht="20.25" x14ac:dyDescent="0.3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  <c r="M26" s="595" t="s">
        <v>583</v>
      </c>
      <c r="N26" s="912">
        <f>'кс-6'!J759</f>
        <v>63424824.22103215</v>
      </c>
    </row>
    <row r="27" spans="1:30" ht="16.5" thickBot="1" x14ac:dyDescent="0.3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766" t="s">
        <v>536</v>
      </c>
      <c r="B28" s="1768" t="s">
        <v>537</v>
      </c>
      <c r="C28" s="1768"/>
      <c r="D28" s="1768"/>
      <c r="E28" s="1768"/>
      <c r="F28" s="1768" t="s">
        <v>538</v>
      </c>
      <c r="G28" s="1768" t="s">
        <v>539</v>
      </c>
      <c r="H28" s="1768"/>
      <c r="I28" s="1768"/>
      <c r="J28" s="1768"/>
      <c r="K28" s="1768"/>
      <c r="L28" s="1769"/>
      <c r="M28" s="595" t="s">
        <v>584</v>
      </c>
      <c r="N28" s="737" t="e">
        <f>N26-T35</f>
        <v>#REF!</v>
      </c>
      <c r="O28" s="736">
        <f>'кс-6'!BF759</f>
        <v>-2.5436479311746751E-10</v>
      </c>
      <c r="P28" s="737" t="e">
        <f>N28-O28</f>
        <v>#REF!</v>
      </c>
      <c r="Q28" s="737"/>
    </row>
    <row r="29" spans="1:30" ht="15" customHeight="1" x14ac:dyDescent="0.25">
      <c r="A29" s="1767"/>
      <c r="B29" s="1735"/>
      <c r="C29" s="1735"/>
      <c r="D29" s="1735"/>
      <c r="E29" s="1735"/>
      <c r="F29" s="1735"/>
      <c r="G29" s="1735" t="s">
        <v>540</v>
      </c>
      <c r="H29" s="1735"/>
      <c r="I29" s="1735" t="s">
        <v>541</v>
      </c>
      <c r="J29" s="1735"/>
      <c r="K29" s="1735" t="s">
        <v>542</v>
      </c>
      <c r="L29" s="1770"/>
    </row>
    <row r="30" spans="1:30" ht="15" customHeight="1" x14ac:dyDescent="0.25">
      <c r="A30" s="1767"/>
      <c r="B30" s="1735"/>
      <c r="C30" s="1735"/>
      <c r="D30" s="1735"/>
      <c r="E30" s="1735"/>
      <c r="F30" s="1735"/>
      <c r="G30" s="1735"/>
      <c r="H30" s="1735"/>
      <c r="I30" s="1735"/>
      <c r="J30" s="1735"/>
      <c r="K30" s="1735"/>
      <c r="L30" s="1770"/>
    </row>
    <row r="31" spans="1:30" ht="15" customHeight="1" x14ac:dyDescent="0.25">
      <c r="A31" s="1767"/>
      <c r="B31" s="1735"/>
      <c r="C31" s="1735"/>
      <c r="D31" s="1735"/>
      <c r="E31" s="1735"/>
      <c r="F31" s="1735"/>
      <c r="G31" s="1735"/>
      <c r="H31" s="1735"/>
      <c r="I31" s="1735"/>
      <c r="J31" s="1735"/>
      <c r="K31" s="1735"/>
      <c r="L31" s="1770"/>
    </row>
    <row r="32" spans="1:30" ht="15.75" customHeight="1" x14ac:dyDescent="0.25">
      <c r="A32" s="905">
        <v>1</v>
      </c>
      <c r="B32" s="1739">
        <v>2</v>
      </c>
      <c r="C32" s="1739"/>
      <c r="D32" s="1739"/>
      <c r="E32" s="1739"/>
      <c r="F32" s="838">
        <v>3</v>
      </c>
      <c r="G32" s="1739">
        <v>4</v>
      </c>
      <c r="H32" s="1739"/>
      <c r="I32" s="1739">
        <v>5</v>
      </c>
      <c r="J32" s="1739"/>
      <c r="K32" s="1739">
        <v>6</v>
      </c>
      <c r="L32" s="1786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627</v>
      </c>
      <c r="S32" s="606" t="s">
        <v>628</v>
      </c>
      <c r="T32" s="609" t="s">
        <v>636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06"/>
      <c r="B33" s="1740" t="s">
        <v>543</v>
      </c>
      <c r="C33" s="1740"/>
      <c r="D33" s="1740"/>
      <c r="E33" s="1740"/>
      <c r="F33" s="611"/>
      <c r="G33" s="1774" t="e">
        <f>G35+G37</f>
        <v>#REF!</v>
      </c>
      <c r="H33" s="1775"/>
      <c r="I33" s="1774" t="e">
        <f>G33</f>
        <v>#REF!</v>
      </c>
      <c r="J33" s="1775"/>
      <c r="K33" s="1787">
        <f>R33</f>
        <v>2540814.7062279792</v>
      </c>
      <c r="L33" s="1788"/>
      <c r="M33" s="909" t="s">
        <v>634</v>
      </c>
      <c r="N33" s="910">
        <f>'кс-3 №1'!K33</f>
        <v>0</v>
      </c>
      <c r="O33" s="911">
        <f>'кс-3 №2'!K33</f>
        <v>6513354.6559999995</v>
      </c>
      <c r="P33" s="911">
        <f>'кс-3 №3'!K33</f>
        <v>12894265.629358973</v>
      </c>
      <c r="Q33" s="911" t="e">
        <f>#REF!</f>
        <v>#REF!</v>
      </c>
      <c r="R33" s="911">
        <f>'кс-2 121№5'!J851/1.2</f>
        <v>2540814.7062279792</v>
      </c>
      <c r="S33" s="911" t="e">
        <f>SUM(N33:R33)</f>
        <v>#REF!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06"/>
      <c r="B34" s="1778" t="s">
        <v>629</v>
      </c>
      <c r="C34" s="1779"/>
      <c r="D34" s="1779"/>
      <c r="E34" s="1780"/>
      <c r="F34" s="611"/>
      <c r="G34" s="1774"/>
      <c r="H34" s="1775"/>
      <c r="I34" s="1774"/>
      <c r="J34" s="1775"/>
      <c r="K34" s="1776">
        <f>K33</f>
        <v>2540814.7062279792</v>
      </c>
      <c r="L34" s="1777"/>
      <c r="M34" s="909" t="s">
        <v>633</v>
      </c>
      <c r="N34" s="910">
        <f>'корр. кс-2 №1 '!J1594/1.2</f>
        <v>-163867.13416666724</v>
      </c>
      <c r="O34" s="911">
        <f>'корр. кс-2№2 '!J1595/1.2</f>
        <v>-111861.70833333318</v>
      </c>
      <c r="P34" s="911">
        <f>'корр. кс-2№3 '!J1594/1.2</f>
        <v>-198329.25999999978</v>
      </c>
      <c r="Q34" s="911">
        <f>'корр. кс-2 №4'!J1598/1.2</f>
        <v>-125196.25833333316</v>
      </c>
      <c r="R34" s="911">
        <v>0</v>
      </c>
      <c r="S34" s="911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06"/>
      <c r="B35" s="1771" t="s">
        <v>635</v>
      </c>
      <c r="C35" s="1772"/>
      <c r="D35" s="1772"/>
      <c r="E35" s="1773"/>
      <c r="F35" s="611"/>
      <c r="G35" s="1774" t="e">
        <f>N33+O33+P33+Q33+R33</f>
        <v>#REF!</v>
      </c>
      <c r="H35" s="1775"/>
      <c r="I35" s="1774" t="e">
        <f>G35</f>
        <v>#REF!</v>
      </c>
      <c r="J35" s="1775"/>
      <c r="K35" s="1776"/>
      <c r="L35" s="1777"/>
      <c r="M35" s="909"/>
      <c r="N35" s="910">
        <f>'корр. кс-2 №1 '!K1594</f>
        <v>-163867.13416666724</v>
      </c>
      <c r="O35" s="911">
        <f>'корр. кс-2№2 '!K1595</f>
        <v>-111861.70833333318</v>
      </c>
      <c r="P35" s="911">
        <f>'корр. кс-2№3 '!K1594</f>
        <v>-198329.25999999978</v>
      </c>
      <c r="Q35" s="911">
        <f>'корр. кс-2 №4'!K1598</f>
        <v>-125196.25833333316</v>
      </c>
      <c r="R35" s="911"/>
      <c r="S35" s="911" t="e">
        <f>S33+S34</f>
        <v>#REF!</v>
      </c>
      <c r="T35" s="614" t="e">
        <f>S35*1.2</f>
        <v>#REF!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06"/>
      <c r="B36" s="1781" t="s">
        <v>630</v>
      </c>
      <c r="C36" s="1782"/>
      <c r="D36" s="1782"/>
      <c r="E36" s="1783"/>
      <c r="F36" s="611"/>
      <c r="G36" s="903"/>
      <c r="H36" s="904"/>
      <c r="I36" s="903"/>
      <c r="J36" s="904"/>
      <c r="K36" s="1776"/>
      <c r="L36" s="1777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06"/>
      <c r="B37" s="1778" t="s">
        <v>631</v>
      </c>
      <c r="C37" s="1779"/>
      <c r="D37" s="1779"/>
      <c r="E37" s="1780"/>
      <c r="F37" s="611"/>
      <c r="G37" s="1784">
        <f>S34</f>
        <v>-599254.36083333334</v>
      </c>
      <c r="H37" s="1785"/>
      <c r="I37" s="1784">
        <f>G37</f>
        <v>-599254.36083333334</v>
      </c>
      <c r="J37" s="1785"/>
      <c r="K37" s="1776"/>
      <c r="L37" s="1777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07"/>
      <c r="B38" s="1791" t="s">
        <v>632</v>
      </c>
      <c r="C38" s="1791"/>
      <c r="D38" s="1791"/>
      <c r="E38" s="1791"/>
      <c r="F38" s="908"/>
      <c r="G38" s="1792">
        <v>0</v>
      </c>
      <c r="H38" s="1792"/>
      <c r="I38" s="1793">
        <v>0</v>
      </c>
      <c r="J38" s="1794"/>
      <c r="K38" s="1795"/>
      <c r="L38" s="1796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747" t="s">
        <v>544</v>
      </c>
      <c r="B39" s="1747"/>
      <c r="C39" s="1747"/>
      <c r="D39" s="1747"/>
      <c r="E39" s="1747"/>
      <c r="F39" s="1747"/>
      <c r="G39" s="1797" t="e">
        <f>G33</f>
        <v>#REF!</v>
      </c>
      <c r="H39" s="1798"/>
      <c r="I39" s="1797" t="e">
        <f>I33</f>
        <v>#REF!</v>
      </c>
      <c r="J39" s="1798"/>
      <c r="K39" s="1799">
        <f>K33</f>
        <v>2540814.7062279792</v>
      </c>
      <c r="L39" s="1800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750" t="s">
        <v>545</v>
      </c>
      <c r="B40" s="1750"/>
      <c r="C40" s="1750"/>
      <c r="D40" s="1750"/>
      <c r="E40" s="1750"/>
      <c r="F40" s="1750"/>
      <c r="G40" s="1746"/>
      <c r="H40" s="1746"/>
      <c r="I40" s="1746"/>
      <c r="J40" s="1746"/>
      <c r="K40" s="1746">
        <f>0.2*K39</f>
        <v>508162.94124559587</v>
      </c>
      <c r="L40" s="1746"/>
      <c r="M40" s="738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747" t="s">
        <v>546</v>
      </c>
      <c r="B41" s="1747"/>
      <c r="C41" s="1747"/>
      <c r="D41" s="1747"/>
      <c r="E41" s="1747"/>
      <c r="F41" s="1747"/>
      <c r="G41" s="1752"/>
      <c r="H41" s="1752"/>
      <c r="I41" s="1752"/>
      <c r="J41" s="1752"/>
      <c r="K41" s="1752">
        <f>K39+K40</f>
        <v>3048977.6474735751</v>
      </c>
      <c r="L41" s="1752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750" t="s">
        <v>568</v>
      </c>
      <c r="B42" s="1750"/>
      <c r="C42" s="1750"/>
      <c r="D42" s="1750"/>
      <c r="E42" s="1750"/>
      <c r="F42" s="1750"/>
      <c r="G42" s="1789"/>
      <c r="H42" s="1789"/>
      <c r="I42" s="1789"/>
      <c r="J42" s="1789"/>
      <c r="K42" s="1790">
        <f>0.5498*K41</f>
        <v>1676327.9105809715</v>
      </c>
      <c r="L42" s="1790"/>
    </row>
    <row r="43" spans="1:30" s="615" customFormat="1" ht="15.75" customHeight="1" x14ac:dyDescent="0.2">
      <c r="A43" s="1747" t="s">
        <v>547</v>
      </c>
      <c r="B43" s="1747"/>
      <c r="C43" s="1747"/>
      <c r="D43" s="1747"/>
      <c r="E43" s="1747"/>
      <c r="F43" s="1747"/>
      <c r="G43" s="1751"/>
      <c r="H43" s="1751"/>
      <c r="I43" s="1751"/>
      <c r="J43" s="1751"/>
      <c r="K43" s="1752">
        <f>K41-K42</f>
        <v>1372649.7368926036</v>
      </c>
      <c r="L43" s="1752"/>
    </row>
    <row r="44" spans="1:30" s="615" customFormat="1" ht="15.75" customHeight="1" x14ac:dyDescent="0.2">
      <c r="A44" s="1750" t="s">
        <v>383</v>
      </c>
      <c r="B44" s="1750"/>
      <c r="C44" s="1750"/>
      <c r="D44" s="1750"/>
      <c r="E44" s="1750"/>
      <c r="F44" s="1750"/>
      <c r="G44" s="1754"/>
      <c r="H44" s="1754"/>
      <c r="I44" s="1754"/>
      <c r="J44" s="1754"/>
      <c r="K44" s="1753">
        <f>K43/6</f>
        <v>228774.95614876726</v>
      </c>
      <c r="L44" s="1753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</row>
    <row r="47" spans="1:30" x14ac:dyDescent="0.25">
      <c r="A47" s="619"/>
      <c r="B47" s="843"/>
      <c r="C47" s="843"/>
      <c r="D47" s="843"/>
      <c r="E47" s="843"/>
      <c r="F47" s="843"/>
      <c r="G47" s="843"/>
      <c r="H47" s="843"/>
      <c r="I47" s="843"/>
      <c r="J47" s="843"/>
      <c r="K47" s="843"/>
      <c r="L47" s="843"/>
    </row>
    <row r="48" spans="1:30" x14ac:dyDescent="0.25">
      <c r="A48" s="843"/>
      <c r="B48" s="843"/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N48" s="620"/>
    </row>
    <row r="49" spans="1:12" x14ac:dyDescent="0.25">
      <c r="A49" s="843"/>
      <c r="B49" s="843"/>
      <c r="C49" s="843"/>
      <c r="D49" s="843"/>
      <c r="E49" s="843"/>
      <c r="F49" s="843"/>
      <c r="G49" s="843"/>
      <c r="H49" s="843"/>
      <c r="I49" s="843"/>
      <c r="J49" s="843"/>
      <c r="K49" s="843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756" t="s">
        <v>554</v>
      </c>
      <c r="C51" s="1756"/>
      <c r="D51" s="1756"/>
      <c r="E51" s="1756"/>
      <c r="F51" s="1756"/>
      <c r="G51" s="1756"/>
      <c r="H51" s="1756"/>
      <c r="I51" s="626"/>
      <c r="J51" s="1757" t="s">
        <v>555</v>
      </c>
      <c r="K51" s="1757"/>
      <c r="L51" s="1757"/>
    </row>
    <row r="52" spans="1:12" x14ac:dyDescent="0.25">
      <c r="A52" s="843"/>
      <c r="B52" s="843"/>
      <c r="C52" s="627"/>
      <c r="D52" s="627"/>
      <c r="E52" s="1755" t="s">
        <v>551</v>
      </c>
      <c r="F52" s="1755"/>
      <c r="G52" s="1755"/>
      <c r="H52" s="1755"/>
      <c r="I52" s="1755"/>
      <c r="J52" s="1755" t="s">
        <v>552</v>
      </c>
      <c r="K52" s="1755"/>
      <c r="L52" s="1755"/>
    </row>
    <row r="53" spans="1:12" x14ac:dyDescent="0.25">
      <c r="A53" s="621"/>
      <c r="B53" s="843"/>
      <c r="C53" s="843"/>
      <c r="D53" s="843"/>
      <c r="E53" s="843"/>
      <c r="F53" s="843"/>
      <c r="G53" s="843"/>
      <c r="H53" s="843"/>
      <c r="I53" s="843"/>
      <c r="J53" s="843"/>
      <c r="K53" s="622"/>
      <c r="L53" s="843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756" t="s">
        <v>549</v>
      </c>
      <c r="C55" s="1756"/>
      <c r="D55" s="1756"/>
      <c r="E55" s="1756"/>
      <c r="F55" s="1756"/>
      <c r="G55" s="1756"/>
      <c r="H55" s="1756"/>
      <c r="I55" s="626"/>
      <c r="J55" s="1757" t="s">
        <v>550</v>
      </c>
      <c r="K55" s="1757"/>
      <c r="L55" s="1757"/>
    </row>
    <row r="56" spans="1:12" x14ac:dyDescent="0.25">
      <c r="A56" s="843"/>
      <c r="B56" s="843"/>
      <c r="C56" s="627"/>
      <c r="D56" s="627"/>
      <c r="E56" s="1755" t="s">
        <v>551</v>
      </c>
      <c r="F56" s="1755"/>
      <c r="G56" s="1755"/>
      <c r="H56" s="1755"/>
      <c r="I56" s="1755"/>
      <c r="J56" s="1755" t="s">
        <v>552</v>
      </c>
      <c r="K56" s="1755"/>
      <c r="L56" s="1755"/>
    </row>
    <row r="57" spans="1:12" x14ac:dyDescent="0.25">
      <c r="A57" s="843"/>
      <c r="B57" s="843"/>
      <c r="C57" s="843"/>
      <c r="D57" s="843"/>
      <c r="E57" s="843"/>
      <c r="F57" s="843"/>
      <c r="G57" s="843"/>
      <c r="H57" s="843"/>
      <c r="I57" s="843"/>
      <c r="J57" s="843"/>
      <c r="K57" s="840"/>
      <c r="L57" s="843"/>
    </row>
    <row r="58" spans="1:12" x14ac:dyDescent="0.25">
      <c r="K58" s="628"/>
    </row>
    <row r="59" spans="1:12" x14ac:dyDescent="0.25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42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709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940" t="s">
        <v>505</v>
      </c>
      <c r="J5" s="699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940"/>
      <c r="J6" s="739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940" t="s">
        <v>505</v>
      </c>
      <c r="J7" s="699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940"/>
      <c r="J8" s="740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741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741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940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0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801" t="s">
        <v>581</v>
      </c>
      <c r="G14" s="1801"/>
      <c r="H14" s="1801"/>
      <c r="I14" s="744" t="s">
        <v>514</v>
      </c>
      <c r="J14" s="745" t="s">
        <v>623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40" t="s">
        <v>516</v>
      </c>
      <c r="J15" s="74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696" t="s">
        <v>517</v>
      </c>
      <c r="I16" s="169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698" t="s">
        <v>518</v>
      </c>
      <c r="H17" s="1700" t="s">
        <v>519</v>
      </c>
      <c r="I17" s="1702" t="s">
        <v>520</v>
      </c>
      <c r="J17" s="1703"/>
    </row>
    <row r="18" spans="1:10" x14ac:dyDescent="0.2">
      <c r="A18" s="504"/>
      <c r="B18" s="505"/>
      <c r="C18" s="505"/>
      <c r="D18" s="506"/>
      <c r="E18" s="506"/>
      <c r="F18" s="506"/>
      <c r="G18" s="1699"/>
      <c r="H18" s="1701"/>
      <c r="I18" s="943" t="s">
        <v>521</v>
      </c>
      <c r="J18" s="709" t="s">
        <v>522</v>
      </c>
    </row>
    <row r="19" spans="1:10" x14ac:dyDescent="0.2">
      <c r="A19" s="504"/>
      <c r="B19" s="941"/>
      <c r="C19" s="941"/>
      <c r="D19" s="941"/>
      <c r="E19" s="941"/>
      <c r="F19" s="941"/>
      <c r="G19" s="943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688" t="s">
        <v>523</v>
      </c>
      <c r="C20" s="1688"/>
      <c r="D20" s="1688"/>
      <c r="E20" s="1688"/>
      <c r="F20" s="1688"/>
      <c r="G20" s="1688"/>
      <c r="H20" s="710"/>
      <c r="I20" s="710"/>
      <c r="J20" s="710"/>
    </row>
    <row r="21" spans="1:10" ht="15" customHeight="1" thickBot="1" x14ac:dyDescent="0.25">
      <c r="A21" s="79"/>
      <c r="B21" s="1688" t="s">
        <v>524</v>
      </c>
      <c r="C21" s="1689"/>
      <c r="D21" s="1689"/>
      <c r="E21" s="1689"/>
      <c r="F21" s="1689"/>
      <c r="G21" s="1689"/>
      <c r="H21" s="1690"/>
      <c r="I21" s="1690"/>
      <c r="J21" s="1690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691" t="s">
        <v>444</v>
      </c>
      <c r="G22" s="1692"/>
      <c r="H22" s="1691" t="s">
        <v>445</v>
      </c>
      <c r="I22" s="1692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62">
        <v>6</v>
      </c>
      <c r="B37" s="763" t="s">
        <v>586</v>
      </c>
      <c r="C37" s="764"/>
      <c r="D37" s="764" t="s">
        <v>7</v>
      </c>
      <c r="E37" s="764">
        <v>7</v>
      </c>
      <c r="F37" s="765">
        <v>3500</v>
      </c>
      <c r="G37" s="765">
        <f t="shared" si="0"/>
        <v>24500</v>
      </c>
      <c r="H37" s="765">
        <v>10080</v>
      </c>
      <c r="I37" s="765">
        <f t="shared" si="1"/>
        <v>70560</v>
      </c>
      <c r="J37" s="765">
        <f t="shared" si="2"/>
        <v>95060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49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49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49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49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49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49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49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49">
        <f t="shared" ref="J316:J320" si="47">G316+I316</f>
        <v>0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49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67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49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67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49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67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49">
        <f t="shared" ref="J343:J347" si="55">G343+I343</f>
        <v>0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67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49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67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49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49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49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67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49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49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49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49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49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49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49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49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49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49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49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67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49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49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49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67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49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49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49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67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49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49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49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49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49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49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49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49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49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49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49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67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49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49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49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49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49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67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49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49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49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67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49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49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49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67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49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49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49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49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49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49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49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49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49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49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67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49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49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49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67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49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49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49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49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49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49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49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49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49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67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49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49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49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67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49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49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49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49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49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49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49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49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67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49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49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49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49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49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67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49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49">
        <f t="shared" si="99"/>
        <v>59942.33</v>
      </c>
    </row>
    <row r="480" spans="1:10" x14ac:dyDescent="0.2">
      <c r="A480" s="531">
        <v>443</v>
      </c>
      <c r="B480" s="535" t="s">
        <v>625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49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67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49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49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49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67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49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49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49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49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49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49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49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49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67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49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49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49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49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49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67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49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49">
        <f t="shared" si="106"/>
        <v>69862.429000000004</v>
      </c>
    </row>
    <row r="500" spans="1:10" x14ac:dyDescent="0.2">
      <c r="A500" s="531">
        <v>463</v>
      </c>
      <c r="B500" s="535" t="s">
        <v>625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49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49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67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49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49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49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67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49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49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49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49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49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49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67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49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49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49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67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49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49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49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49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49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49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49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49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49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49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49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67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49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49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49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49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49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49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49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49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49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49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49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49">
        <f t="shared" si="121"/>
        <v>0</v>
      </c>
    </row>
    <row r="542" spans="1:10" ht="38.25" customHeight="1" x14ac:dyDescent="0.2">
      <c r="A542" s="762">
        <v>497</v>
      </c>
      <c r="B542" s="768" t="s">
        <v>591</v>
      </c>
      <c r="C542" s="764"/>
      <c r="D542" s="764" t="s">
        <v>7</v>
      </c>
      <c r="E542" s="764"/>
      <c r="F542" s="765">
        <v>2950</v>
      </c>
      <c r="G542" s="765">
        <f t="shared" si="119"/>
        <v>0</v>
      </c>
      <c r="H542" s="765">
        <v>10010</v>
      </c>
      <c r="I542" s="765">
        <f t="shared" si="120"/>
        <v>0</v>
      </c>
      <c r="J542" s="771">
        <f t="shared" si="121"/>
        <v>0</v>
      </c>
    </row>
    <row r="543" spans="1:10" ht="12" customHeight="1" x14ac:dyDescent="0.2">
      <c r="A543" s="762">
        <v>508</v>
      </c>
      <c r="B543" s="768" t="s">
        <v>592</v>
      </c>
      <c r="C543" s="764"/>
      <c r="D543" s="764" t="s">
        <v>7</v>
      </c>
      <c r="E543" s="764"/>
      <c r="F543" s="765">
        <v>600</v>
      </c>
      <c r="G543" s="765">
        <f t="shared" si="119"/>
        <v>0</v>
      </c>
      <c r="H543" s="765">
        <v>1994</v>
      </c>
      <c r="I543" s="765">
        <f t="shared" si="120"/>
        <v>0</v>
      </c>
      <c r="J543" s="771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49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72">
        <v>507</v>
      </c>
      <c r="B546" s="773" t="s">
        <v>204</v>
      </c>
      <c r="C546" s="774"/>
      <c r="D546" s="774" t="s">
        <v>7</v>
      </c>
      <c r="E546" s="774"/>
      <c r="F546" s="775">
        <v>1200</v>
      </c>
      <c r="G546" s="775">
        <f t="shared" ref="G546:G552" si="122">E546*F546</f>
        <v>0</v>
      </c>
      <c r="H546" s="775">
        <v>1853</v>
      </c>
      <c r="I546" s="775">
        <f t="shared" ref="I546:I552" si="123">E546*H546</f>
        <v>0</v>
      </c>
      <c r="J546" s="784">
        <f t="shared" ref="J546:J552" si="124">G546+I546</f>
        <v>0</v>
      </c>
    </row>
    <row r="547" spans="1:11" ht="12" customHeight="1" x14ac:dyDescent="0.2">
      <c r="A547" s="762">
        <v>508</v>
      </c>
      <c r="B547" s="768" t="s">
        <v>592</v>
      </c>
      <c r="C547" s="764"/>
      <c r="D547" s="764" t="s">
        <v>7</v>
      </c>
      <c r="E547" s="764"/>
      <c r="F547" s="765">
        <v>600</v>
      </c>
      <c r="G547" s="765">
        <f t="shared" si="122"/>
        <v>0</v>
      </c>
      <c r="H547" s="765">
        <v>1994</v>
      </c>
      <c r="I547" s="765">
        <f t="shared" si="123"/>
        <v>0</v>
      </c>
      <c r="J547" s="771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49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49">
        <f t="shared" si="124"/>
        <v>0</v>
      </c>
    </row>
    <row r="550" spans="1:11" ht="21.75" customHeight="1" x14ac:dyDescent="0.2">
      <c r="A550" s="762">
        <v>22</v>
      </c>
      <c r="B550" s="768" t="s">
        <v>22</v>
      </c>
      <c r="C550" s="764"/>
      <c r="D550" s="764" t="s">
        <v>21</v>
      </c>
      <c r="E550" s="764"/>
      <c r="F550" s="765">
        <v>1000</v>
      </c>
      <c r="G550" s="765">
        <f t="shared" si="122"/>
        <v>0</v>
      </c>
      <c r="H550" s="765">
        <v>504</v>
      </c>
      <c r="I550" s="765">
        <f t="shared" si="123"/>
        <v>0</v>
      </c>
      <c r="J550" s="771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49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49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49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49">
        <f t="shared" ref="J554:J559" si="127">G554+I554</f>
        <v>0</v>
      </c>
    </row>
    <row r="555" spans="1:11" ht="31.9" customHeight="1" x14ac:dyDescent="0.2">
      <c r="A555" s="762">
        <v>513</v>
      </c>
      <c r="B555" s="763" t="s">
        <v>593</v>
      </c>
      <c r="C555" s="764"/>
      <c r="D555" s="764" t="s">
        <v>21</v>
      </c>
      <c r="E555" s="764"/>
      <c r="F555" s="765">
        <v>350</v>
      </c>
      <c r="G555" s="765">
        <f t="shared" si="125"/>
        <v>0</v>
      </c>
      <c r="H555" s="765">
        <v>1090</v>
      </c>
      <c r="I555" s="765">
        <f t="shared" si="126"/>
        <v>0</v>
      </c>
      <c r="J555" s="771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49">
        <f t="shared" si="127"/>
        <v>0</v>
      </c>
    </row>
    <row r="557" spans="1:11" ht="12" customHeight="1" x14ac:dyDescent="0.2">
      <c r="A557" s="762">
        <v>495</v>
      </c>
      <c r="B557" s="768" t="s">
        <v>594</v>
      </c>
      <c r="C557" s="764"/>
      <c r="D557" s="764" t="s">
        <v>202</v>
      </c>
      <c r="E557" s="764"/>
      <c r="F557" s="765">
        <v>139</v>
      </c>
      <c r="G557" s="765">
        <f t="shared" si="125"/>
        <v>0</v>
      </c>
      <c r="H557" s="765">
        <v>151</v>
      </c>
      <c r="I557" s="765">
        <f t="shared" si="126"/>
        <v>0</v>
      </c>
      <c r="J557" s="771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49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49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49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73" t="s">
        <v>208</v>
      </c>
      <c r="C564" s="874"/>
      <c r="D564" s="875"/>
      <c r="E564" s="876"/>
      <c r="F564" s="877"/>
      <c r="G564" s="878">
        <f>SUM(G256:G545)+SUM(G547:G562)</f>
        <v>1629854.085</v>
      </c>
      <c r="H564" s="877"/>
      <c r="I564" s="878">
        <f>SUM(I256:I545)+SUM(I547:I562)</f>
        <v>1389859.8139999995</v>
      </c>
      <c r="J564" s="878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62">
        <v>508</v>
      </c>
      <c r="B568" s="768" t="s">
        <v>592</v>
      </c>
      <c r="C568" s="764"/>
      <c r="D568" s="764" t="s">
        <v>7</v>
      </c>
      <c r="E568" s="764"/>
      <c r="F568" s="765">
        <v>600</v>
      </c>
      <c r="G568" s="765">
        <f t="shared" ref="G568:G575" si="129">E568*F568</f>
        <v>0</v>
      </c>
      <c r="H568" s="765">
        <v>1994</v>
      </c>
      <c r="I568" s="765">
        <f t="shared" ref="I568:I575" si="130">E568*H568</f>
        <v>0</v>
      </c>
      <c r="J568" s="771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49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49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49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49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49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49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49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49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49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49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49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49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49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49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50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50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50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50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50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50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50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50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50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50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50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50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50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50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50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49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49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49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49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49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49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49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49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49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49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50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50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50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50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50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50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50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50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50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50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49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49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49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49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49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49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49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49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50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50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50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50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50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50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50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50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50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50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50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50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49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49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49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49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49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49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49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49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49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49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49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49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49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49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49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49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49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49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49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49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49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49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49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49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49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49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49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49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49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49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49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49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49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49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49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49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49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49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49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49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49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49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49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49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49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49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49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49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49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49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49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49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49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49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49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49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49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49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49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49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49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49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49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49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49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49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49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49">
        <f t="shared" si="159"/>
        <v>0</v>
      </c>
    </row>
    <row r="718" spans="1:10" hidden="1" x14ac:dyDescent="0.2">
      <c r="A718" s="772">
        <v>674</v>
      </c>
      <c r="B718" s="773" t="s">
        <v>246</v>
      </c>
      <c r="C718" s="774"/>
      <c r="D718" s="774" t="s">
        <v>96</v>
      </c>
      <c r="E718" s="774"/>
      <c r="F718" s="775">
        <v>500</v>
      </c>
      <c r="G718" s="775">
        <f>E718*F718</f>
        <v>0</v>
      </c>
      <c r="H718" s="775">
        <v>915</v>
      </c>
      <c r="I718" s="775">
        <f>E718*H718</f>
        <v>0</v>
      </c>
      <c r="J718" s="784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49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72">
        <v>683</v>
      </c>
      <c r="B727" s="777" t="s">
        <v>210</v>
      </c>
      <c r="C727" s="774" t="s">
        <v>211</v>
      </c>
      <c r="D727" s="774" t="s">
        <v>14</v>
      </c>
      <c r="E727" s="774"/>
      <c r="F727" s="775">
        <v>2000</v>
      </c>
      <c r="G727" s="775">
        <f t="shared" ref="G727:G750" si="161">E727*F727</f>
        <v>0</v>
      </c>
      <c r="H727" s="775">
        <v>1856</v>
      </c>
      <c r="I727" s="775">
        <f t="shared" ref="I727:I750" si="162">E727*H727</f>
        <v>0</v>
      </c>
      <c r="J727" s="784">
        <f t="shared" ref="J727:J751" si="163">G727+I727</f>
        <v>0</v>
      </c>
    </row>
    <row r="728" spans="1:10" hidden="1" x14ac:dyDescent="0.2">
      <c r="A728" s="772">
        <v>684</v>
      </c>
      <c r="B728" s="777" t="s">
        <v>212</v>
      </c>
      <c r="C728" s="774" t="s">
        <v>213</v>
      </c>
      <c r="D728" s="774" t="s">
        <v>14</v>
      </c>
      <c r="E728" s="774"/>
      <c r="F728" s="775">
        <v>750</v>
      </c>
      <c r="G728" s="775">
        <f t="shared" si="161"/>
        <v>0</v>
      </c>
      <c r="H728" s="775">
        <v>532</v>
      </c>
      <c r="I728" s="775">
        <f t="shared" si="162"/>
        <v>0</v>
      </c>
      <c r="J728" s="784">
        <f t="shared" si="163"/>
        <v>0</v>
      </c>
    </row>
    <row r="729" spans="1:10" hidden="1" x14ac:dyDescent="0.2">
      <c r="A729" s="772">
        <v>685</v>
      </c>
      <c r="B729" s="777" t="s">
        <v>214</v>
      </c>
      <c r="C729" s="774" t="s">
        <v>306</v>
      </c>
      <c r="D729" s="774" t="s">
        <v>14</v>
      </c>
      <c r="E729" s="774"/>
      <c r="F729" s="775">
        <v>450</v>
      </c>
      <c r="G729" s="775">
        <f t="shared" si="161"/>
        <v>0</v>
      </c>
      <c r="H729" s="775">
        <v>4220</v>
      </c>
      <c r="I729" s="775">
        <f t="shared" si="162"/>
        <v>0</v>
      </c>
      <c r="J729" s="784">
        <f t="shared" si="163"/>
        <v>0</v>
      </c>
    </row>
    <row r="730" spans="1:10" hidden="1" x14ac:dyDescent="0.2">
      <c r="A730" s="772">
        <v>686</v>
      </c>
      <c r="B730" s="777" t="s">
        <v>216</v>
      </c>
      <c r="C730" s="774"/>
      <c r="D730" s="774" t="s">
        <v>35</v>
      </c>
      <c r="E730" s="774"/>
      <c r="F730" s="775">
        <v>100</v>
      </c>
      <c r="G730" s="775">
        <f t="shared" si="161"/>
        <v>0</v>
      </c>
      <c r="H730" s="775">
        <v>189</v>
      </c>
      <c r="I730" s="775">
        <f t="shared" si="162"/>
        <v>0</v>
      </c>
      <c r="J730" s="784">
        <f t="shared" si="163"/>
        <v>0</v>
      </c>
    </row>
    <row r="731" spans="1:10" hidden="1" x14ac:dyDescent="0.2">
      <c r="A731" s="772">
        <v>687</v>
      </c>
      <c r="B731" s="777" t="s">
        <v>217</v>
      </c>
      <c r="C731" s="774" t="s">
        <v>218</v>
      </c>
      <c r="D731" s="774" t="s">
        <v>14</v>
      </c>
      <c r="E731" s="774"/>
      <c r="F731" s="775">
        <v>50</v>
      </c>
      <c r="G731" s="775">
        <f t="shared" si="161"/>
        <v>0</v>
      </c>
      <c r="H731" s="775">
        <v>324</v>
      </c>
      <c r="I731" s="775">
        <f t="shared" si="162"/>
        <v>0</v>
      </c>
      <c r="J731" s="784">
        <f t="shared" si="163"/>
        <v>0</v>
      </c>
    </row>
    <row r="732" spans="1:10" hidden="1" x14ac:dyDescent="0.2">
      <c r="A732" s="772">
        <v>688</v>
      </c>
      <c r="B732" s="773" t="s">
        <v>219</v>
      </c>
      <c r="C732" s="778" t="s">
        <v>220</v>
      </c>
      <c r="D732" s="774" t="s">
        <v>35</v>
      </c>
      <c r="E732" s="774"/>
      <c r="F732" s="775">
        <v>80</v>
      </c>
      <c r="G732" s="775">
        <f t="shared" si="161"/>
        <v>0</v>
      </c>
      <c r="H732" s="775">
        <v>30</v>
      </c>
      <c r="I732" s="775">
        <f t="shared" si="162"/>
        <v>0</v>
      </c>
      <c r="J732" s="784">
        <f t="shared" si="163"/>
        <v>0</v>
      </c>
    </row>
    <row r="733" spans="1:10" hidden="1" x14ac:dyDescent="0.2">
      <c r="A733" s="772">
        <v>689</v>
      </c>
      <c r="B733" s="773" t="s">
        <v>219</v>
      </c>
      <c r="C733" s="778" t="s">
        <v>221</v>
      </c>
      <c r="D733" s="774" t="s">
        <v>35</v>
      </c>
      <c r="E733" s="774"/>
      <c r="F733" s="775">
        <v>80</v>
      </c>
      <c r="G733" s="775">
        <f t="shared" si="161"/>
        <v>0</v>
      </c>
      <c r="H733" s="775">
        <v>45</v>
      </c>
      <c r="I733" s="775">
        <f t="shared" si="162"/>
        <v>0</v>
      </c>
      <c r="J733" s="784">
        <f t="shared" si="163"/>
        <v>0</v>
      </c>
    </row>
    <row r="734" spans="1:10" hidden="1" x14ac:dyDescent="0.2">
      <c r="A734" s="772">
        <v>690</v>
      </c>
      <c r="B734" s="773" t="s">
        <v>274</v>
      </c>
      <c r="C734" s="778" t="s">
        <v>220</v>
      </c>
      <c r="D734" s="774" t="s">
        <v>35</v>
      </c>
      <c r="E734" s="774"/>
      <c r="F734" s="775">
        <v>0</v>
      </c>
      <c r="G734" s="775">
        <f t="shared" si="161"/>
        <v>0</v>
      </c>
      <c r="H734" s="775">
        <v>32</v>
      </c>
      <c r="I734" s="775">
        <f t="shared" si="162"/>
        <v>0</v>
      </c>
      <c r="J734" s="784">
        <f t="shared" si="163"/>
        <v>0</v>
      </c>
    </row>
    <row r="735" spans="1:10" hidden="1" x14ac:dyDescent="0.2">
      <c r="A735" s="772">
        <v>691</v>
      </c>
      <c r="B735" s="773" t="s">
        <v>274</v>
      </c>
      <c r="C735" s="778" t="s">
        <v>221</v>
      </c>
      <c r="D735" s="774" t="s">
        <v>35</v>
      </c>
      <c r="E735" s="774"/>
      <c r="F735" s="775">
        <v>0</v>
      </c>
      <c r="G735" s="775">
        <f t="shared" si="161"/>
        <v>0</v>
      </c>
      <c r="H735" s="775">
        <v>34</v>
      </c>
      <c r="I735" s="775">
        <f t="shared" si="162"/>
        <v>0</v>
      </c>
      <c r="J735" s="784">
        <f t="shared" si="163"/>
        <v>0</v>
      </c>
    </row>
    <row r="736" spans="1:10" x14ac:dyDescent="0.2">
      <c r="A736" s="762">
        <v>683</v>
      </c>
      <c r="B736" s="779" t="s">
        <v>595</v>
      </c>
      <c r="C736" s="764" t="s">
        <v>596</v>
      </c>
      <c r="D736" s="764" t="s">
        <v>14</v>
      </c>
      <c r="E736" s="764"/>
      <c r="F736" s="765">
        <v>2000</v>
      </c>
      <c r="G736" s="765">
        <f t="shared" si="161"/>
        <v>0</v>
      </c>
      <c r="H736" s="765">
        <v>3312</v>
      </c>
      <c r="I736" s="765">
        <f t="shared" si="162"/>
        <v>0</v>
      </c>
      <c r="J736" s="771">
        <f t="shared" si="163"/>
        <v>0</v>
      </c>
    </row>
    <row r="737" spans="1:10" x14ac:dyDescent="0.2">
      <c r="A737" s="762">
        <v>728</v>
      </c>
      <c r="B737" s="768" t="s">
        <v>219</v>
      </c>
      <c r="C737" s="769" t="s">
        <v>273</v>
      </c>
      <c r="D737" s="764" t="s">
        <v>35</v>
      </c>
      <c r="E737" s="764"/>
      <c r="F737" s="765">
        <v>80</v>
      </c>
      <c r="G737" s="765">
        <f t="shared" si="161"/>
        <v>0</v>
      </c>
      <c r="H737" s="765">
        <v>22</v>
      </c>
      <c r="I737" s="765">
        <f t="shared" si="162"/>
        <v>0</v>
      </c>
      <c r="J737" s="771">
        <f t="shared" si="163"/>
        <v>0</v>
      </c>
    </row>
    <row r="738" spans="1:10" x14ac:dyDescent="0.2">
      <c r="A738" s="762">
        <v>731</v>
      </c>
      <c r="B738" s="768" t="s">
        <v>274</v>
      </c>
      <c r="C738" s="769" t="s">
        <v>273</v>
      </c>
      <c r="D738" s="764" t="s">
        <v>35</v>
      </c>
      <c r="E738" s="764"/>
      <c r="F738" s="765">
        <v>0</v>
      </c>
      <c r="G738" s="765">
        <f t="shared" si="161"/>
        <v>0</v>
      </c>
      <c r="H738" s="765">
        <v>31</v>
      </c>
      <c r="I738" s="765">
        <f t="shared" si="162"/>
        <v>0</v>
      </c>
      <c r="J738" s="771">
        <f t="shared" si="163"/>
        <v>0</v>
      </c>
    </row>
    <row r="739" spans="1:10" x14ac:dyDescent="0.2">
      <c r="A739" s="762">
        <v>732</v>
      </c>
      <c r="B739" s="768" t="s">
        <v>597</v>
      </c>
      <c r="C739" s="769"/>
      <c r="D739" s="764" t="s">
        <v>35</v>
      </c>
      <c r="E739" s="764"/>
      <c r="F739" s="765">
        <v>1050</v>
      </c>
      <c r="G739" s="765">
        <f t="shared" si="161"/>
        <v>0</v>
      </c>
      <c r="H739" s="765">
        <v>652</v>
      </c>
      <c r="I739" s="765">
        <f t="shared" si="162"/>
        <v>0</v>
      </c>
      <c r="J739" s="771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49">
        <f t="shared" si="163"/>
        <v>0</v>
      </c>
    </row>
    <row r="741" spans="1:10" hidden="1" x14ac:dyDescent="0.2">
      <c r="A741" s="772">
        <v>693</v>
      </c>
      <c r="B741" s="773" t="s">
        <v>222</v>
      </c>
      <c r="C741" s="778" t="s">
        <v>223</v>
      </c>
      <c r="D741" s="774" t="s">
        <v>35</v>
      </c>
      <c r="E741" s="774"/>
      <c r="F741" s="775">
        <v>150</v>
      </c>
      <c r="G741" s="775">
        <f t="shared" si="161"/>
        <v>0</v>
      </c>
      <c r="H741" s="775">
        <v>227</v>
      </c>
      <c r="I741" s="775">
        <f t="shared" si="162"/>
        <v>0</v>
      </c>
      <c r="J741" s="784">
        <f t="shared" si="163"/>
        <v>0</v>
      </c>
    </row>
    <row r="742" spans="1:10" hidden="1" x14ac:dyDescent="0.2">
      <c r="A742" s="772">
        <v>694</v>
      </c>
      <c r="B742" s="773" t="s">
        <v>224</v>
      </c>
      <c r="C742" s="778" t="s">
        <v>225</v>
      </c>
      <c r="D742" s="774" t="s">
        <v>35</v>
      </c>
      <c r="E742" s="774"/>
      <c r="F742" s="775">
        <v>150</v>
      </c>
      <c r="G742" s="775">
        <f t="shared" si="161"/>
        <v>0</v>
      </c>
      <c r="H742" s="775">
        <v>135</v>
      </c>
      <c r="I742" s="775">
        <f t="shared" si="162"/>
        <v>0</v>
      </c>
      <c r="J742" s="784">
        <f t="shared" si="163"/>
        <v>0</v>
      </c>
    </row>
    <row r="743" spans="1:10" hidden="1" x14ac:dyDescent="0.2">
      <c r="A743" s="772">
        <v>695</v>
      </c>
      <c r="B743" s="773" t="s">
        <v>226</v>
      </c>
      <c r="C743" s="778" t="s">
        <v>227</v>
      </c>
      <c r="D743" s="774" t="s">
        <v>35</v>
      </c>
      <c r="E743" s="774"/>
      <c r="F743" s="775">
        <v>150</v>
      </c>
      <c r="G743" s="775">
        <f t="shared" si="161"/>
        <v>0</v>
      </c>
      <c r="H743" s="775">
        <v>270</v>
      </c>
      <c r="I743" s="775">
        <f t="shared" si="162"/>
        <v>0</v>
      </c>
      <c r="J743" s="784">
        <f t="shared" si="163"/>
        <v>0</v>
      </c>
    </row>
    <row r="744" spans="1:10" hidden="1" x14ac:dyDescent="0.2">
      <c r="A744" s="772">
        <v>696</v>
      </c>
      <c r="B744" s="773" t="s">
        <v>226</v>
      </c>
      <c r="C744" s="778" t="s">
        <v>223</v>
      </c>
      <c r="D744" s="774" t="s">
        <v>35</v>
      </c>
      <c r="E744" s="774"/>
      <c r="F744" s="775">
        <v>150</v>
      </c>
      <c r="G744" s="775">
        <f t="shared" si="161"/>
        <v>0</v>
      </c>
      <c r="H744" s="775">
        <v>221</v>
      </c>
      <c r="I744" s="775">
        <f t="shared" si="162"/>
        <v>0</v>
      </c>
      <c r="J744" s="784">
        <f t="shared" si="163"/>
        <v>0</v>
      </c>
    </row>
    <row r="745" spans="1:10" hidden="1" x14ac:dyDescent="0.2">
      <c r="A745" s="772">
        <v>697</v>
      </c>
      <c r="B745" s="773" t="s">
        <v>228</v>
      </c>
      <c r="C745" s="778" t="s">
        <v>229</v>
      </c>
      <c r="D745" s="774" t="s">
        <v>35</v>
      </c>
      <c r="E745" s="774"/>
      <c r="F745" s="775">
        <v>120</v>
      </c>
      <c r="G745" s="775">
        <f t="shared" si="161"/>
        <v>0</v>
      </c>
      <c r="H745" s="775">
        <v>33</v>
      </c>
      <c r="I745" s="775">
        <f t="shared" si="162"/>
        <v>0</v>
      </c>
      <c r="J745" s="784">
        <f t="shared" si="163"/>
        <v>0</v>
      </c>
    </row>
    <row r="746" spans="1:10" hidden="1" x14ac:dyDescent="0.2">
      <c r="A746" s="772">
        <v>698</v>
      </c>
      <c r="B746" s="773" t="s">
        <v>230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1"/>
        <v>0</v>
      </c>
      <c r="H746" s="775">
        <v>30</v>
      </c>
      <c r="I746" s="775">
        <f t="shared" si="162"/>
        <v>0</v>
      </c>
      <c r="J746" s="784">
        <f t="shared" si="163"/>
        <v>0</v>
      </c>
    </row>
    <row r="747" spans="1:10" ht="12" customHeight="1" x14ac:dyDescent="0.2">
      <c r="A747" s="762">
        <v>696</v>
      </c>
      <c r="B747" s="768" t="s">
        <v>226</v>
      </c>
      <c r="C747" s="769" t="s">
        <v>598</v>
      </c>
      <c r="D747" s="764" t="s">
        <v>35</v>
      </c>
      <c r="E747" s="764">
        <v>76</v>
      </c>
      <c r="F747" s="765">
        <v>150</v>
      </c>
      <c r="G747" s="765">
        <f t="shared" si="161"/>
        <v>11400</v>
      </c>
      <c r="H747" s="765">
        <v>101</v>
      </c>
      <c r="I747" s="765">
        <f t="shared" si="162"/>
        <v>7676</v>
      </c>
      <c r="J747" s="771">
        <f t="shared" si="163"/>
        <v>19076</v>
      </c>
    </row>
    <row r="748" spans="1:10" x14ac:dyDescent="0.2">
      <c r="A748" s="762">
        <v>734</v>
      </c>
      <c r="B748" s="768" t="s">
        <v>599</v>
      </c>
      <c r="C748" s="769" t="s">
        <v>223</v>
      </c>
      <c r="D748" s="764" t="s">
        <v>35</v>
      </c>
      <c r="E748" s="764">
        <v>50</v>
      </c>
      <c r="F748" s="765">
        <v>150</v>
      </c>
      <c r="G748" s="765">
        <f t="shared" si="161"/>
        <v>7500</v>
      </c>
      <c r="H748" s="765">
        <v>237</v>
      </c>
      <c r="I748" s="765">
        <f t="shared" si="162"/>
        <v>11850</v>
      </c>
      <c r="J748" s="771">
        <f t="shared" si="163"/>
        <v>19350</v>
      </c>
    </row>
    <row r="749" spans="1:10" x14ac:dyDescent="0.2">
      <c r="A749" s="762">
        <v>734</v>
      </c>
      <c r="B749" s="768" t="s">
        <v>600</v>
      </c>
      <c r="C749" s="769" t="s">
        <v>601</v>
      </c>
      <c r="D749" s="764" t="s">
        <v>35</v>
      </c>
      <c r="E749" s="764">
        <v>5</v>
      </c>
      <c r="F749" s="765">
        <v>150</v>
      </c>
      <c r="G749" s="765">
        <f t="shared" si="161"/>
        <v>750</v>
      </c>
      <c r="H749" s="765">
        <v>29</v>
      </c>
      <c r="I749" s="765">
        <f t="shared" si="162"/>
        <v>145</v>
      </c>
      <c r="J749" s="771">
        <f t="shared" si="163"/>
        <v>895</v>
      </c>
    </row>
    <row r="750" spans="1:10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0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0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0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0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0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0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0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49"/>
      <c r="H847" s="560"/>
      <c r="I847" s="949"/>
      <c r="J847" s="949"/>
    </row>
    <row r="848" spans="1:10" x14ac:dyDescent="0.2">
      <c r="A848" s="577"/>
      <c r="B848" s="950" t="s">
        <v>644</v>
      </c>
      <c r="C848" s="677"/>
      <c r="D848" s="678"/>
      <c r="E848" s="951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51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52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53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53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52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961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52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53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961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53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52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53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54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55"/>
      <c r="B862" s="535"/>
      <c r="C862" s="538"/>
      <c r="D862" s="533"/>
      <c r="E862" s="954"/>
      <c r="F862" s="536"/>
      <c r="G862" s="536"/>
      <c r="H862" s="536"/>
      <c r="I862" s="536"/>
      <c r="J862" s="656"/>
    </row>
    <row r="863" spans="1:10" x14ac:dyDescent="0.2">
      <c r="A863" s="955"/>
      <c r="B863" s="950" t="s">
        <v>645</v>
      </c>
      <c r="C863" s="538"/>
      <c r="D863" s="533"/>
      <c r="E863" s="954"/>
      <c r="F863" s="536"/>
      <c r="G863" s="536"/>
      <c r="H863" s="536"/>
      <c r="I863" s="536"/>
      <c r="J863" s="656"/>
    </row>
    <row r="864" spans="1:10" ht="13.5" x14ac:dyDescent="0.25">
      <c r="A864" s="955"/>
      <c r="B864" s="528" t="s">
        <v>105</v>
      </c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567" t="s">
        <v>112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53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53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53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53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648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56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955"/>
      <c r="B873" s="535"/>
      <c r="C873" s="538"/>
      <c r="D873" s="533"/>
      <c r="E873" s="953"/>
      <c r="F873" s="536"/>
      <c r="G873" s="536"/>
      <c r="H873" s="536"/>
      <c r="I873" s="536"/>
      <c r="J873" s="656"/>
    </row>
    <row r="874" spans="1:11" x14ac:dyDescent="0.2">
      <c r="A874" s="955"/>
      <c r="B874" s="950" t="s">
        <v>646</v>
      </c>
      <c r="C874" s="538"/>
      <c r="D874" s="533"/>
      <c r="E874" s="953"/>
      <c r="F874" s="536"/>
      <c r="G874" s="536"/>
      <c r="H874" s="536"/>
      <c r="I874" s="536"/>
      <c r="J874" s="656"/>
    </row>
    <row r="875" spans="1:11" ht="13.5" x14ac:dyDescent="0.25">
      <c r="A875" s="955"/>
      <c r="B875" s="528" t="s">
        <v>1</v>
      </c>
      <c r="C875" s="538"/>
      <c r="D875" s="533"/>
      <c r="E875" s="953"/>
      <c r="F875" s="536"/>
      <c r="G875" s="536"/>
      <c r="H875" s="536"/>
      <c r="I875" s="536"/>
      <c r="J875" s="656"/>
    </row>
    <row r="876" spans="1:11" ht="13.5" x14ac:dyDescent="0.25">
      <c r="A876" s="955"/>
      <c r="B876" s="532" t="s">
        <v>2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57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48">
        <v>15</v>
      </c>
      <c r="B878" s="962" t="s">
        <v>16</v>
      </c>
      <c r="C878" s="963"/>
      <c r="D878" s="542" t="s">
        <v>7</v>
      </c>
      <c r="E878" s="963">
        <v>-2</v>
      </c>
      <c r="F878" s="964">
        <v>600</v>
      </c>
      <c r="G878" s="964">
        <f t="shared" si="192"/>
        <v>-1200</v>
      </c>
      <c r="H878" s="964">
        <v>534</v>
      </c>
      <c r="I878" s="964">
        <f t="shared" si="193"/>
        <v>-1068</v>
      </c>
      <c r="J878" s="965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55"/>
      <c r="B884" s="528" t="s">
        <v>105</v>
      </c>
      <c r="C884" s="538"/>
      <c r="D884" s="533"/>
      <c r="E884" s="953"/>
      <c r="F884" s="536"/>
      <c r="G884" s="536"/>
      <c r="H884" s="536"/>
      <c r="I884" s="536"/>
      <c r="J884" s="656"/>
    </row>
    <row r="885" spans="1:10" x14ac:dyDescent="0.2">
      <c r="A885" s="955"/>
      <c r="B885" s="958" t="s">
        <v>186</v>
      </c>
      <c r="C885" s="538"/>
      <c r="D885" s="533"/>
      <c r="E885" s="953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52"/>
      <c r="F887" s="536"/>
      <c r="G887" s="679"/>
      <c r="H887" s="536"/>
      <c r="I887" s="679"/>
      <c r="J887" s="679"/>
    </row>
    <row r="888" spans="1:10" x14ac:dyDescent="0.2">
      <c r="A888" s="577"/>
      <c r="B888" s="950" t="s">
        <v>647</v>
      </c>
      <c r="C888" s="677"/>
      <c r="D888" s="678"/>
      <c r="E888" s="952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53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49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53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49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52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966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49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56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49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959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49">
        <f t="shared" si="206"/>
        <v>-3420.66</v>
      </c>
    </row>
    <row r="898" spans="1:39" x14ac:dyDescent="0.2">
      <c r="A898" s="955"/>
      <c r="B898" s="567" t="s">
        <v>122</v>
      </c>
      <c r="C898" s="538"/>
      <c r="D898" s="533"/>
      <c r="E898" s="959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49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34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49">
        <f t="shared" si="209"/>
        <v>-2034.45</v>
      </c>
    </row>
    <row r="901" spans="1:39" ht="13.5" thickBot="1" x14ac:dyDescent="0.25">
      <c r="A901" s="886"/>
      <c r="B901" s="887"/>
      <c r="C901" s="888"/>
      <c r="D901" s="889"/>
      <c r="E901" s="960"/>
      <c r="F901" s="889"/>
      <c r="G901" s="890"/>
      <c r="H901" s="890"/>
      <c r="I901" s="890"/>
      <c r="J901" s="890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891"/>
      <c r="B903" s="892" t="s">
        <v>383</v>
      </c>
      <c r="C903" s="893"/>
      <c r="D903" s="894"/>
      <c r="E903" s="895"/>
      <c r="F903" s="896"/>
      <c r="G903" s="897">
        <f>G902/1.2*0.2</f>
        <v>264832.185</v>
      </c>
      <c r="H903" s="896"/>
      <c r="I903" s="897">
        <f>I902/1.2*0.2</f>
        <v>242957.96799999994</v>
      </c>
      <c r="J903" s="897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687"/>
      <c r="D905" s="1687"/>
      <c r="E905" s="1687"/>
      <c r="F905" s="1687"/>
      <c r="G905" s="1687"/>
      <c r="H905" s="1687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686" t="s">
        <v>551</v>
      </c>
      <c r="C906" s="1686"/>
      <c r="D906" s="1686"/>
      <c r="E906" s="1686"/>
      <c r="F906" s="1686"/>
      <c r="G906" s="1686"/>
      <c r="H906" s="1686"/>
      <c r="I906" s="1686"/>
      <c r="J906" s="1686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687"/>
      <c r="D907" s="1687"/>
      <c r="E907" s="1687"/>
      <c r="F907" s="1687"/>
      <c r="G907" s="1687"/>
      <c r="H907" s="1687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686" t="s">
        <v>551</v>
      </c>
      <c r="C908" s="1686"/>
      <c r="D908" s="1686"/>
      <c r="E908" s="1686"/>
      <c r="F908" s="1686"/>
      <c r="G908" s="1686"/>
      <c r="H908" s="1686"/>
      <c r="I908" s="1686"/>
      <c r="J908" s="1686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684"/>
      <c r="C910" s="1684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683"/>
      <c r="C914" s="1683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684"/>
      <c r="C918" s="1684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905:N908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075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691" t="s">
        <v>444</v>
      </c>
      <c r="G1" s="1802"/>
      <c r="H1" s="1691" t="s">
        <v>445</v>
      </c>
      <c r="I1" s="1802"/>
      <c r="J1" s="151" t="s">
        <v>446</v>
      </c>
      <c r="K1" s="1049"/>
      <c r="L1" s="1691" t="s">
        <v>444</v>
      </c>
      <c r="M1" s="1802"/>
      <c r="N1" s="1691" t="s">
        <v>445</v>
      </c>
      <c r="O1" s="1802"/>
      <c r="P1" s="151" t="s">
        <v>446</v>
      </c>
      <c r="Q1" s="150"/>
      <c r="R1" s="1691" t="s">
        <v>444</v>
      </c>
      <c r="S1" s="1802"/>
      <c r="T1" s="1691" t="s">
        <v>445</v>
      </c>
      <c r="U1" s="1802"/>
      <c r="V1" s="151" t="s">
        <v>446</v>
      </c>
      <c r="W1" s="150"/>
      <c r="X1" s="1691" t="s">
        <v>444</v>
      </c>
      <c r="Y1" s="1802"/>
      <c r="Z1" s="1691" t="s">
        <v>445</v>
      </c>
      <c r="AA1" s="1802"/>
      <c r="AB1" s="151" t="s">
        <v>446</v>
      </c>
      <c r="AC1" s="150"/>
      <c r="AD1" s="1691" t="s">
        <v>444</v>
      </c>
      <c r="AE1" s="1802"/>
      <c r="AF1" s="1691" t="s">
        <v>445</v>
      </c>
      <c r="AG1" s="1802"/>
      <c r="AH1" s="151" t="s">
        <v>446</v>
      </c>
      <c r="AI1" s="150"/>
      <c r="AJ1" s="1691" t="s">
        <v>444</v>
      </c>
      <c r="AK1" s="1802"/>
      <c r="AL1" s="1691" t="s">
        <v>445</v>
      </c>
      <c r="AM1" s="1802"/>
      <c r="AN1" s="151" t="s">
        <v>446</v>
      </c>
      <c r="AO1" s="150"/>
      <c r="AP1" s="1691" t="s">
        <v>444</v>
      </c>
      <c r="AQ1" s="1802"/>
      <c r="AR1" s="1691" t="s">
        <v>445</v>
      </c>
      <c r="AS1" s="1802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50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50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51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076"/>
      <c r="B5" s="1077"/>
      <c r="C5" s="1078"/>
      <c r="D5" s="1079"/>
      <c r="E5" s="1079"/>
      <c r="F5" s="1079"/>
      <c r="G5" s="1079"/>
      <c r="H5" s="1079"/>
      <c r="I5" s="1079"/>
      <c r="J5" s="1080"/>
      <c r="K5" s="1081"/>
      <c r="L5" s="1079"/>
      <c r="M5" s="1079"/>
      <c r="N5" s="1079"/>
      <c r="O5" s="1079"/>
      <c r="P5" s="1082"/>
      <c r="Q5" s="1081"/>
      <c r="R5" s="1079"/>
      <c r="S5" s="1079"/>
      <c r="T5" s="1079"/>
      <c r="U5" s="1079"/>
      <c r="V5" s="1082"/>
      <c r="W5" s="1081"/>
      <c r="X5" s="1079"/>
      <c r="Y5" s="1079"/>
      <c r="Z5" s="1079"/>
      <c r="AA5" s="1079"/>
      <c r="AB5" s="1082"/>
      <c r="AC5" s="1081"/>
      <c r="AD5" s="1079"/>
      <c r="AE5" s="1079"/>
      <c r="AF5" s="1079"/>
      <c r="AG5" s="1079"/>
      <c r="AH5" s="1082"/>
      <c r="AI5" s="1081"/>
      <c r="AJ5" s="1079"/>
      <c r="AK5" s="1079"/>
      <c r="AL5" s="1079"/>
      <c r="AM5" s="1079"/>
      <c r="AN5" s="1082"/>
      <c r="AO5" s="1081"/>
      <c r="AP5" s="1079"/>
      <c r="AQ5" s="1079"/>
      <c r="AR5" s="1079"/>
      <c r="AS5" s="1079"/>
      <c r="AT5" s="1082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52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90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53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53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53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53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53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53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53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53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72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53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01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53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62">
        <v>6</v>
      </c>
      <c r="B17" s="763" t="s">
        <v>586</v>
      </c>
      <c r="C17" s="764"/>
      <c r="D17" s="764" t="s">
        <v>7</v>
      </c>
      <c r="E17" s="764">
        <v>7</v>
      </c>
      <c r="F17" s="765">
        <v>3500</v>
      </c>
      <c r="G17" s="765">
        <f t="shared" si="0"/>
        <v>24500</v>
      </c>
      <c r="H17" s="765">
        <v>10080</v>
      </c>
      <c r="I17" s="765">
        <f>E17*H17</f>
        <v>70560</v>
      </c>
      <c r="J17" s="765">
        <f t="shared" si="18"/>
        <v>95060</v>
      </c>
      <c r="K17" s="1053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65">
        <v>3500</v>
      </c>
      <c r="AQ17" s="765">
        <f>AO17*AP17</f>
        <v>0</v>
      </c>
      <c r="AR17" s="765">
        <v>10080</v>
      </c>
      <c r="AS17" s="765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62">
        <v>7</v>
      </c>
      <c r="B18" s="763" t="s">
        <v>587</v>
      </c>
      <c r="C18" s="764"/>
      <c r="D18" s="764" t="s">
        <v>7</v>
      </c>
      <c r="E18" s="764">
        <v>1</v>
      </c>
      <c r="F18" s="765">
        <v>3500</v>
      </c>
      <c r="G18" s="36">
        <f t="shared" si="0"/>
        <v>3500</v>
      </c>
      <c r="H18" s="765">
        <v>19404</v>
      </c>
      <c r="I18" s="765">
        <f>E18*H18</f>
        <v>19404</v>
      </c>
      <c r="J18" s="765">
        <f t="shared" si="18"/>
        <v>22904</v>
      </c>
      <c r="K18" s="1053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65">
        <v>3500</v>
      </c>
      <c r="AQ18" s="765">
        <f>AO18*AP18</f>
        <v>0</v>
      </c>
      <c r="AR18" s="765">
        <v>19404</v>
      </c>
      <c r="AS18" s="765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53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53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53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53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53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53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53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72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53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01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53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53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53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53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53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53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53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72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53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01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72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53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01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53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01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72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53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01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72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53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01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72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53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01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72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53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01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53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01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53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01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53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53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53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53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53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53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53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53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53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53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53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53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53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53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53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53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53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53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53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53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53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53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53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53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53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53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53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53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53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53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53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53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53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054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054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054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054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054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054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055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055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055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53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53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53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53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53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72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53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53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53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53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53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53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53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054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054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054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054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055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055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53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53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53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53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53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53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53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53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53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53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054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054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054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054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055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53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53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53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53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53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53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53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53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53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054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054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054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054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055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055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66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055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53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53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53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53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53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53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53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53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53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53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53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054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054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054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054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055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055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53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53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53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53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53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53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53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53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53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53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054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054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054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054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055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055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055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53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53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53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53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53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53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53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53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53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53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054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054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054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055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53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53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53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53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054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53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53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53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53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53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53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53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53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53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53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53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53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02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53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53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53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53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53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53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53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53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53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53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53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53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53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53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53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53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53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53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53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53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53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53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53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53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53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53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53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53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53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056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057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058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52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53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53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53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53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53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53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53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53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53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53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53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53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53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53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53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059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53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53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53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53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53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53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53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53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53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53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53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53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53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53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53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53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53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53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53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53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53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53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53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53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53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53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53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53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53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53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53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53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53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53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53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53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53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53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53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53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53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899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53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53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72">
        <v>280</v>
      </c>
      <c r="B291" s="486" t="s">
        <v>139</v>
      </c>
      <c r="C291" s="490"/>
      <c r="D291" s="487" t="s">
        <v>56</v>
      </c>
      <c r="E291" s="767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060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53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53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53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53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72">
        <v>285</v>
      </c>
      <c r="B296" s="486" t="s">
        <v>144</v>
      </c>
      <c r="C296" s="490"/>
      <c r="D296" s="487" t="s">
        <v>56</v>
      </c>
      <c r="E296" s="767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06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62"/>
      <c r="B297" s="768" t="s">
        <v>588</v>
      </c>
      <c r="C297" s="769"/>
      <c r="D297" s="764" t="s">
        <v>56</v>
      </c>
      <c r="E297" s="764">
        <v>98.76400000000001</v>
      </c>
      <c r="F297" s="765">
        <v>2075</v>
      </c>
      <c r="G297" s="765">
        <f>E297*F297</f>
        <v>204935.30000000002</v>
      </c>
      <c r="H297" s="765">
        <v>1226</v>
      </c>
      <c r="I297" s="765">
        <f>E297*H297</f>
        <v>121084.66400000002</v>
      </c>
      <c r="J297" s="771">
        <f t="shared" si="445"/>
        <v>326019.96400000004</v>
      </c>
      <c r="K297" s="1061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899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65">
        <v>2075</v>
      </c>
      <c r="AQ297" s="765">
        <f>AO297*AP297</f>
        <v>0</v>
      </c>
      <c r="AR297" s="765">
        <v>1226</v>
      </c>
      <c r="AS297" s="765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62"/>
      <c r="B298" s="768" t="s">
        <v>589</v>
      </c>
      <c r="C298" s="769"/>
      <c r="D298" s="764" t="s">
        <v>137</v>
      </c>
      <c r="E298" s="764">
        <v>22.466999999999999</v>
      </c>
      <c r="F298" s="765"/>
      <c r="G298" s="765"/>
      <c r="H298" s="765"/>
      <c r="I298" s="765"/>
      <c r="J298" s="771"/>
      <c r="K298" s="1061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899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65"/>
      <c r="AQ298" s="765"/>
      <c r="AR298" s="765"/>
      <c r="AS298" s="765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62"/>
      <c r="B299" s="768" t="s">
        <v>590</v>
      </c>
      <c r="C299" s="769"/>
      <c r="D299" s="764" t="s">
        <v>56</v>
      </c>
      <c r="E299" s="770">
        <v>60.78</v>
      </c>
      <c r="F299" s="765">
        <v>2075</v>
      </c>
      <c r="G299" s="765">
        <f t="shared" ref="G299" si="451">E299*F299</f>
        <v>126118.5</v>
      </c>
      <c r="H299" s="765">
        <v>2132</v>
      </c>
      <c r="I299" s="765">
        <f t="shared" ref="I299" si="452">E299*H299</f>
        <v>129582.96</v>
      </c>
      <c r="J299" s="771">
        <f t="shared" ref="J299" si="453">G299+I299</f>
        <v>255701.46000000002</v>
      </c>
      <c r="K299" s="1061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899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65">
        <v>2075</v>
      </c>
      <c r="AQ299" s="765">
        <f t="shared" ref="AQ299:AQ308" si="457">AO299*AP299</f>
        <v>0</v>
      </c>
      <c r="AR299" s="765">
        <v>2132</v>
      </c>
      <c r="AS299" s="765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72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53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53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72">
        <v>288</v>
      </c>
      <c r="B302" s="9" t="s">
        <v>147</v>
      </c>
      <c r="C302" s="10"/>
      <c r="D302" s="2" t="s">
        <v>56</v>
      </c>
      <c r="E302" s="767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061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53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53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72">
        <v>291</v>
      </c>
      <c r="B305" s="9" t="s">
        <v>150</v>
      </c>
      <c r="C305" s="10"/>
      <c r="D305" s="2" t="s">
        <v>56</v>
      </c>
      <c r="E305" s="767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061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789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53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53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062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53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53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53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53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53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53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53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53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53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67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061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53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53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53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53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72">
        <v>309</v>
      </c>
      <c r="B323" s="9" t="s">
        <v>144</v>
      </c>
      <c r="C323" s="10"/>
      <c r="D323" s="2" t="s">
        <v>56</v>
      </c>
      <c r="E323" s="767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061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53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62"/>
      <c r="B324" s="768" t="s">
        <v>588</v>
      </c>
      <c r="C324" s="769"/>
      <c r="D324" s="764" t="s">
        <v>56</v>
      </c>
      <c r="E324" s="764">
        <v>86.6</v>
      </c>
      <c r="F324" s="765">
        <v>2075</v>
      </c>
      <c r="G324" s="765">
        <f>E324*F324</f>
        <v>179695</v>
      </c>
      <c r="H324" s="765">
        <v>1226</v>
      </c>
      <c r="I324" s="765">
        <f>E324*H324</f>
        <v>106171.59999999999</v>
      </c>
      <c r="J324" s="771">
        <f t="shared" si="496"/>
        <v>285866.59999999998</v>
      </c>
      <c r="K324" s="1061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65">
        <v>2075</v>
      </c>
      <c r="AQ324" s="765">
        <f>AO324*AP324</f>
        <v>0</v>
      </c>
      <c r="AR324" s="765">
        <v>1226</v>
      </c>
      <c r="AS324" s="765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62"/>
      <c r="B325" s="768" t="s">
        <v>589</v>
      </c>
      <c r="C325" s="769"/>
      <c r="D325" s="764" t="s">
        <v>137</v>
      </c>
      <c r="E325" s="764">
        <v>19.700000000000003</v>
      </c>
      <c r="F325" s="765"/>
      <c r="G325" s="765"/>
      <c r="H325" s="765"/>
      <c r="I325" s="765"/>
      <c r="J325" s="771"/>
      <c r="K325" s="1061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65"/>
      <c r="AQ325" s="765"/>
      <c r="AR325" s="765"/>
      <c r="AS325" s="765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62"/>
      <c r="B326" s="768" t="s">
        <v>590</v>
      </c>
      <c r="C326" s="769"/>
      <c r="D326" s="764" t="s">
        <v>56</v>
      </c>
      <c r="E326" s="770">
        <v>50.860000000000007</v>
      </c>
      <c r="F326" s="765">
        <v>2075</v>
      </c>
      <c r="G326" s="765">
        <f>E326*F326</f>
        <v>105534.50000000001</v>
      </c>
      <c r="H326" s="765">
        <v>2132</v>
      </c>
      <c r="I326" s="765">
        <f>E326*H326</f>
        <v>108433.52000000002</v>
      </c>
      <c r="J326" s="771">
        <f t="shared" ref="J326" si="502">G326+I326</f>
        <v>213968.02000000002</v>
      </c>
      <c r="K326" s="1061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65">
        <v>2075</v>
      </c>
      <c r="AQ326" s="765">
        <f>AO326*AP326</f>
        <v>0</v>
      </c>
      <c r="AR326" s="765">
        <v>2132</v>
      </c>
      <c r="AS326" s="765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53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53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67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061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53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53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72">
        <v>315</v>
      </c>
      <c r="B332" s="9" t="s">
        <v>150</v>
      </c>
      <c r="C332" s="10"/>
      <c r="D332" s="2" t="s">
        <v>56</v>
      </c>
      <c r="E332" s="767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061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53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53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53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53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53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53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53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53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53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53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53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00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53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67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061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87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53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53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53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53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53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53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67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061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53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898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53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67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061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53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53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67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061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53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53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53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53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53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53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53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88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53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53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53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53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53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67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061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53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53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67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061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53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53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67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061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53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72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53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48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063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53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53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53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53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53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53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53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53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67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061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53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53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67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061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53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53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67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061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898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53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53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53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53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53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53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53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53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53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53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53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67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061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53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53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53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53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67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061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899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53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899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53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67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061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899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53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53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67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061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53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53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53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53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53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72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064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53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53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53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53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67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061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53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53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67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061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53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063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898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53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53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53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899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53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53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53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53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67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061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53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53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67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061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53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53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53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53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53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53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53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899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53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67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061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72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064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53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53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53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72">
        <v>441</v>
      </c>
      <c r="B458" s="486" t="s">
        <v>139</v>
      </c>
      <c r="C458" s="490"/>
      <c r="D458" s="487" t="s">
        <v>56</v>
      </c>
      <c r="E458" s="767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060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53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53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72">
        <v>444</v>
      </c>
      <c r="B461" s="486" t="s">
        <v>144</v>
      </c>
      <c r="C461" s="490"/>
      <c r="D461" s="487" t="s">
        <v>56</v>
      </c>
      <c r="E461" s="1083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084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53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53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67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061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88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53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53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53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53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53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53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53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53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67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061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53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53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53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53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72">
        <v>461</v>
      </c>
      <c r="B478" s="486" t="s">
        <v>139</v>
      </c>
      <c r="C478" s="490"/>
      <c r="D478" s="487" t="s">
        <v>56</v>
      </c>
      <c r="E478" s="767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064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53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53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53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67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061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53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53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72">
        <v>468</v>
      </c>
      <c r="B485" s="486" t="s">
        <v>150</v>
      </c>
      <c r="C485" s="490"/>
      <c r="D485" s="487" t="s">
        <v>56</v>
      </c>
      <c r="E485" s="767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064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53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53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53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53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53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53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67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061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72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53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53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72">
        <v>478</v>
      </c>
      <c r="B495" s="9" t="s">
        <v>150</v>
      </c>
      <c r="C495" s="10"/>
      <c r="D495" s="2" t="s">
        <v>56</v>
      </c>
      <c r="E495" s="767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061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53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53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53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53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53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53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065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065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53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066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792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86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067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793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068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793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67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061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53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53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53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53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53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53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53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53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53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53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53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53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53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62">
        <v>497</v>
      </c>
      <c r="B522" s="768" t="s">
        <v>591</v>
      </c>
      <c r="C522" s="764"/>
      <c r="D522" s="764" t="s">
        <v>7</v>
      </c>
      <c r="E522" s="764">
        <v>1</v>
      </c>
      <c r="F522" s="765">
        <v>2950</v>
      </c>
      <c r="G522" s="765">
        <f>E522*F522</f>
        <v>2950</v>
      </c>
      <c r="H522" s="765">
        <v>10010</v>
      </c>
      <c r="I522" s="765">
        <f>E522*H522</f>
        <v>10010</v>
      </c>
      <c r="J522" s="771">
        <f t="shared" si="885"/>
        <v>12960</v>
      </c>
      <c r="K522" s="1053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791">
        <v>1</v>
      </c>
      <c r="AP522" s="765">
        <v>2950</v>
      </c>
      <c r="AQ522" s="765">
        <f>AO522*AP522</f>
        <v>2950</v>
      </c>
      <c r="AR522" s="765">
        <v>10010</v>
      </c>
      <c r="AS522" s="765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62">
        <v>508</v>
      </c>
      <c r="B523" s="768" t="s">
        <v>592</v>
      </c>
      <c r="C523" s="764"/>
      <c r="D523" s="764" t="s">
        <v>7</v>
      </c>
      <c r="E523" s="764">
        <v>28</v>
      </c>
      <c r="F523" s="765">
        <v>600</v>
      </c>
      <c r="G523" s="765">
        <f>E523*F523</f>
        <v>16800</v>
      </c>
      <c r="H523" s="765">
        <v>1994</v>
      </c>
      <c r="I523" s="765">
        <f>E523*H523</f>
        <v>55832</v>
      </c>
      <c r="J523" s="771">
        <f t="shared" si="885"/>
        <v>72632</v>
      </c>
      <c r="K523" s="1053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791">
        <v>28</v>
      </c>
      <c r="AP523" s="765">
        <v>600</v>
      </c>
      <c r="AQ523" s="765">
        <f>AO523*AP523</f>
        <v>16800</v>
      </c>
      <c r="AR523" s="765">
        <v>1994</v>
      </c>
      <c r="AS523" s="765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53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53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72">
        <v>507</v>
      </c>
      <c r="B526" s="773" t="s">
        <v>204</v>
      </c>
      <c r="C526" s="774"/>
      <c r="D526" s="774" t="s">
        <v>7</v>
      </c>
      <c r="E526" s="774">
        <v>12</v>
      </c>
      <c r="F526" s="775">
        <v>1200</v>
      </c>
      <c r="G526" s="775">
        <f t="shared" si="883"/>
        <v>14400</v>
      </c>
      <c r="H526" s="775">
        <v>1853</v>
      </c>
      <c r="I526" s="775">
        <f t="shared" si="884"/>
        <v>22236</v>
      </c>
      <c r="J526" s="776">
        <f t="shared" ref="J526:J532" si="905">G526+I526</f>
        <v>36636</v>
      </c>
      <c r="K526" s="1053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75">
        <v>1200</v>
      </c>
      <c r="AQ526" s="775">
        <f t="shared" si="903"/>
        <v>14400</v>
      </c>
      <c r="AR526" s="775">
        <v>1853</v>
      </c>
      <c r="AS526" s="775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62">
        <v>508</v>
      </c>
      <c r="B527" s="768" t="s">
        <v>592</v>
      </c>
      <c r="C527" s="764"/>
      <c r="D527" s="764" t="s">
        <v>7</v>
      </c>
      <c r="E527" s="764">
        <v>12</v>
      </c>
      <c r="F527" s="765">
        <v>600</v>
      </c>
      <c r="G527" s="765">
        <f>E527*F527</f>
        <v>7200</v>
      </c>
      <c r="H527" s="765">
        <v>1994</v>
      </c>
      <c r="I527" s="765">
        <f>E527*H527</f>
        <v>23928</v>
      </c>
      <c r="J527" s="771">
        <f t="shared" si="905"/>
        <v>31128</v>
      </c>
      <c r="K527" s="1053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791">
        <v>12</v>
      </c>
      <c r="AP527" s="765">
        <v>600</v>
      </c>
      <c r="AQ527" s="765">
        <f>AO527*AP527</f>
        <v>7200</v>
      </c>
      <c r="AR527" s="765">
        <v>1994</v>
      </c>
      <c r="AS527" s="765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53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53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62">
        <v>22</v>
      </c>
      <c r="B530" s="768" t="s">
        <v>22</v>
      </c>
      <c r="C530" s="764"/>
      <c r="D530" s="764" t="s">
        <v>21</v>
      </c>
      <c r="E530" s="764">
        <v>48.650000000000006</v>
      </c>
      <c r="F530" s="765">
        <v>1000</v>
      </c>
      <c r="G530" s="765">
        <f>E530*F530</f>
        <v>48650.000000000007</v>
      </c>
      <c r="H530" s="765">
        <v>504</v>
      </c>
      <c r="I530" s="765">
        <f>E530*H530</f>
        <v>24519.600000000002</v>
      </c>
      <c r="J530" s="771">
        <f t="shared" si="905"/>
        <v>73169.600000000006</v>
      </c>
      <c r="K530" s="1053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91">
        <v>48.650000000000006</v>
      </c>
      <c r="AP530" s="765">
        <v>1000</v>
      </c>
      <c r="AQ530" s="765">
        <f>AO530*AP530</f>
        <v>48650.000000000007</v>
      </c>
      <c r="AR530" s="765">
        <v>504</v>
      </c>
      <c r="AS530" s="765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53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01">
        <v>15695</v>
      </c>
      <c r="I532" s="36">
        <f t="shared" si="884"/>
        <v>15695</v>
      </c>
      <c r="J532" s="53">
        <f t="shared" si="905"/>
        <v>15695</v>
      </c>
      <c r="K532" s="1053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01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53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53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62">
        <v>513</v>
      </c>
      <c r="B535" s="763" t="s">
        <v>593</v>
      </c>
      <c r="C535" s="764"/>
      <c r="D535" s="764" t="s">
        <v>21</v>
      </c>
      <c r="E535" s="764">
        <v>49</v>
      </c>
      <c r="F535" s="765">
        <v>350</v>
      </c>
      <c r="G535" s="765">
        <f>E535*F535</f>
        <v>17150</v>
      </c>
      <c r="H535" s="765">
        <v>1090</v>
      </c>
      <c r="I535" s="765">
        <f>E535*H535</f>
        <v>53410</v>
      </c>
      <c r="J535" s="771">
        <f t="shared" si="916"/>
        <v>70560</v>
      </c>
      <c r="K535" s="1053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91">
        <v>49</v>
      </c>
      <c r="AP535" s="765">
        <v>350</v>
      </c>
      <c r="AQ535" s="765">
        <f>AO535*AP535</f>
        <v>17150</v>
      </c>
      <c r="AR535" s="765">
        <v>1090</v>
      </c>
      <c r="AS535" s="765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53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62">
        <v>495</v>
      </c>
      <c r="B537" s="768" t="s">
        <v>594</v>
      </c>
      <c r="C537" s="764"/>
      <c r="D537" s="764" t="s">
        <v>202</v>
      </c>
      <c r="E537" s="764">
        <v>1042</v>
      </c>
      <c r="F537" s="765">
        <v>139</v>
      </c>
      <c r="G537" s="765">
        <f>E537*F537</f>
        <v>144838</v>
      </c>
      <c r="H537" s="765">
        <v>151</v>
      </c>
      <c r="I537" s="765">
        <f>E537*H537</f>
        <v>157342</v>
      </c>
      <c r="J537" s="771">
        <f t="shared" si="916"/>
        <v>302180</v>
      </c>
      <c r="K537" s="1053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91">
        <v>1042</v>
      </c>
      <c r="AP537" s="765">
        <v>139</v>
      </c>
      <c r="AQ537" s="765">
        <f>AO537*AP537</f>
        <v>144838</v>
      </c>
      <c r="AR537" s="765">
        <v>151</v>
      </c>
      <c r="AS537" s="765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53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53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53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53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53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056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069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058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53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53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62">
        <v>508</v>
      </c>
      <c r="B548" s="768" t="s">
        <v>592</v>
      </c>
      <c r="C548" s="764"/>
      <c r="D548" s="764" t="s">
        <v>7</v>
      </c>
      <c r="E548" s="764">
        <v>2</v>
      </c>
      <c r="F548" s="765">
        <v>600</v>
      </c>
      <c r="G548" s="765">
        <f>E548*F548</f>
        <v>1200</v>
      </c>
      <c r="H548" s="765">
        <v>1994</v>
      </c>
      <c r="I548" s="765">
        <f>E548*H548</f>
        <v>3988</v>
      </c>
      <c r="J548" s="771">
        <f t="shared" ref="J548:J555" si="935">G548+I548</f>
        <v>5188</v>
      </c>
      <c r="K548" s="1053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791">
        <v>2</v>
      </c>
      <c r="AP548" s="765">
        <v>600</v>
      </c>
      <c r="AQ548" s="765">
        <f>AO548*AP548</f>
        <v>1200</v>
      </c>
      <c r="AR548" s="765">
        <v>1994</v>
      </c>
      <c r="AS548" s="765">
        <f>AO548*AR548</f>
        <v>3988</v>
      </c>
      <c r="AT548" s="771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53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53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53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53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53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53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53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53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53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53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53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53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53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53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53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53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054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054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054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054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054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054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054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054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054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054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054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055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055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055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055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53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53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53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53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53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53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53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53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53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53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53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054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054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054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054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054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054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054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055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055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055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53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53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53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53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53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53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53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53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53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054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054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054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054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054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054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054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054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055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055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055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055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53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53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53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53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53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53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53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53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53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53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53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53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53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53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53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53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53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53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53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53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53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53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53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53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53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53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53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53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53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53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53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53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53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53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53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53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53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53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53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53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53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53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53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53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53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53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53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53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53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53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53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53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53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53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53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53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53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53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53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53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53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53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53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53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53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53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53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53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53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53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53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53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53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53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53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53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72">
        <v>674</v>
      </c>
      <c r="B698" s="773" t="s">
        <v>246</v>
      </c>
      <c r="C698" s="774"/>
      <c r="D698" s="774" t="s">
        <v>96</v>
      </c>
      <c r="E698" s="774">
        <f>E694+E695+E696+E697</f>
        <v>133</v>
      </c>
      <c r="F698" s="775">
        <v>500</v>
      </c>
      <c r="G698" s="775">
        <f t="shared" si="1077"/>
        <v>66500</v>
      </c>
      <c r="H698" s="775">
        <v>915</v>
      </c>
      <c r="I698" s="775">
        <f t="shared" si="1078"/>
        <v>121695</v>
      </c>
      <c r="J698" s="776">
        <f t="shared" si="1093"/>
        <v>188195</v>
      </c>
      <c r="K698" s="1053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75">
        <v>500</v>
      </c>
      <c r="AQ698" s="775">
        <f t="shared" si="1109"/>
        <v>0</v>
      </c>
      <c r="AR698" s="775">
        <v>915</v>
      </c>
      <c r="AS698" s="775">
        <f t="shared" si="1110"/>
        <v>0</v>
      </c>
      <c r="AT698" s="784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070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53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53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070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070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071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058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52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72">
        <v>683</v>
      </c>
      <c r="B707" s="777" t="s">
        <v>210</v>
      </c>
      <c r="C707" s="774" t="s">
        <v>211</v>
      </c>
      <c r="D707" s="774" t="s">
        <v>14</v>
      </c>
      <c r="E707" s="774">
        <v>11</v>
      </c>
      <c r="F707" s="775">
        <v>2000</v>
      </c>
      <c r="G707" s="775">
        <f>E707*F707</f>
        <v>22000</v>
      </c>
      <c r="H707" s="775">
        <v>1856</v>
      </c>
      <c r="I707" s="775">
        <f>E707*H707</f>
        <v>20416</v>
      </c>
      <c r="J707" s="776">
        <f t="shared" ref="J707:J731" si="1131">G707+I707</f>
        <v>42416</v>
      </c>
      <c r="K707" s="1053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75">
        <v>2000</v>
      </c>
      <c r="AQ707" s="775">
        <f>AO707*AP707</f>
        <v>0</v>
      </c>
      <c r="AR707" s="775">
        <v>1856</v>
      </c>
      <c r="AS707" s="775">
        <f>AO707*AR707</f>
        <v>0</v>
      </c>
      <c r="AT707" s="784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72">
        <v>684</v>
      </c>
      <c r="B708" s="777" t="s">
        <v>212</v>
      </c>
      <c r="C708" s="774" t="s">
        <v>213</v>
      </c>
      <c r="D708" s="774" t="s">
        <v>14</v>
      </c>
      <c r="E708" s="774">
        <v>3</v>
      </c>
      <c r="F708" s="775">
        <v>750</v>
      </c>
      <c r="G708" s="775">
        <f t="shared" ref="G708:G731" si="1138">E708*F708</f>
        <v>2250</v>
      </c>
      <c r="H708" s="775">
        <v>532</v>
      </c>
      <c r="I708" s="775">
        <f t="shared" ref="I708:I731" si="1139">E708*H708</f>
        <v>1596</v>
      </c>
      <c r="J708" s="776">
        <f t="shared" si="1131"/>
        <v>3846</v>
      </c>
      <c r="K708" s="1053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75">
        <v>750</v>
      </c>
      <c r="AQ708" s="775">
        <f t="shared" ref="AQ708:AQ715" si="1150">AO708*AP708</f>
        <v>0</v>
      </c>
      <c r="AR708" s="775">
        <v>532</v>
      </c>
      <c r="AS708" s="775">
        <f t="shared" ref="AS708:AS715" si="1151">AO708*AR708</f>
        <v>0</v>
      </c>
      <c r="AT708" s="784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72">
        <v>685</v>
      </c>
      <c r="B709" s="777" t="s">
        <v>214</v>
      </c>
      <c r="C709" s="774" t="s">
        <v>306</v>
      </c>
      <c r="D709" s="774" t="s">
        <v>14</v>
      </c>
      <c r="E709" s="774">
        <v>34</v>
      </c>
      <c r="F709" s="775">
        <v>450</v>
      </c>
      <c r="G709" s="775">
        <f t="shared" si="1138"/>
        <v>15300</v>
      </c>
      <c r="H709" s="775">
        <v>4220</v>
      </c>
      <c r="I709" s="775">
        <f t="shared" si="1139"/>
        <v>143480</v>
      </c>
      <c r="J709" s="776">
        <f t="shared" si="1131"/>
        <v>158780</v>
      </c>
      <c r="K709" s="1053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75">
        <v>450</v>
      </c>
      <c r="AQ709" s="775">
        <f t="shared" si="1150"/>
        <v>0</v>
      </c>
      <c r="AR709" s="775">
        <v>4220</v>
      </c>
      <c r="AS709" s="775">
        <f t="shared" si="1151"/>
        <v>0</v>
      </c>
      <c r="AT709" s="784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72">
        <v>686</v>
      </c>
      <c r="B710" s="777" t="s">
        <v>216</v>
      </c>
      <c r="C710" s="774"/>
      <c r="D710" s="774" t="s">
        <v>35</v>
      </c>
      <c r="E710" s="774">
        <v>3</v>
      </c>
      <c r="F710" s="775">
        <v>100</v>
      </c>
      <c r="G710" s="775">
        <f t="shared" si="1138"/>
        <v>300</v>
      </c>
      <c r="H710" s="775">
        <v>189</v>
      </c>
      <c r="I710" s="775">
        <f t="shared" si="1139"/>
        <v>567</v>
      </c>
      <c r="J710" s="776">
        <f t="shared" si="1131"/>
        <v>867</v>
      </c>
      <c r="K710" s="1053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75">
        <v>100</v>
      </c>
      <c r="AQ710" s="775">
        <f t="shared" si="1150"/>
        <v>0</v>
      </c>
      <c r="AR710" s="775">
        <v>189</v>
      </c>
      <c r="AS710" s="775">
        <f t="shared" si="1151"/>
        <v>0</v>
      </c>
      <c r="AT710" s="784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72">
        <v>687</v>
      </c>
      <c r="B711" s="777" t="s">
        <v>217</v>
      </c>
      <c r="C711" s="774" t="s">
        <v>218</v>
      </c>
      <c r="D711" s="774" t="s">
        <v>14</v>
      </c>
      <c r="E711" s="774">
        <v>40</v>
      </c>
      <c r="F711" s="775">
        <v>50</v>
      </c>
      <c r="G711" s="775">
        <f t="shared" si="1138"/>
        <v>2000</v>
      </c>
      <c r="H711" s="775">
        <v>324</v>
      </c>
      <c r="I711" s="775">
        <f t="shared" si="1139"/>
        <v>12960</v>
      </c>
      <c r="J711" s="776">
        <f t="shared" si="1131"/>
        <v>14960</v>
      </c>
      <c r="K711" s="1053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75">
        <v>50</v>
      </c>
      <c r="AQ711" s="775">
        <f t="shared" si="1150"/>
        <v>0</v>
      </c>
      <c r="AR711" s="775">
        <v>324</v>
      </c>
      <c r="AS711" s="775">
        <f t="shared" si="1151"/>
        <v>0</v>
      </c>
      <c r="AT711" s="784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72">
        <v>688</v>
      </c>
      <c r="B712" s="773" t="s">
        <v>219</v>
      </c>
      <c r="C712" s="778" t="s">
        <v>220</v>
      </c>
      <c r="D712" s="774" t="s">
        <v>35</v>
      </c>
      <c r="E712" s="774">
        <v>200</v>
      </c>
      <c r="F712" s="775">
        <v>80</v>
      </c>
      <c r="G712" s="775">
        <f t="shared" si="1138"/>
        <v>16000</v>
      </c>
      <c r="H712" s="775">
        <v>30</v>
      </c>
      <c r="I712" s="775">
        <f t="shared" si="1139"/>
        <v>6000</v>
      </c>
      <c r="J712" s="776">
        <f t="shared" si="1131"/>
        <v>22000</v>
      </c>
      <c r="K712" s="1053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75">
        <v>80</v>
      </c>
      <c r="AQ712" s="775">
        <f t="shared" si="1150"/>
        <v>0</v>
      </c>
      <c r="AR712" s="775">
        <v>30</v>
      </c>
      <c r="AS712" s="775">
        <f t="shared" si="1151"/>
        <v>0</v>
      </c>
      <c r="AT712" s="784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72">
        <v>689</v>
      </c>
      <c r="B713" s="773" t="s">
        <v>219</v>
      </c>
      <c r="C713" s="778" t="s">
        <v>221</v>
      </c>
      <c r="D713" s="774" t="s">
        <v>35</v>
      </c>
      <c r="E713" s="774">
        <v>250</v>
      </c>
      <c r="F713" s="775">
        <v>80</v>
      </c>
      <c r="G713" s="775">
        <f t="shared" si="1138"/>
        <v>20000</v>
      </c>
      <c r="H713" s="775">
        <v>45</v>
      </c>
      <c r="I713" s="775">
        <f t="shared" si="1139"/>
        <v>11250</v>
      </c>
      <c r="J713" s="776">
        <f t="shared" si="1131"/>
        <v>31250</v>
      </c>
      <c r="K713" s="1053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75">
        <v>80</v>
      </c>
      <c r="AQ713" s="775">
        <f t="shared" si="1150"/>
        <v>0</v>
      </c>
      <c r="AR713" s="775">
        <v>45</v>
      </c>
      <c r="AS713" s="775">
        <f t="shared" si="1151"/>
        <v>0</v>
      </c>
      <c r="AT713" s="784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72">
        <v>690</v>
      </c>
      <c r="B714" s="773" t="s">
        <v>274</v>
      </c>
      <c r="C714" s="778" t="s">
        <v>220</v>
      </c>
      <c r="D714" s="774" t="s">
        <v>35</v>
      </c>
      <c r="E714" s="774">
        <v>400</v>
      </c>
      <c r="F714" s="775">
        <v>0</v>
      </c>
      <c r="G714" s="775">
        <f t="shared" si="1138"/>
        <v>0</v>
      </c>
      <c r="H714" s="775">
        <v>32</v>
      </c>
      <c r="I714" s="775">
        <f t="shared" si="1139"/>
        <v>12800</v>
      </c>
      <c r="J714" s="776">
        <f t="shared" si="1131"/>
        <v>12800</v>
      </c>
      <c r="K714" s="1053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75">
        <v>0</v>
      </c>
      <c r="AQ714" s="775">
        <f t="shared" si="1150"/>
        <v>0</v>
      </c>
      <c r="AR714" s="775">
        <v>32</v>
      </c>
      <c r="AS714" s="775">
        <f t="shared" si="1151"/>
        <v>0</v>
      </c>
      <c r="AT714" s="784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72">
        <v>691</v>
      </c>
      <c r="B715" s="773" t="s">
        <v>274</v>
      </c>
      <c r="C715" s="778" t="s">
        <v>221</v>
      </c>
      <c r="D715" s="774" t="s">
        <v>35</v>
      </c>
      <c r="E715" s="774">
        <v>500</v>
      </c>
      <c r="F715" s="775">
        <v>0</v>
      </c>
      <c r="G715" s="775">
        <f t="shared" si="1138"/>
        <v>0</v>
      </c>
      <c r="H715" s="775">
        <v>34</v>
      </c>
      <c r="I715" s="775">
        <f t="shared" si="1139"/>
        <v>17000</v>
      </c>
      <c r="J715" s="776">
        <f t="shared" si="1131"/>
        <v>17000</v>
      </c>
      <c r="K715" s="1053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75">
        <v>0</v>
      </c>
      <c r="AQ715" s="775">
        <f t="shared" si="1150"/>
        <v>0</v>
      </c>
      <c r="AR715" s="775">
        <v>34</v>
      </c>
      <c r="AS715" s="775">
        <f t="shared" si="1151"/>
        <v>0</v>
      </c>
      <c r="AT715" s="784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62">
        <v>683</v>
      </c>
      <c r="B716" s="779" t="s">
        <v>595</v>
      </c>
      <c r="C716" s="764" t="s">
        <v>596</v>
      </c>
      <c r="D716" s="764" t="s">
        <v>14</v>
      </c>
      <c r="E716" s="764">
        <v>6</v>
      </c>
      <c r="F716" s="765">
        <v>2000</v>
      </c>
      <c r="G716" s="765">
        <f>E716*F716</f>
        <v>12000</v>
      </c>
      <c r="H716" s="765">
        <v>3312</v>
      </c>
      <c r="I716" s="765">
        <f>E716*H716</f>
        <v>19872</v>
      </c>
      <c r="J716" s="771">
        <f t="shared" si="1131"/>
        <v>31872</v>
      </c>
      <c r="K716" s="1053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65">
        <v>2000</v>
      </c>
      <c r="AQ716" s="765">
        <f>AO716*AP716</f>
        <v>12000</v>
      </c>
      <c r="AR716" s="765">
        <v>3312</v>
      </c>
      <c r="AS716" s="765">
        <f>AO716*AR716</f>
        <v>19872</v>
      </c>
      <c r="AT716" s="771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62">
        <v>728</v>
      </c>
      <c r="B717" s="768" t="s">
        <v>219</v>
      </c>
      <c r="C717" s="769" t="s">
        <v>273</v>
      </c>
      <c r="D717" s="764" t="s">
        <v>35</v>
      </c>
      <c r="E717" s="764">
        <v>150</v>
      </c>
      <c r="F717" s="765">
        <v>80</v>
      </c>
      <c r="G717" s="765">
        <f>E717*F717</f>
        <v>12000</v>
      </c>
      <c r="H717" s="765">
        <v>22</v>
      </c>
      <c r="I717" s="765">
        <f>E717*H717</f>
        <v>3300</v>
      </c>
      <c r="J717" s="771">
        <f t="shared" si="1131"/>
        <v>15300</v>
      </c>
      <c r="K717" s="1053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65">
        <v>80</v>
      </c>
      <c r="AQ717" s="765">
        <f>AO717*AP717</f>
        <v>12000</v>
      </c>
      <c r="AR717" s="765">
        <v>22</v>
      </c>
      <c r="AS717" s="765">
        <f>AO717*AR717</f>
        <v>3300</v>
      </c>
      <c r="AT717" s="771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62">
        <v>731</v>
      </c>
      <c r="B718" s="768" t="s">
        <v>274</v>
      </c>
      <c r="C718" s="769" t="s">
        <v>273</v>
      </c>
      <c r="D718" s="764" t="s">
        <v>35</v>
      </c>
      <c r="E718" s="764">
        <v>300</v>
      </c>
      <c r="F718" s="765">
        <v>0</v>
      </c>
      <c r="G718" s="765">
        <f>E718*F718</f>
        <v>0</v>
      </c>
      <c r="H718" s="765">
        <v>31</v>
      </c>
      <c r="I718" s="765">
        <f>E718*H718</f>
        <v>9300</v>
      </c>
      <c r="J718" s="771">
        <f t="shared" si="1131"/>
        <v>9300</v>
      </c>
      <c r="K718" s="1053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65">
        <v>0</v>
      </c>
      <c r="AQ718" s="765">
        <f>AO718*AP718</f>
        <v>0</v>
      </c>
      <c r="AR718" s="765">
        <v>31</v>
      </c>
      <c r="AS718" s="765">
        <f>AO718*AR718</f>
        <v>9300</v>
      </c>
      <c r="AT718" s="771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62">
        <v>732</v>
      </c>
      <c r="B719" s="768" t="s">
        <v>597</v>
      </c>
      <c r="C719" s="769"/>
      <c r="D719" s="764" t="s">
        <v>35</v>
      </c>
      <c r="E719" s="764">
        <v>8</v>
      </c>
      <c r="F719" s="765">
        <v>1050</v>
      </c>
      <c r="G719" s="765">
        <f>E719*F719</f>
        <v>8400</v>
      </c>
      <c r="H719" s="765">
        <v>652</v>
      </c>
      <c r="I719" s="765">
        <f>E719*H719</f>
        <v>5216</v>
      </c>
      <c r="J719" s="771">
        <f t="shared" si="1131"/>
        <v>13616</v>
      </c>
      <c r="K719" s="1053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65">
        <v>1050</v>
      </c>
      <c r="AQ719" s="765">
        <f>AO719*AP719</f>
        <v>8400</v>
      </c>
      <c r="AR719" s="765">
        <v>652</v>
      </c>
      <c r="AS719" s="765">
        <f>AO719*AR719</f>
        <v>5216</v>
      </c>
      <c r="AT719" s="771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53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72">
        <v>693</v>
      </c>
      <c r="B721" s="773" t="s">
        <v>222</v>
      </c>
      <c r="C721" s="778" t="s">
        <v>223</v>
      </c>
      <c r="D721" s="774" t="s">
        <v>35</v>
      </c>
      <c r="E721" s="774">
        <v>240</v>
      </c>
      <c r="F721" s="775">
        <v>150</v>
      </c>
      <c r="G721" s="775">
        <f t="shared" si="1138"/>
        <v>36000</v>
      </c>
      <c r="H721" s="775">
        <v>227</v>
      </c>
      <c r="I721" s="775">
        <f t="shared" si="1139"/>
        <v>54480</v>
      </c>
      <c r="J721" s="776">
        <f t="shared" si="1131"/>
        <v>90480</v>
      </c>
      <c r="K721" s="1053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75">
        <v>150</v>
      </c>
      <c r="AQ721" s="775">
        <f t="shared" si="1152"/>
        <v>0</v>
      </c>
      <c r="AR721" s="775">
        <v>227</v>
      </c>
      <c r="AS721" s="775">
        <f t="shared" si="1153"/>
        <v>0</v>
      </c>
      <c r="AT721" s="784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72">
        <v>694</v>
      </c>
      <c r="B722" s="773" t="s">
        <v>224</v>
      </c>
      <c r="C722" s="778" t="s">
        <v>225</v>
      </c>
      <c r="D722" s="774" t="s">
        <v>35</v>
      </c>
      <c r="E722" s="774">
        <v>2170</v>
      </c>
      <c r="F722" s="775">
        <v>150</v>
      </c>
      <c r="G722" s="775">
        <f t="shared" si="1138"/>
        <v>325500</v>
      </c>
      <c r="H722" s="775">
        <v>135</v>
      </c>
      <c r="I722" s="775">
        <f t="shared" si="1139"/>
        <v>292950</v>
      </c>
      <c r="J722" s="776">
        <f t="shared" si="1131"/>
        <v>618450</v>
      </c>
      <c r="K722" s="1053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75">
        <v>150</v>
      </c>
      <c r="AQ722" s="775">
        <f t="shared" si="1152"/>
        <v>0</v>
      </c>
      <c r="AR722" s="775">
        <v>135</v>
      </c>
      <c r="AS722" s="775">
        <f t="shared" si="1153"/>
        <v>0</v>
      </c>
      <c r="AT722" s="784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72">
        <v>695</v>
      </c>
      <c r="B723" s="773" t="s">
        <v>226</v>
      </c>
      <c r="C723" s="778" t="s">
        <v>227</v>
      </c>
      <c r="D723" s="774" t="s">
        <v>35</v>
      </c>
      <c r="E723" s="774">
        <v>605</v>
      </c>
      <c r="F723" s="775">
        <v>150</v>
      </c>
      <c r="G723" s="775">
        <f t="shared" si="1138"/>
        <v>90750</v>
      </c>
      <c r="H723" s="775">
        <v>270</v>
      </c>
      <c r="I723" s="775">
        <f t="shared" si="1139"/>
        <v>163350</v>
      </c>
      <c r="J723" s="776">
        <f t="shared" si="1131"/>
        <v>254100</v>
      </c>
      <c r="K723" s="1053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75">
        <v>150</v>
      </c>
      <c r="AQ723" s="775">
        <f t="shared" si="1152"/>
        <v>0</v>
      </c>
      <c r="AR723" s="775">
        <v>270</v>
      </c>
      <c r="AS723" s="775">
        <f t="shared" si="1153"/>
        <v>0</v>
      </c>
      <c r="AT723" s="784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72">
        <v>696</v>
      </c>
      <c r="B724" s="773" t="s">
        <v>226</v>
      </c>
      <c r="C724" s="778" t="s">
        <v>223</v>
      </c>
      <c r="D724" s="774" t="s">
        <v>35</v>
      </c>
      <c r="E724" s="774">
        <v>665</v>
      </c>
      <c r="F724" s="775">
        <v>150</v>
      </c>
      <c r="G724" s="775">
        <f t="shared" si="1138"/>
        <v>99750</v>
      </c>
      <c r="H724" s="775">
        <v>221</v>
      </c>
      <c r="I724" s="775">
        <f t="shared" si="1139"/>
        <v>146965</v>
      </c>
      <c r="J724" s="776">
        <f t="shared" si="1131"/>
        <v>246715</v>
      </c>
      <c r="K724" s="1053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75">
        <v>150</v>
      </c>
      <c r="AQ724" s="775">
        <f t="shared" si="1152"/>
        <v>0</v>
      </c>
      <c r="AR724" s="775">
        <v>221</v>
      </c>
      <c r="AS724" s="775">
        <f t="shared" si="1153"/>
        <v>0</v>
      </c>
      <c r="AT724" s="784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72">
        <v>697</v>
      </c>
      <c r="B725" s="773" t="s">
        <v>228</v>
      </c>
      <c r="C725" s="778" t="s">
        <v>229</v>
      </c>
      <c r="D725" s="774" t="s">
        <v>35</v>
      </c>
      <c r="E725" s="774">
        <v>60</v>
      </c>
      <c r="F725" s="775">
        <v>120</v>
      </c>
      <c r="G725" s="775">
        <f t="shared" si="1138"/>
        <v>7200</v>
      </c>
      <c r="H725" s="775">
        <v>33</v>
      </c>
      <c r="I725" s="775">
        <f t="shared" si="1139"/>
        <v>1980</v>
      </c>
      <c r="J725" s="776">
        <f t="shared" si="1131"/>
        <v>9180</v>
      </c>
      <c r="K725" s="1053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75">
        <v>120</v>
      </c>
      <c r="AQ725" s="775">
        <f t="shared" si="1152"/>
        <v>0</v>
      </c>
      <c r="AR725" s="775">
        <v>33</v>
      </c>
      <c r="AS725" s="775">
        <f t="shared" si="1153"/>
        <v>0</v>
      </c>
      <c r="AT725" s="784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72">
        <v>698</v>
      </c>
      <c r="B726" s="773" t="s">
        <v>230</v>
      </c>
      <c r="C726" s="778" t="s">
        <v>229</v>
      </c>
      <c r="D726" s="774" t="s">
        <v>35</v>
      </c>
      <c r="E726" s="774">
        <v>80</v>
      </c>
      <c r="F726" s="775">
        <v>120</v>
      </c>
      <c r="G726" s="775">
        <f t="shared" si="1138"/>
        <v>9600</v>
      </c>
      <c r="H726" s="775">
        <v>30</v>
      </c>
      <c r="I726" s="775">
        <f t="shared" si="1139"/>
        <v>2400</v>
      </c>
      <c r="J726" s="776">
        <f t="shared" si="1131"/>
        <v>12000</v>
      </c>
      <c r="K726" s="1053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75">
        <v>120</v>
      </c>
      <c r="AQ726" s="775">
        <f t="shared" si="1152"/>
        <v>0</v>
      </c>
      <c r="AR726" s="775">
        <v>30</v>
      </c>
      <c r="AS726" s="775">
        <f t="shared" si="1153"/>
        <v>0</v>
      </c>
      <c r="AT726" s="784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62">
        <v>696</v>
      </c>
      <c r="B727" s="768" t="s">
        <v>226</v>
      </c>
      <c r="C727" s="769" t="s">
        <v>598</v>
      </c>
      <c r="D727" s="764" t="s">
        <v>35</v>
      </c>
      <c r="E727" s="764">
        <v>76</v>
      </c>
      <c r="F727" s="765">
        <v>150</v>
      </c>
      <c r="G727" s="765">
        <f>E727*F727</f>
        <v>11400</v>
      </c>
      <c r="H727" s="765">
        <v>101</v>
      </c>
      <c r="I727" s="765">
        <f>E727*H727</f>
        <v>7676</v>
      </c>
      <c r="J727" s="771">
        <f t="shared" si="1131"/>
        <v>19076</v>
      </c>
      <c r="K727" s="1053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65">
        <v>150</v>
      </c>
      <c r="AQ727" s="765">
        <f>AO727*AP727</f>
        <v>0</v>
      </c>
      <c r="AR727" s="765">
        <v>101</v>
      </c>
      <c r="AS727" s="765">
        <f>AO727*AR727</f>
        <v>0</v>
      </c>
      <c r="AT727" s="771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62">
        <v>734</v>
      </c>
      <c r="B728" s="768" t="s">
        <v>599</v>
      </c>
      <c r="C728" s="769" t="s">
        <v>223</v>
      </c>
      <c r="D728" s="764" t="s">
        <v>35</v>
      </c>
      <c r="E728" s="764">
        <v>50</v>
      </c>
      <c r="F728" s="765">
        <v>150</v>
      </c>
      <c r="G728" s="765">
        <f t="shared" ref="G728:G730" si="1154">E728*F728</f>
        <v>7500</v>
      </c>
      <c r="H728" s="765">
        <v>237</v>
      </c>
      <c r="I728" s="765">
        <f>E728*H728</f>
        <v>11850</v>
      </c>
      <c r="J728" s="771">
        <f t="shared" si="1131"/>
        <v>19350</v>
      </c>
      <c r="K728" s="1053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65">
        <v>150</v>
      </c>
      <c r="AQ728" s="765">
        <f t="shared" ref="AQ728:AQ731" si="1156">AO728*AP728</f>
        <v>0</v>
      </c>
      <c r="AR728" s="765">
        <v>237</v>
      </c>
      <c r="AS728" s="765">
        <f>AO728*AR728</f>
        <v>0</v>
      </c>
      <c r="AT728" s="771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62">
        <v>734</v>
      </c>
      <c r="B729" s="768" t="s">
        <v>600</v>
      </c>
      <c r="C729" s="769" t="s">
        <v>601</v>
      </c>
      <c r="D729" s="764" t="s">
        <v>35</v>
      </c>
      <c r="E729" s="764">
        <v>45</v>
      </c>
      <c r="F729" s="765">
        <v>150</v>
      </c>
      <c r="G729" s="901">
        <f t="shared" si="1154"/>
        <v>6750</v>
      </c>
      <c r="H729" s="765">
        <v>29</v>
      </c>
      <c r="I729" s="901">
        <f t="shared" ref="I729:I730" si="1157">E729*H729</f>
        <v>1305</v>
      </c>
      <c r="J729" s="771">
        <f t="shared" si="1131"/>
        <v>8055</v>
      </c>
      <c r="K729" s="1053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65">
        <v>150</v>
      </c>
      <c r="AQ729" s="765">
        <f t="shared" si="1156"/>
        <v>6000</v>
      </c>
      <c r="AR729" s="765">
        <v>29</v>
      </c>
      <c r="AS729" s="765">
        <f t="shared" ref="AS729:AS731" si="1159">AO729*AR729</f>
        <v>1160</v>
      </c>
      <c r="AT729" s="771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62">
        <v>734</v>
      </c>
      <c r="B730" s="768" t="s">
        <v>600</v>
      </c>
      <c r="C730" s="769" t="s">
        <v>602</v>
      </c>
      <c r="D730" s="764" t="s">
        <v>35</v>
      </c>
      <c r="E730" s="764">
        <v>65</v>
      </c>
      <c r="F730" s="765">
        <v>150</v>
      </c>
      <c r="G730" s="901">
        <f t="shared" si="1154"/>
        <v>9750</v>
      </c>
      <c r="H730" s="765">
        <v>48</v>
      </c>
      <c r="I730" s="901">
        <f t="shared" si="1157"/>
        <v>3120</v>
      </c>
      <c r="J730" s="771">
        <f t="shared" si="1131"/>
        <v>12870</v>
      </c>
      <c r="K730" s="1053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65">
        <v>150</v>
      </c>
      <c r="AQ730" s="765">
        <f t="shared" si="1156"/>
        <v>9750</v>
      </c>
      <c r="AR730" s="765">
        <v>48</v>
      </c>
      <c r="AS730" s="765">
        <f t="shared" si="1159"/>
        <v>3120</v>
      </c>
      <c r="AT730" s="771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53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071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53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52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53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72">
        <v>704</v>
      </c>
      <c r="B736" s="777" t="s">
        <v>210</v>
      </c>
      <c r="C736" s="774" t="s">
        <v>211</v>
      </c>
      <c r="D736" s="774" t="s">
        <v>14</v>
      </c>
      <c r="E736" s="774">
        <v>1</v>
      </c>
      <c r="F736" s="775">
        <v>2000</v>
      </c>
      <c r="G736" s="775">
        <f>E736*F736</f>
        <v>2000</v>
      </c>
      <c r="H736" s="775">
        <v>1856</v>
      </c>
      <c r="I736" s="775">
        <f>E736*H736</f>
        <v>1856</v>
      </c>
      <c r="J736" s="776">
        <f t="shared" ref="J736:J797" si="1160">G736+I736</f>
        <v>3856</v>
      </c>
      <c r="K736" s="1053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75">
        <v>2000</v>
      </c>
      <c r="AQ736" s="775">
        <f>AO736*AP736</f>
        <v>0</v>
      </c>
      <c r="AR736" s="775">
        <v>1856</v>
      </c>
      <c r="AS736" s="775">
        <f>AO736*AR736</f>
        <v>0</v>
      </c>
      <c r="AT736" s="784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72" t="s">
        <v>479</v>
      </c>
      <c r="B737" s="777" t="s">
        <v>255</v>
      </c>
      <c r="C737" s="774" t="s">
        <v>256</v>
      </c>
      <c r="D737" s="774" t="s">
        <v>14</v>
      </c>
      <c r="E737" s="774">
        <v>2</v>
      </c>
      <c r="F737" s="780" t="s">
        <v>434</v>
      </c>
      <c r="G737" s="775"/>
      <c r="H737" s="775">
        <v>0</v>
      </c>
      <c r="I737" s="775">
        <f t="shared" ref="I737:I797" si="1167">E737*H737</f>
        <v>0</v>
      </c>
      <c r="J737" s="776">
        <f t="shared" si="1160"/>
        <v>0</v>
      </c>
      <c r="K737" s="1053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80" t="s">
        <v>434</v>
      </c>
      <c r="AQ737" s="775"/>
      <c r="AR737" s="775">
        <v>0</v>
      </c>
      <c r="AS737" s="775">
        <f t="shared" ref="AS737:AS743" si="1173">AO737*AR737</f>
        <v>0</v>
      </c>
      <c r="AT737" s="784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72" t="s">
        <v>480</v>
      </c>
      <c r="B738" s="777" t="s">
        <v>255</v>
      </c>
      <c r="C738" s="774" t="s">
        <v>257</v>
      </c>
      <c r="D738" s="774" t="s">
        <v>14</v>
      </c>
      <c r="E738" s="774">
        <v>8</v>
      </c>
      <c r="F738" s="780" t="s">
        <v>434</v>
      </c>
      <c r="G738" s="775"/>
      <c r="H738" s="775">
        <v>0</v>
      </c>
      <c r="I738" s="775">
        <f t="shared" si="1167"/>
        <v>0</v>
      </c>
      <c r="J738" s="776">
        <f t="shared" si="1160"/>
        <v>0</v>
      </c>
      <c r="K738" s="1053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80" t="s">
        <v>434</v>
      </c>
      <c r="AQ738" s="775"/>
      <c r="AR738" s="775">
        <v>0</v>
      </c>
      <c r="AS738" s="775">
        <f t="shared" si="1173"/>
        <v>0</v>
      </c>
      <c r="AT738" s="784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72" t="s">
        <v>481</v>
      </c>
      <c r="B739" s="777" t="s">
        <v>255</v>
      </c>
      <c r="C739" s="774" t="s">
        <v>258</v>
      </c>
      <c r="D739" s="774" t="s">
        <v>14</v>
      </c>
      <c r="E739" s="774">
        <v>2</v>
      </c>
      <c r="F739" s="780" t="s">
        <v>434</v>
      </c>
      <c r="G739" s="775"/>
      <c r="H739" s="775">
        <v>0</v>
      </c>
      <c r="I739" s="775">
        <f t="shared" si="1167"/>
        <v>0</v>
      </c>
      <c r="J739" s="776">
        <f t="shared" si="1160"/>
        <v>0</v>
      </c>
      <c r="K739" s="1053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80" t="s">
        <v>434</v>
      </c>
      <c r="AQ739" s="775"/>
      <c r="AR739" s="775">
        <v>0</v>
      </c>
      <c r="AS739" s="775">
        <f t="shared" si="1173"/>
        <v>0</v>
      </c>
      <c r="AT739" s="784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72">
        <v>708</v>
      </c>
      <c r="B740" s="777" t="s">
        <v>214</v>
      </c>
      <c r="C740" s="774" t="s">
        <v>215</v>
      </c>
      <c r="D740" s="774" t="s">
        <v>14</v>
      </c>
      <c r="E740" s="774">
        <v>36</v>
      </c>
      <c r="F740" s="775">
        <v>450</v>
      </c>
      <c r="G740" s="775">
        <f>E740*F740</f>
        <v>16200</v>
      </c>
      <c r="H740" s="775">
        <v>4220</v>
      </c>
      <c r="I740" s="775">
        <f t="shared" si="1167"/>
        <v>151920</v>
      </c>
      <c r="J740" s="776">
        <f t="shared" si="1160"/>
        <v>168120</v>
      </c>
      <c r="K740" s="1053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75">
        <v>450</v>
      </c>
      <c r="AQ740" s="775">
        <f>AO740*AP740</f>
        <v>0</v>
      </c>
      <c r="AR740" s="775">
        <v>4220</v>
      </c>
      <c r="AS740" s="775">
        <f t="shared" si="1173"/>
        <v>0</v>
      </c>
      <c r="AT740" s="784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72">
        <v>709</v>
      </c>
      <c r="B741" s="777" t="s">
        <v>216</v>
      </c>
      <c r="C741" s="774"/>
      <c r="D741" s="774" t="s">
        <v>35</v>
      </c>
      <c r="E741" s="774">
        <v>5</v>
      </c>
      <c r="F741" s="775">
        <v>100</v>
      </c>
      <c r="G741" s="775">
        <f>E741*F741</f>
        <v>500</v>
      </c>
      <c r="H741" s="775">
        <v>189</v>
      </c>
      <c r="I741" s="775">
        <f t="shared" si="1167"/>
        <v>945</v>
      </c>
      <c r="J741" s="776">
        <f t="shared" si="1160"/>
        <v>1445</v>
      </c>
      <c r="K741" s="1053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75">
        <v>100</v>
      </c>
      <c r="AQ741" s="775">
        <f>AO741*AP741</f>
        <v>0</v>
      </c>
      <c r="AR741" s="775">
        <v>189</v>
      </c>
      <c r="AS741" s="775">
        <f t="shared" si="1173"/>
        <v>0</v>
      </c>
      <c r="AT741" s="784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72">
        <v>710</v>
      </c>
      <c r="B742" s="777" t="s">
        <v>217</v>
      </c>
      <c r="C742" s="774" t="s">
        <v>218</v>
      </c>
      <c r="D742" s="774" t="s">
        <v>14</v>
      </c>
      <c r="E742" s="774">
        <v>40</v>
      </c>
      <c r="F742" s="775">
        <v>50</v>
      </c>
      <c r="G742" s="775">
        <f>E742*F742</f>
        <v>2000</v>
      </c>
      <c r="H742" s="775">
        <v>324</v>
      </c>
      <c r="I742" s="775">
        <f t="shared" si="1167"/>
        <v>12960</v>
      </c>
      <c r="J742" s="776">
        <f t="shared" si="1160"/>
        <v>14960</v>
      </c>
      <c r="K742" s="1053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75">
        <v>50</v>
      </c>
      <c r="AQ742" s="775">
        <f>AO742*AP742</f>
        <v>0</v>
      </c>
      <c r="AR742" s="775">
        <v>324</v>
      </c>
      <c r="AS742" s="775">
        <f t="shared" si="1173"/>
        <v>0</v>
      </c>
      <c r="AT742" s="784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72" t="s">
        <v>482</v>
      </c>
      <c r="B743" s="777" t="s">
        <v>259</v>
      </c>
      <c r="C743" s="774" t="s">
        <v>260</v>
      </c>
      <c r="D743" s="774" t="s">
        <v>14</v>
      </c>
      <c r="E743" s="774">
        <v>7</v>
      </c>
      <c r="F743" s="780" t="s">
        <v>434</v>
      </c>
      <c r="G743" s="775"/>
      <c r="H743" s="775">
        <v>0</v>
      </c>
      <c r="I743" s="775">
        <f t="shared" si="1167"/>
        <v>0</v>
      </c>
      <c r="J743" s="776">
        <f t="shared" si="1160"/>
        <v>0</v>
      </c>
      <c r="K743" s="1053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80" t="s">
        <v>434</v>
      </c>
      <c r="AQ743" s="775"/>
      <c r="AR743" s="775">
        <v>0</v>
      </c>
      <c r="AS743" s="775">
        <f t="shared" si="1173"/>
        <v>0</v>
      </c>
      <c r="AT743" s="784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62">
        <v>704</v>
      </c>
      <c r="B744" s="779" t="s">
        <v>603</v>
      </c>
      <c r="C744" s="764"/>
      <c r="D744" s="764" t="s">
        <v>14</v>
      </c>
      <c r="E744" s="764">
        <v>12</v>
      </c>
      <c r="F744" s="765">
        <v>2000</v>
      </c>
      <c r="G744" s="765">
        <f>E744*F744</f>
        <v>24000</v>
      </c>
      <c r="H744" s="765">
        <v>848</v>
      </c>
      <c r="I744" s="765">
        <f>E744*H744</f>
        <v>10176</v>
      </c>
      <c r="J744" s="771">
        <f t="shared" si="1160"/>
        <v>34176</v>
      </c>
      <c r="K744" s="1053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65">
        <v>2000</v>
      </c>
      <c r="AQ744" s="765">
        <f>AO744*AP744</f>
        <v>24000</v>
      </c>
      <c r="AR744" s="765">
        <v>848</v>
      </c>
      <c r="AS744" s="765">
        <f>AO744*AR744</f>
        <v>10176</v>
      </c>
      <c r="AT744" s="771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62">
        <v>708</v>
      </c>
      <c r="B745" s="779" t="s">
        <v>214</v>
      </c>
      <c r="C745" s="764"/>
      <c r="D745" s="764" t="s">
        <v>14</v>
      </c>
      <c r="E745" s="764">
        <v>40</v>
      </c>
      <c r="F745" s="765">
        <v>450</v>
      </c>
      <c r="G745" s="765">
        <f>E745*F745</f>
        <v>18000</v>
      </c>
      <c r="H745" s="765">
        <v>126</v>
      </c>
      <c r="I745" s="765">
        <f>E745*H745</f>
        <v>5040</v>
      </c>
      <c r="J745" s="771">
        <f t="shared" si="1160"/>
        <v>23040</v>
      </c>
      <c r="K745" s="1053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65">
        <v>450</v>
      </c>
      <c r="AQ745" s="765">
        <f>AO745*AP745</f>
        <v>18000</v>
      </c>
      <c r="AR745" s="765">
        <v>126</v>
      </c>
      <c r="AS745" s="765">
        <f>AO745*AR745</f>
        <v>5040</v>
      </c>
      <c r="AT745" s="771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62">
        <v>710</v>
      </c>
      <c r="B746" s="779" t="s">
        <v>217</v>
      </c>
      <c r="C746" s="764"/>
      <c r="D746" s="764" t="s">
        <v>14</v>
      </c>
      <c r="E746" s="764">
        <v>260</v>
      </c>
      <c r="F746" s="765">
        <v>50</v>
      </c>
      <c r="G746" s="765">
        <f>E746*F746</f>
        <v>13000</v>
      </c>
      <c r="H746" s="765">
        <v>64</v>
      </c>
      <c r="I746" s="765">
        <f>E746*H746</f>
        <v>16640</v>
      </c>
      <c r="J746" s="771">
        <f t="shared" si="1160"/>
        <v>29640</v>
      </c>
      <c r="K746" s="1053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65">
        <v>50</v>
      </c>
      <c r="AQ746" s="765">
        <f>AO746*AP746</f>
        <v>13000</v>
      </c>
      <c r="AR746" s="765">
        <v>64</v>
      </c>
      <c r="AS746" s="765">
        <f>AO746*AR746</f>
        <v>16640</v>
      </c>
      <c r="AT746" s="771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72">
        <v>712</v>
      </c>
      <c r="B747" s="781" t="s">
        <v>438</v>
      </c>
      <c r="C747" s="774" t="s">
        <v>439</v>
      </c>
      <c r="D747" s="774" t="s">
        <v>32</v>
      </c>
      <c r="E747" s="774">
        <v>2</v>
      </c>
      <c r="F747" s="775">
        <v>32544</v>
      </c>
      <c r="G747" s="775">
        <f>E747*F747</f>
        <v>65088</v>
      </c>
      <c r="H747" s="775">
        <v>43909</v>
      </c>
      <c r="I747" s="775">
        <f t="shared" si="1167"/>
        <v>87818</v>
      </c>
      <c r="J747" s="776">
        <f t="shared" si="1160"/>
        <v>152906</v>
      </c>
      <c r="K747" s="1053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75">
        <v>32544</v>
      </c>
      <c r="AQ747" s="775">
        <f>AO747*AP747</f>
        <v>0</v>
      </c>
      <c r="AR747" s="775">
        <v>43909</v>
      </c>
      <c r="AS747" s="775">
        <f t="shared" ref="AS747:AS748" si="1177">AO747*AR747</f>
        <v>0</v>
      </c>
      <c r="AT747" s="784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72">
        <v>713</v>
      </c>
      <c r="B748" s="781" t="s">
        <v>438</v>
      </c>
      <c r="C748" s="774" t="s">
        <v>439</v>
      </c>
      <c r="D748" s="774" t="s">
        <v>32</v>
      </c>
      <c r="E748" s="774">
        <v>12</v>
      </c>
      <c r="F748" s="775">
        <v>32544</v>
      </c>
      <c r="G748" s="775">
        <f t="shared" ref="G748:G754" si="1178">E748*F748</f>
        <v>390528</v>
      </c>
      <c r="H748" s="775">
        <v>43909</v>
      </c>
      <c r="I748" s="775">
        <f t="shared" si="1167"/>
        <v>526908</v>
      </c>
      <c r="J748" s="776">
        <f t="shared" si="1160"/>
        <v>917436</v>
      </c>
      <c r="K748" s="1053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75">
        <v>32544</v>
      </c>
      <c r="AQ748" s="775">
        <f t="shared" ref="AQ748" si="1184">AO748*AP748</f>
        <v>0</v>
      </c>
      <c r="AR748" s="775">
        <v>43909</v>
      </c>
      <c r="AS748" s="775">
        <f t="shared" si="1177"/>
        <v>0</v>
      </c>
      <c r="AT748" s="784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62">
        <v>712</v>
      </c>
      <c r="B749" s="782" t="s">
        <v>604</v>
      </c>
      <c r="C749" s="764" t="s">
        <v>439</v>
      </c>
      <c r="D749" s="764" t="s">
        <v>32</v>
      </c>
      <c r="E749" s="764">
        <v>2</v>
      </c>
      <c r="F749" s="765">
        <v>32544</v>
      </c>
      <c r="G749" s="765">
        <f>E749*F749</f>
        <v>65088</v>
      </c>
      <c r="H749" s="765">
        <v>55651</v>
      </c>
      <c r="I749" s="765">
        <f>E749*H749</f>
        <v>111302</v>
      </c>
      <c r="J749" s="771">
        <f t="shared" si="1160"/>
        <v>176390</v>
      </c>
      <c r="K749" s="1053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65">
        <v>32544</v>
      </c>
      <c r="AQ749" s="765">
        <f>AO749*AP749</f>
        <v>65088</v>
      </c>
      <c r="AR749" s="765">
        <v>55651</v>
      </c>
      <c r="AS749" s="765">
        <f>AO749*AR749</f>
        <v>111302</v>
      </c>
      <c r="AT749" s="771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62">
        <v>713</v>
      </c>
      <c r="B750" s="782" t="s">
        <v>604</v>
      </c>
      <c r="C750" s="764" t="s">
        <v>439</v>
      </c>
      <c r="D750" s="764" t="s">
        <v>32</v>
      </c>
      <c r="E750" s="764">
        <v>12</v>
      </c>
      <c r="F750" s="765">
        <v>32544</v>
      </c>
      <c r="G750" s="765">
        <f>E750*F750</f>
        <v>390528</v>
      </c>
      <c r="H750" s="765">
        <v>55651</v>
      </c>
      <c r="I750" s="765">
        <f>E750*H750</f>
        <v>667812</v>
      </c>
      <c r="J750" s="771">
        <f t="shared" si="1160"/>
        <v>1058340</v>
      </c>
      <c r="K750" s="1053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65">
        <v>32544</v>
      </c>
      <c r="AQ750" s="765">
        <f>AO750*AP750</f>
        <v>390528</v>
      </c>
      <c r="AR750" s="765">
        <v>55651</v>
      </c>
      <c r="AS750" s="765">
        <f>AO750*AR750</f>
        <v>667812</v>
      </c>
      <c r="AT750" s="771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53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53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53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53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72" t="s">
        <v>483</v>
      </c>
      <c r="B755" s="777" t="s">
        <v>261</v>
      </c>
      <c r="C755" s="774" t="s">
        <v>262</v>
      </c>
      <c r="D755" s="774" t="s">
        <v>14</v>
      </c>
      <c r="E755" s="774">
        <v>4</v>
      </c>
      <c r="F755" s="780" t="s">
        <v>434</v>
      </c>
      <c r="G755" s="775"/>
      <c r="H755" s="775">
        <v>0</v>
      </c>
      <c r="I755" s="775">
        <f t="shared" si="1167"/>
        <v>0</v>
      </c>
      <c r="J755" s="776">
        <f t="shared" si="1160"/>
        <v>0</v>
      </c>
      <c r="K755" s="1053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80" t="s">
        <v>434</v>
      </c>
      <c r="AQ755" s="775"/>
      <c r="AR755" s="775">
        <v>0</v>
      </c>
      <c r="AS755" s="775">
        <f t="shared" si="1186"/>
        <v>0</v>
      </c>
      <c r="AT755" s="784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72" t="s">
        <v>484</v>
      </c>
      <c r="B756" s="777" t="s">
        <v>263</v>
      </c>
      <c r="C756" s="774" t="s">
        <v>264</v>
      </c>
      <c r="D756" s="774" t="s">
        <v>14</v>
      </c>
      <c r="E756" s="774">
        <v>4</v>
      </c>
      <c r="F756" s="780" t="s">
        <v>434</v>
      </c>
      <c r="G756" s="775"/>
      <c r="H756" s="775">
        <v>0</v>
      </c>
      <c r="I756" s="775">
        <f t="shared" si="1167"/>
        <v>0</v>
      </c>
      <c r="J756" s="776">
        <f t="shared" si="1160"/>
        <v>0</v>
      </c>
      <c r="K756" s="1053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80" t="s">
        <v>434</v>
      </c>
      <c r="AQ756" s="775"/>
      <c r="AR756" s="775">
        <v>0</v>
      </c>
      <c r="AS756" s="775">
        <f t="shared" si="1186"/>
        <v>0</v>
      </c>
      <c r="AT756" s="784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72" t="s">
        <v>485</v>
      </c>
      <c r="B757" s="777" t="s">
        <v>265</v>
      </c>
      <c r="C757" s="774"/>
      <c r="D757" s="774" t="s">
        <v>14</v>
      </c>
      <c r="E757" s="774">
        <v>8</v>
      </c>
      <c r="F757" s="780" t="s">
        <v>435</v>
      </c>
      <c r="G757" s="775"/>
      <c r="H757" s="775">
        <v>0</v>
      </c>
      <c r="I757" s="775">
        <f t="shared" si="1167"/>
        <v>0</v>
      </c>
      <c r="J757" s="776">
        <f t="shared" si="1160"/>
        <v>0</v>
      </c>
      <c r="K757" s="1053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80" t="s">
        <v>435</v>
      </c>
      <c r="AQ757" s="775"/>
      <c r="AR757" s="775">
        <v>0</v>
      </c>
      <c r="AS757" s="775">
        <f t="shared" si="1186"/>
        <v>0</v>
      </c>
      <c r="AT757" s="784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72" t="s">
        <v>486</v>
      </c>
      <c r="B758" s="777" t="s">
        <v>266</v>
      </c>
      <c r="C758" s="774"/>
      <c r="D758" s="774" t="s">
        <v>14</v>
      </c>
      <c r="E758" s="774">
        <v>1</v>
      </c>
      <c r="F758" s="780" t="s">
        <v>435</v>
      </c>
      <c r="G758" s="775"/>
      <c r="H758" s="775">
        <v>0</v>
      </c>
      <c r="I758" s="775">
        <f t="shared" si="1167"/>
        <v>0</v>
      </c>
      <c r="J758" s="776">
        <f t="shared" si="1160"/>
        <v>0</v>
      </c>
      <c r="K758" s="1053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80" t="s">
        <v>435</v>
      </c>
      <c r="AQ758" s="775"/>
      <c r="AR758" s="775">
        <v>0</v>
      </c>
      <c r="AS758" s="775">
        <f t="shared" si="1186"/>
        <v>0</v>
      </c>
      <c r="AT758" s="784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72" t="s">
        <v>487</v>
      </c>
      <c r="B759" s="777" t="s">
        <v>267</v>
      </c>
      <c r="C759" s="774"/>
      <c r="D759" s="774" t="s">
        <v>14</v>
      </c>
      <c r="E759" s="774">
        <v>1</v>
      </c>
      <c r="F759" s="780" t="s">
        <v>435</v>
      </c>
      <c r="G759" s="775"/>
      <c r="H759" s="775">
        <v>0</v>
      </c>
      <c r="I759" s="775">
        <f t="shared" si="1167"/>
        <v>0</v>
      </c>
      <c r="J759" s="776">
        <f t="shared" si="1160"/>
        <v>0</v>
      </c>
      <c r="K759" s="1053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80" t="s">
        <v>435</v>
      </c>
      <c r="AQ759" s="775"/>
      <c r="AR759" s="775">
        <v>0</v>
      </c>
      <c r="AS759" s="775">
        <f t="shared" si="1186"/>
        <v>0</v>
      </c>
      <c r="AT759" s="784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72" t="s">
        <v>488</v>
      </c>
      <c r="B760" s="777" t="s">
        <v>268</v>
      </c>
      <c r="C760" s="774"/>
      <c r="D760" s="774" t="s">
        <v>14</v>
      </c>
      <c r="E760" s="774">
        <v>1</v>
      </c>
      <c r="F760" s="780" t="s">
        <v>435</v>
      </c>
      <c r="G760" s="775"/>
      <c r="H760" s="775">
        <v>0</v>
      </c>
      <c r="I760" s="775">
        <f t="shared" si="1167"/>
        <v>0</v>
      </c>
      <c r="J760" s="776">
        <f t="shared" si="1160"/>
        <v>0</v>
      </c>
      <c r="K760" s="1053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80" t="s">
        <v>435</v>
      </c>
      <c r="AQ760" s="775"/>
      <c r="AR760" s="775">
        <v>0</v>
      </c>
      <c r="AS760" s="775">
        <f t="shared" si="1186"/>
        <v>0</v>
      </c>
      <c r="AT760" s="784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72" t="s">
        <v>489</v>
      </c>
      <c r="B761" s="777" t="s">
        <v>269</v>
      </c>
      <c r="C761" s="774"/>
      <c r="D761" s="774" t="s">
        <v>14</v>
      </c>
      <c r="E761" s="774">
        <v>1</v>
      </c>
      <c r="F761" s="780" t="s">
        <v>435</v>
      </c>
      <c r="G761" s="775"/>
      <c r="H761" s="775">
        <v>0</v>
      </c>
      <c r="I761" s="775">
        <f t="shared" si="1167"/>
        <v>0</v>
      </c>
      <c r="J761" s="776">
        <f t="shared" si="1160"/>
        <v>0</v>
      </c>
      <c r="K761" s="1053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80" t="s">
        <v>435</v>
      </c>
      <c r="AQ761" s="775"/>
      <c r="AR761" s="775">
        <v>0</v>
      </c>
      <c r="AS761" s="775">
        <f t="shared" si="1186"/>
        <v>0</v>
      </c>
      <c r="AT761" s="784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72" t="s">
        <v>490</v>
      </c>
      <c r="B762" s="777" t="s">
        <v>270</v>
      </c>
      <c r="C762" s="774"/>
      <c r="D762" s="774" t="s">
        <v>14</v>
      </c>
      <c r="E762" s="774">
        <v>1</v>
      </c>
      <c r="F762" s="780" t="s">
        <v>435</v>
      </c>
      <c r="G762" s="775"/>
      <c r="H762" s="775">
        <v>0</v>
      </c>
      <c r="I762" s="775">
        <f t="shared" si="1167"/>
        <v>0</v>
      </c>
      <c r="J762" s="776">
        <f t="shared" si="1160"/>
        <v>0</v>
      </c>
      <c r="K762" s="1053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80" t="s">
        <v>435</v>
      </c>
      <c r="AQ762" s="775"/>
      <c r="AR762" s="775">
        <v>0</v>
      </c>
      <c r="AS762" s="775">
        <f t="shared" si="1186"/>
        <v>0</v>
      </c>
      <c r="AT762" s="784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72" t="s">
        <v>491</v>
      </c>
      <c r="B763" s="777" t="s">
        <v>271</v>
      </c>
      <c r="C763" s="774"/>
      <c r="D763" s="774" t="s">
        <v>14</v>
      </c>
      <c r="E763" s="774">
        <v>1</v>
      </c>
      <c r="F763" s="780" t="s">
        <v>435</v>
      </c>
      <c r="G763" s="775"/>
      <c r="H763" s="775">
        <v>0</v>
      </c>
      <c r="I763" s="775">
        <f t="shared" si="1167"/>
        <v>0</v>
      </c>
      <c r="J763" s="776">
        <f t="shared" si="1160"/>
        <v>0</v>
      </c>
      <c r="K763" s="1053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80" t="s">
        <v>435</v>
      </c>
      <c r="AQ763" s="775"/>
      <c r="AR763" s="775">
        <v>0</v>
      </c>
      <c r="AS763" s="775">
        <f t="shared" si="1186"/>
        <v>0</v>
      </c>
      <c r="AT763" s="784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72" t="s">
        <v>492</v>
      </c>
      <c r="B764" s="777" t="s">
        <v>272</v>
      </c>
      <c r="C764" s="774"/>
      <c r="D764" s="774" t="s">
        <v>14</v>
      </c>
      <c r="E764" s="774">
        <v>1</v>
      </c>
      <c r="F764" s="780" t="s">
        <v>435</v>
      </c>
      <c r="G764" s="775"/>
      <c r="H764" s="775">
        <v>0</v>
      </c>
      <c r="I764" s="775">
        <f t="shared" si="1167"/>
        <v>0</v>
      </c>
      <c r="J764" s="776">
        <f t="shared" si="1160"/>
        <v>0</v>
      </c>
      <c r="K764" s="1053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80" t="s">
        <v>435</v>
      </c>
      <c r="AQ764" s="775"/>
      <c r="AR764" s="775">
        <v>0</v>
      </c>
      <c r="AS764" s="775">
        <f t="shared" si="1186"/>
        <v>0</v>
      </c>
      <c r="AT764" s="784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53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53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72">
        <v>730</v>
      </c>
      <c r="B767" s="773" t="s">
        <v>219</v>
      </c>
      <c r="C767" s="778" t="s">
        <v>221</v>
      </c>
      <c r="D767" s="774" t="s">
        <v>35</v>
      </c>
      <c r="E767" s="774">
        <v>4600</v>
      </c>
      <c r="F767" s="775">
        <v>80</v>
      </c>
      <c r="G767" s="775">
        <f t="shared" si="1187"/>
        <v>368000</v>
      </c>
      <c r="H767" s="775">
        <v>45</v>
      </c>
      <c r="I767" s="775">
        <f t="shared" si="1167"/>
        <v>207000</v>
      </c>
      <c r="J767" s="776">
        <f t="shared" si="1160"/>
        <v>575000</v>
      </c>
      <c r="K767" s="1053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75">
        <v>80</v>
      </c>
      <c r="AQ767" s="775">
        <f t="shared" si="1193"/>
        <v>0</v>
      </c>
      <c r="AR767" s="775">
        <v>45</v>
      </c>
      <c r="AS767" s="775">
        <f t="shared" si="1186"/>
        <v>0</v>
      </c>
      <c r="AT767" s="784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62">
        <v>729</v>
      </c>
      <c r="B768" s="768" t="s">
        <v>605</v>
      </c>
      <c r="C768" s="769" t="s">
        <v>220</v>
      </c>
      <c r="D768" s="764" t="s">
        <v>35</v>
      </c>
      <c r="E768" s="764">
        <v>175</v>
      </c>
      <c r="F768" s="765">
        <v>80</v>
      </c>
      <c r="G768" s="765">
        <f>E768*F768</f>
        <v>14000</v>
      </c>
      <c r="H768" s="765">
        <v>36</v>
      </c>
      <c r="I768" s="765">
        <f>E768*H768</f>
        <v>6300</v>
      </c>
      <c r="J768" s="771">
        <f t="shared" si="1160"/>
        <v>20300</v>
      </c>
      <c r="K768" s="1053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65">
        <v>80</v>
      </c>
      <c r="AQ768" s="765">
        <f>AO768*AP768</f>
        <v>14000</v>
      </c>
      <c r="AR768" s="765">
        <v>36</v>
      </c>
      <c r="AS768" s="765">
        <f>AO768*AR768</f>
        <v>6300</v>
      </c>
      <c r="AT768" s="771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53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53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72">
        <v>733</v>
      </c>
      <c r="B771" s="773" t="s">
        <v>274</v>
      </c>
      <c r="C771" s="778" t="s">
        <v>221</v>
      </c>
      <c r="D771" s="774" t="s">
        <v>35</v>
      </c>
      <c r="E771" s="774">
        <v>2300</v>
      </c>
      <c r="F771" s="775">
        <v>0</v>
      </c>
      <c r="G771" s="775">
        <f t="shared" si="1187"/>
        <v>0</v>
      </c>
      <c r="H771" s="775">
        <v>34</v>
      </c>
      <c r="I771" s="775">
        <f t="shared" si="1167"/>
        <v>78200</v>
      </c>
      <c r="J771" s="776">
        <f t="shared" si="1160"/>
        <v>78200</v>
      </c>
      <c r="K771" s="1053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75">
        <v>0</v>
      </c>
      <c r="AQ771" s="775">
        <f t="shared" si="1194"/>
        <v>0</v>
      </c>
      <c r="AR771" s="775">
        <v>34</v>
      </c>
      <c r="AS771" s="775">
        <f t="shared" si="1195"/>
        <v>0</v>
      </c>
      <c r="AT771" s="784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62">
        <v>732</v>
      </c>
      <c r="B772" s="768" t="s">
        <v>597</v>
      </c>
      <c r="C772" s="769"/>
      <c r="D772" s="764" t="s">
        <v>35</v>
      </c>
      <c r="E772" s="764">
        <v>100</v>
      </c>
      <c r="F772" s="765">
        <v>1050</v>
      </c>
      <c r="G772" s="765">
        <f>E772*F772</f>
        <v>105000</v>
      </c>
      <c r="H772" s="765">
        <v>652</v>
      </c>
      <c r="I772" s="765">
        <f>E772*H772</f>
        <v>65200</v>
      </c>
      <c r="J772" s="771">
        <f t="shared" si="1160"/>
        <v>170200</v>
      </c>
      <c r="K772" s="1053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65">
        <v>1050</v>
      </c>
      <c r="AQ772" s="765">
        <f>AO772*AP772</f>
        <v>105000</v>
      </c>
      <c r="AR772" s="765">
        <v>652</v>
      </c>
      <c r="AS772" s="765">
        <f>AO772*AR772</f>
        <v>65200</v>
      </c>
      <c r="AT772" s="771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72">
        <v>734</v>
      </c>
      <c r="B773" s="773" t="s">
        <v>222</v>
      </c>
      <c r="C773" s="778" t="s">
        <v>223</v>
      </c>
      <c r="D773" s="774" t="s">
        <v>35</v>
      </c>
      <c r="E773" s="774">
        <v>95</v>
      </c>
      <c r="F773" s="775">
        <v>150</v>
      </c>
      <c r="G773" s="775">
        <f t="shared" si="1187"/>
        <v>14250</v>
      </c>
      <c r="H773" s="775">
        <v>227</v>
      </c>
      <c r="I773" s="775">
        <f t="shared" si="1167"/>
        <v>21565</v>
      </c>
      <c r="J773" s="776">
        <f t="shared" si="1160"/>
        <v>35815</v>
      </c>
      <c r="K773" s="1053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75">
        <v>150</v>
      </c>
      <c r="AQ773" s="775">
        <f t="shared" ref="AQ773:AQ783" si="1196">AO773*AP773</f>
        <v>0</v>
      </c>
      <c r="AR773" s="775">
        <v>227</v>
      </c>
      <c r="AS773" s="775">
        <f t="shared" ref="AS773:AS783" si="1197">AO773*AR773</f>
        <v>0</v>
      </c>
      <c r="AT773" s="784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72">
        <v>735</v>
      </c>
      <c r="B774" s="773" t="s">
        <v>222</v>
      </c>
      <c r="C774" s="778" t="s">
        <v>275</v>
      </c>
      <c r="D774" s="774" t="s">
        <v>35</v>
      </c>
      <c r="E774" s="774">
        <v>20</v>
      </c>
      <c r="F774" s="775">
        <v>150</v>
      </c>
      <c r="G774" s="775">
        <f t="shared" si="1187"/>
        <v>3000</v>
      </c>
      <c r="H774" s="775">
        <v>281</v>
      </c>
      <c r="I774" s="775">
        <f t="shared" si="1167"/>
        <v>5620</v>
      </c>
      <c r="J774" s="776">
        <f t="shared" si="1160"/>
        <v>8620</v>
      </c>
      <c r="K774" s="1053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75">
        <v>150</v>
      </c>
      <c r="AQ774" s="775">
        <f t="shared" si="1196"/>
        <v>0</v>
      </c>
      <c r="AR774" s="775">
        <v>281</v>
      </c>
      <c r="AS774" s="775">
        <f t="shared" si="1197"/>
        <v>0</v>
      </c>
      <c r="AT774" s="784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72">
        <v>736</v>
      </c>
      <c r="B775" s="773" t="s">
        <v>222</v>
      </c>
      <c r="C775" s="778" t="s">
        <v>225</v>
      </c>
      <c r="D775" s="774" t="s">
        <v>35</v>
      </c>
      <c r="E775" s="774">
        <v>2010</v>
      </c>
      <c r="F775" s="775">
        <v>150</v>
      </c>
      <c r="G775" s="775">
        <f t="shared" si="1187"/>
        <v>301500</v>
      </c>
      <c r="H775" s="775">
        <v>217</v>
      </c>
      <c r="I775" s="775">
        <f t="shared" si="1167"/>
        <v>436170</v>
      </c>
      <c r="J775" s="776">
        <f t="shared" si="1160"/>
        <v>737670</v>
      </c>
      <c r="K775" s="1053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75">
        <v>150</v>
      </c>
      <c r="AQ775" s="775">
        <f t="shared" si="1196"/>
        <v>0</v>
      </c>
      <c r="AR775" s="775">
        <v>217</v>
      </c>
      <c r="AS775" s="775">
        <f t="shared" si="1197"/>
        <v>0</v>
      </c>
      <c r="AT775" s="784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72">
        <v>737</v>
      </c>
      <c r="B776" s="773" t="s">
        <v>224</v>
      </c>
      <c r="C776" s="778" t="s">
        <v>276</v>
      </c>
      <c r="D776" s="774" t="s">
        <v>35</v>
      </c>
      <c r="E776" s="774">
        <v>200</v>
      </c>
      <c r="F776" s="775">
        <v>150</v>
      </c>
      <c r="G776" s="775">
        <f t="shared" si="1187"/>
        <v>30000</v>
      </c>
      <c r="H776" s="775">
        <v>392</v>
      </c>
      <c r="I776" s="775">
        <f t="shared" si="1167"/>
        <v>78400</v>
      </c>
      <c r="J776" s="776">
        <f t="shared" si="1160"/>
        <v>108400</v>
      </c>
      <c r="K776" s="1053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75">
        <v>150</v>
      </c>
      <c r="AQ776" s="775">
        <f t="shared" si="1196"/>
        <v>0</v>
      </c>
      <c r="AR776" s="775">
        <v>392</v>
      </c>
      <c r="AS776" s="775">
        <f t="shared" si="1197"/>
        <v>0</v>
      </c>
      <c r="AT776" s="784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72">
        <v>738</v>
      </c>
      <c r="B777" s="773" t="s">
        <v>224</v>
      </c>
      <c r="C777" s="778" t="s">
        <v>223</v>
      </c>
      <c r="D777" s="774" t="s">
        <v>35</v>
      </c>
      <c r="E777" s="774">
        <v>1930</v>
      </c>
      <c r="F777" s="775">
        <v>150</v>
      </c>
      <c r="G777" s="775">
        <f t="shared" si="1187"/>
        <v>289500</v>
      </c>
      <c r="H777" s="775">
        <v>250</v>
      </c>
      <c r="I777" s="775">
        <f t="shared" si="1167"/>
        <v>482500</v>
      </c>
      <c r="J777" s="776">
        <f t="shared" si="1160"/>
        <v>772000</v>
      </c>
      <c r="K777" s="1053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75">
        <v>150</v>
      </c>
      <c r="AQ777" s="775">
        <f t="shared" si="1196"/>
        <v>0</v>
      </c>
      <c r="AR777" s="775">
        <v>250</v>
      </c>
      <c r="AS777" s="775">
        <f t="shared" si="1197"/>
        <v>0</v>
      </c>
      <c r="AT777" s="784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72">
        <v>739</v>
      </c>
      <c r="B778" s="773" t="s">
        <v>224</v>
      </c>
      <c r="C778" s="778" t="s">
        <v>275</v>
      </c>
      <c r="D778" s="774" t="s">
        <v>35</v>
      </c>
      <c r="E778" s="774">
        <v>280</v>
      </c>
      <c r="F778" s="775">
        <v>150</v>
      </c>
      <c r="G778" s="775">
        <f t="shared" si="1187"/>
        <v>42000</v>
      </c>
      <c r="H778" s="775">
        <v>276</v>
      </c>
      <c r="I778" s="775">
        <f t="shared" si="1167"/>
        <v>77280</v>
      </c>
      <c r="J778" s="776">
        <f t="shared" si="1160"/>
        <v>119280</v>
      </c>
      <c r="K778" s="1053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75">
        <v>150</v>
      </c>
      <c r="AQ778" s="775">
        <f t="shared" si="1196"/>
        <v>0</v>
      </c>
      <c r="AR778" s="775">
        <v>276</v>
      </c>
      <c r="AS778" s="775">
        <f t="shared" si="1197"/>
        <v>0</v>
      </c>
      <c r="AT778" s="784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72">
        <v>740</v>
      </c>
      <c r="B779" s="773" t="s">
        <v>224</v>
      </c>
      <c r="C779" s="778" t="s">
        <v>225</v>
      </c>
      <c r="D779" s="774" t="s">
        <v>35</v>
      </c>
      <c r="E779" s="774">
        <v>4990</v>
      </c>
      <c r="F779" s="775">
        <v>150</v>
      </c>
      <c r="G779" s="775">
        <f t="shared" si="1187"/>
        <v>748500</v>
      </c>
      <c r="H779" s="775">
        <v>157</v>
      </c>
      <c r="I779" s="775">
        <f t="shared" si="1167"/>
        <v>783430</v>
      </c>
      <c r="J779" s="776">
        <f t="shared" si="1160"/>
        <v>1531930</v>
      </c>
      <c r="K779" s="1053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75">
        <v>150</v>
      </c>
      <c r="AQ779" s="775">
        <f t="shared" si="1196"/>
        <v>0</v>
      </c>
      <c r="AR779" s="775">
        <v>157</v>
      </c>
      <c r="AS779" s="775">
        <f t="shared" si="1197"/>
        <v>0</v>
      </c>
      <c r="AT779" s="784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72">
        <v>741</v>
      </c>
      <c r="B780" s="773" t="s">
        <v>226</v>
      </c>
      <c r="C780" s="778" t="s">
        <v>277</v>
      </c>
      <c r="D780" s="774" t="s">
        <v>35</v>
      </c>
      <c r="E780" s="774">
        <v>2080</v>
      </c>
      <c r="F780" s="775">
        <v>150</v>
      </c>
      <c r="G780" s="775">
        <f t="shared" si="1187"/>
        <v>312000</v>
      </c>
      <c r="H780" s="775">
        <v>308</v>
      </c>
      <c r="I780" s="775">
        <f t="shared" si="1167"/>
        <v>640640</v>
      </c>
      <c r="J780" s="776">
        <f t="shared" si="1160"/>
        <v>952640</v>
      </c>
      <c r="K780" s="1053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75">
        <v>150</v>
      </c>
      <c r="AQ780" s="775">
        <f t="shared" si="1196"/>
        <v>0</v>
      </c>
      <c r="AR780" s="775">
        <v>308</v>
      </c>
      <c r="AS780" s="775">
        <f t="shared" si="1197"/>
        <v>0</v>
      </c>
      <c r="AT780" s="784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72">
        <v>742</v>
      </c>
      <c r="B781" s="773" t="s">
        <v>226</v>
      </c>
      <c r="C781" s="778" t="s">
        <v>278</v>
      </c>
      <c r="D781" s="774" t="s">
        <v>35</v>
      </c>
      <c r="E781" s="774">
        <v>2405</v>
      </c>
      <c r="F781" s="775">
        <v>150</v>
      </c>
      <c r="G781" s="775">
        <f t="shared" si="1187"/>
        <v>360750</v>
      </c>
      <c r="H781" s="775">
        <v>248</v>
      </c>
      <c r="I781" s="775">
        <f t="shared" si="1167"/>
        <v>596440</v>
      </c>
      <c r="J781" s="776">
        <f t="shared" si="1160"/>
        <v>957190</v>
      </c>
      <c r="K781" s="1053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75">
        <v>150</v>
      </c>
      <c r="AQ781" s="775">
        <f t="shared" si="1196"/>
        <v>0</v>
      </c>
      <c r="AR781" s="775">
        <v>248</v>
      </c>
      <c r="AS781" s="775">
        <f t="shared" si="1197"/>
        <v>0</v>
      </c>
      <c r="AT781" s="784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72">
        <v>743</v>
      </c>
      <c r="B782" s="773" t="s">
        <v>228</v>
      </c>
      <c r="C782" s="778" t="s">
        <v>229</v>
      </c>
      <c r="D782" s="774" t="s">
        <v>35</v>
      </c>
      <c r="E782" s="774">
        <v>100</v>
      </c>
      <c r="F782" s="775">
        <v>120</v>
      </c>
      <c r="G782" s="775">
        <f t="shared" si="1187"/>
        <v>12000</v>
      </c>
      <c r="H782" s="775">
        <v>33</v>
      </c>
      <c r="I782" s="775">
        <f t="shared" si="1167"/>
        <v>3300</v>
      </c>
      <c r="J782" s="776">
        <f t="shared" si="1160"/>
        <v>15300</v>
      </c>
      <c r="K782" s="1053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75">
        <v>120</v>
      </c>
      <c r="AQ782" s="775">
        <f t="shared" si="1196"/>
        <v>0</v>
      </c>
      <c r="AR782" s="775">
        <v>33</v>
      </c>
      <c r="AS782" s="775">
        <f t="shared" si="1197"/>
        <v>0</v>
      </c>
      <c r="AT782" s="784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72">
        <v>744</v>
      </c>
      <c r="B783" s="773" t="s">
        <v>230</v>
      </c>
      <c r="C783" s="778" t="s">
        <v>229</v>
      </c>
      <c r="D783" s="774" t="s">
        <v>35</v>
      </c>
      <c r="E783" s="774">
        <v>100</v>
      </c>
      <c r="F783" s="775">
        <v>120</v>
      </c>
      <c r="G783" s="775">
        <f t="shared" si="1187"/>
        <v>12000</v>
      </c>
      <c r="H783" s="775">
        <v>30</v>
      </c>
      <c r="I783" s="775">
        <f t="shared" si="1167"/>
        <v>3000</v>
      </c>
      <c r="J783" s="776">
        <f t="shared" si="1160"/>
        <v>15000</v>
      </c>
      <c r="K783" s="1053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75">
        <v>120</v>
      </c>
      <c r="AQ783" s="775">
        <f t="shared" si="1196"/>
        <v>0</v>
      </c>
      <c r="AR783" s="775">
        <v>30</v>
      </c>
      <c r="AS783" s="775">
        <f t="shared" si="1197"/>
        <v>0</v>
      </c>
      <c r="AT783" s="784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62"/>
      <c r="B784" s="783" t="s">
        <v>606</v>
      </c>
      <c r="C784" s="769"/>
      <c r="D784" s="764"/>
      <c r="E784" s="764">
        <v>0</v>
      </c>
      <c r="F784" s="765"/>
      <c r="G784" s="765"/>
      <c r="H784" s="765"/>
      <c r="I784" s="765"/>
      <c r="J784" s="771"/>
      <c r="K784" s="1053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62">
        <v>734</v>
      </c>
      <c r="B785" s="768" t="s">
        <v>600</v>
      </c>
      <c r="C785" s="769" t="s">
        <v>601</v>
      </c>
      <c r="D785" s="764" t="s">
        <v>35</v>
      </c>
      <c r="E785" s="764">
        <v>450</v>
      </c>
      <c r="F785" s="765">
        <v>150</v>
      </c>
      <c r="G785" s="765">
        <f t="shared" ref="G785:G790" si="1198">E785*F785</f>
        <v>67500</v>
      </c>
      <c r="H785" s="765">
        <v>29</v>
      </c>
      <c r="I785" s="765">
        <f t="shared" ref="I785:I790" si="1199">E785*H785</f>
        <v>13050</v>
      </c>
      <c r="J785" s="771">
        <f t="shared" ref="J785:J790" si="1200">G785+I785</f>
        <v>80550</v>
      </c>
      <c r="K785" s="1053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65">
        <v>150</v>
      </c>
      <c r="AQ785" s="765">
        <f t="shared" ref="AQ785:AQ790" si="1204">AO785*AP785</f>
        <v>67500</v>
      </c>
      <c r="AR785" s="765">
        <v>29</v>
      </c>
      <c r="AS785" s="765">
        <f t="shared" ref="AS785:AS790" si="1205">AO785*AR785</f>
        <v>13050</v>
      </c>
      <c r="AT785" s="771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62">
        <v>734</v>
      </c>
      <c r="B786" s="768" t="s">
        <v>600</v>
      </c>
      <c r="C786" s="769" t="s">
        <v>602</v>
      </c>
      <c r="D786" s="764" t="s">
        <v>35</v>
      </c>
      <c r="E786" s="764">
        <v>200</v>
      </c>
      <c r="F786" s="765">
        <v>150</v>
      </c>
      <c r="G786" s="765">
        <f t="shared" si="1198"/>
        <v>30000</v>
      </c>
      <c r="H786" s="765">
        <v>48</v>
      </c>
      <c r="I786" s="765">
        <f t="shared" si="1199"/>
        <v>9600</v>
      </c>
      <c r="J786" s="771">
        <f t="shared" si="1200"/>
        <v>39600</v>
      </c>
      <c r="K786" s="1053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65">
        <v>150</v>
      </c>
      <c r="AQ786" s="765">
        <f t="shared" si="1204"/>
        <v>30000</v>
      </c>
      <c r="AR786" s="765">
        <v>48</v>
      </c>
      <c r="AS786" s="765">
        <f t="shared" si="1205"/>
        <v>9600</v>
      </c>
      <c r="AT786" s="771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62">
        <v>734</v>
      </c>
      <c r="B787" s="768" t="s">
        <v>607</v>
      </c>
      <c r="C787" s="769" t="s">
        <v>608</v>
      </c>
      <c r="D787" s="764" t="s">
        <v>35</v>
      </c>
      <c r="E787" s="764">
        <v>1200</v>
      </c>
      <c r="F787" s="765">
        <v>150</v>
      </c>
      <c r="G787" s="765">
        <f t="shared" si="1198"/>
        <v>180000</v>
      </c>
      <c r="H787" s="765">
        <v>68</v>
      </c>
      <c r="I787" s="765">
        <f t="shared" si="1199"/>
        <v>81600</v>
      </c>
      <c r="J787" s="771">
        <f t="shared" si="1200"/>
        <v>261600</v>
      </c>
      <c r="K787" s="1053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65">
        <v>150</v>
      </c>
      <c r="AQ787" s="765">
        <f t="shared" si="1204"/>
        <v>180000</v>
      </c>
      <c r="AR787" s="765">
        <v>68</v>
      </c>
      <c r="AS787" s="765">
        <f t="shared" si="1205"/>
        <v>81600</v>
      </c>
      <c r="AT787" s="771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62">
        <v>734</v>
      </c>
      <c r="B788" s="768" t="s">
        <v>599</v>
      </c>
      <c r="C788" s="769" t="s">
        <v>223</v>
      </c>
      <c r="D788" s="764" t="s">
        <v>35</v>
      </c>
      <c r="E788" s="764">
        <v>450</v>
      </c>
      <c r="F788" s="765">
        <v>150</v>
      </c>
      <c r="G788" s="765">
        <f t="shared" si="1198"/>
        <v>67500</v>
      </c>
      <c r="H788" s="765">
        <v>237</v>
      </c>
      <c r="I788" s="765">
        <f t="shared" si="1199"/>
        <v>106650</v>
      </c>
      <c r="J788" s="771">
        <f t="shared" si="1200"/>
        <v>174150</v>
      </c>
      <c r="K788" s="1053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65">
        <v>150</v>
      </c>
      <c r="AQ788" s="765">
        <f t="shared" si="1204"/>
        <v>67500</v>
      </c>
      <c r="AR788" s="765">
        <v>237</v>
      </c>
      <c r="AS788" s="765">
        <f t="shared" si="1205"/>
        <v>106650</v>
      </c>
      <c r="AT788" s="771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62">
        <v>734</v>
      </c>
      <c r="B789" s="768" t="s">
        <v>609</v>
      </c>
      <c r="C789" s="769" t="s">
        <v>598</v>
      </c>
      <c r="D789" s="764" t="s">
        <v>35</v>
      </c>
      <c r="E789" s="764">
        <v>350</v>
      </c>
      <c r="F789" s="765">
        <v>150</v>
      </c>
      <c r="G789" s="765">
        <f t="shared" si="1198"/>
        <v>52500</v>
      </c>
      <c r="H789" s="765">
        <v>135</v>
      </c>
      <c r="I789" s="765">
        <f t="shared" si="1199"/>
        <v>47250</v>
      </c>
      <c r="J789" s="771">
        <f t="shared" si="1200"/>
        <v>99750</v>
      </c>
      <c r="K789" s="1053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65">
        <v>150</v>
      </c>
      <c r="AQ789" s="765">
        <f t="shared" si="1204"/>
        <v>52500</v>
      </c>
      <c r="AR789" s="765">
        <v>135</v>
      </c>
      <c r="AS789" s="765">
        <f t="shared" si="1205"/>
        <v>47250</v>
      </c>
      <c r="AT789" s="771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62">
        <v>743</v>
      </c>
      <c r="B790" s="768" t="s">
        <v>610</v>
      </c>
      <c r="C790" s="769" t="s">
        <v>229</v>
      </c>
      <c r="D790" s="764" t="s">
        <v>35</v>
      </c>
      <c r="E790" s="764">
        <v>100</v>
      </c>
      <c r="F790" s="765">
        <v>120</v>
      </c>
      <c r="G790" s="765">
        <f t="shared" si="1198"/>
        <v>12000</v>
      </c>
      <c r="H790" s="765">
        <v>43</v>
      </c>
      <c r="I790" s="765">
        <f t="shared" si="1199"/>
        <v>4300</v>
      </c>
      <c r="J790" s="771">
        <f t="shared" si="1200"/>
        <v>16300</v>
      </c>
      <c r="K790" s="1053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65">
        <v>120</v>
      </c>
      <c r="AQ790" s="765">
        <f t="shared" si="1204"/>
        <v>12000</v>
      </c>
      <c r="AR790" s="765">
        <v>43</v>
      </c>
      <c r="AS790" s="765">
        <f t="shared" si="1205"/>
        <v>4300</v>
      </c>
      <c r="AT790" s="771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62"/>
      <c r="B791" s="783" t="s">
        <v>611</v>
      </c>
      <c r="C791" s="769"/>
      <c r="D791" s="764"/>
      <c r="E791" s="764">
        <v>0</v>
      </c>
      <c r="F791" s="765"/>
      <c r="G791" s="765"/>
      <c r="H791" s="765"/>
      <c r="I791" s="765"/>
      <c r="J791" s="771"/>
      <c r="K791" s="1053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65"/>
      <c r="AQ791" s="765"/>
      <c r="AR791" s="765"/>
      <c r="AS791" s="765"/>
      <c r="AT791" s="771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62">
        <v>734</v>
      </c>
      <c r="B792" s="768" t="s">
        <v>612</v>
      </c>
      <c r="C792" s="769" t="s">
        <v>608</v>
      </c>
      <c r="D792" s="764" t="s">
        <v>35</v>
      </c>
      <c r="E792" s="764">
        <v>320</v>
      </c>
      <c r="F792" s="765">
        <v>150</v>
      </c>
      <c r="G792" s="765">
        <f>E792*F792</f>
        <v>48000</v>
      </c>
      <c r="H792" s="765">
        <v>81</v>
      </c>
      <c r="I792" s="765">
        <f>E792*H792</f>
        <v>25920</v>
      </c>
      <c r="J792" s="771">
        <f t="shared" ref="J792:J793" si="1207">G792+I792</f>
        <v>73920</v>
      </c>
      <c r="K792" s="1053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65">
        <v>150</v>
      </c>
      <c r="AQ792" s="765">
        <f>AO792*AP792</f>
        <v>48000</v>
      </c>
      <c r="AR792" s="765">
        <v>81</v>
      </c>
      <c r="AS792" s="765">
        <f>AO792*AR792</f>
        <v>25920</v>
      </c>
      <c r="AT792" s="771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62">
        <v>734</v>
      </c>
      <c r="B793" s="768" t="s">
        <v>613</v>
      </c>
      <c r="C793" s="769" t="s">
        <v>614</v>
      </c>
      <c r="D793" s="764" t="s">
        <v>35</v>
      </c>
      <c r="E793" s="764">
        <v>400</v>
      </c>
      <c r="F793" s="765">
        <v>150</v>
      </c>
      <c r="G793" s="765">
        <f>E793*F793</f>
        <v>60000</v>
      </c>
      <c r="H793" s="765">
        <v>47</v>
      </c>
      <c r="I793" s="765">
        <f>E793*H793</f>
        <v>18800</v>
      </c>
      <c r="J793" s="771">
        <f t="shared" si="1207"/>
        <v>78800</v>
      </c>
      <c r="K793" s="1053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65">
        <v>150</v>
      </c>
      <c r="AQ793" s="765">
        <f>AO793*AP793</f>
        <v>60000</v>
      </c>
      <c r="AR793" s="765">
        <v>47</v>
      </c>
      <c r="AS793" s="765">
        <f>AO793*AR793</f>
        <v>18800</v>
      </c>
      <c r="AT793" s="771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53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070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53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53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53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071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53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52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53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72">
        <v>754</v>
      </c>
      <c r="B803" s="777" t="s">
        <v>210</v>
      </c>
      <c r="C803" s="774" t="s">
        <v>211</v>
      </c>
      <c r="D803" s="774" t="s">
        <v>14</v>
      </c>
      <c r="E803" s="774">
        <v>1</v>
      </c>
      <c r="F803" s="775">
        <v>2000</v>
      </c>
      <c r="G803" s="775">
        <f>E803*F803</f>
        <v>2000</v>
      </c>
      <c r="H803" s="775">
        <v>1856</v>
      </c>
      <c r="I803" s="775">
        <f>E803*H803</f>
        <v>1856</v>
      </c>
      <c r="J803" s="776">
        <f t="shared" ref="J803:J826" si="1220">G803+I803</f>
        <v>3856</v>
      </c>
      <c r="K803" s="1053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75">
        <v>2000</v>
      </c>
      <c r="AQ803" s="775">
        <f>AO803*AP803</f>
        <v>0</v>
      </c>
      <c r="AR803" s="775">
        <v>1856</v>
      </c>
      <c r="AS803" s="775">
        <f>AO803*AR803</f>
        <v>0</v>
      </c>
      <c r="AT803" s="784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72">
        <v>755</v>
      </c>
      <c r="B804" s="777" t="s">
        <v>212</v>
      </c>
      <c r="C804" s="774" t="s">
        <v>213</v>
      </c>
      <c r="D804" s="774" t="s">
        <v>14</v>
      </c>
      <c r="E804" s="774">
        <v>10</v>
      </c>
      <c r="F804" s="775">
        <v>750</v>
      </c>
      <c r="G804" s="775">
        <f t="shared" ref="G804:G826" si="1227">E804*F804</f>
        <v>7500</v>
      </c>
      <c r="H804" s="775">
        <v>532</v>
      </c>
      <c r="I804" s="775">
        <f t="shared" ref="I804:I826" si="1228">E804*H804</f>
        <v>5320</v>
      </c>
      <c r="J804" s="776">
        <f t="shared" si="1220"/>
        <v>12820</v>
      </c>
      <c r="K804" s="1053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75">
        <v>750</v>
      </c>
      <c r="AQ804" s="775">
        <f t="shared" ref="AQ804:AQ811" si="1239">AO804*AP804</f>
        <v>0</v>
      </c>
      <c r="AR804" s="775">
        <v>532</v>
      </c>
      <c r="AS804" s="775">
        <f t="shared" ref="AS804:AS811" si="1240">AO804*AR804</f>
        <v>0</v>
      </c>
      <c r="AT804" s="784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72">
        <v>756</v>
      </c>
      <c r="B805" s="777" t="s">
        <v>214</v>
      </c>
      <c r="C805" s="774" t="s">
        <v>215</v>
      </c>
      <c r="D805" s="774" t="s">
        <v>14</v>
      </c>
      <c r="E805" s="774">
        <v>52</v>
      </c>
      <c r="F805" s="775">
        <v>450</v>
      </c>
      <c r="G805" s="775">
        <f t="shared" si="1227"/>
        <v>23400</v>
      </c>
      <c r="H805" s="775">
        <v>4220</v>
      </c>
      <c r="I805" s="775">
        <f t="shared" si="1228"/>
        <v>219440</v>
      </c>
      <c r="J805" s="776">
        <f t="shared" si="1220"/>
        <v>242840</v>
      </c>
      <c r="K805" s="1053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75">
        <v>450</v>
      </c>
      <c r="AQ805" s="775">
        <f t="shared" si="1239"/>
        <v>0</v>
      </c>
      <c r="AR805" s="775">
        <v>4220</v>
      </c>
      <c r="AS805" s="775">
        <f t="shared" si="1240"/>
        <v>0</v>
      </c>
      <c r="AT805" s="784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72">
        <v>757</v>
      </c>
      <c r="B806" s="777" t="s">
        <v>216</v>
      </c>
      <c r="C806" s="774"/>
      <c r="D806" s="774" t="s">
        <v>35</v>
      </c>
      <c r="E806" s="774">
        <v>3</v>
      </c>
      <c r="F806" s="775">
        <v>100</v>
      </c>
      <c r="G806" s="775">
        <f t="shared" si="1227"/>
        <v>300</v>
      </c>
      <c r="H806" s="775">
        <v>189</v>
      </c>
      <c r="I806" s="775">
        <f t="shared" si="1228"/>
        <v>567</v>
      </c>
      <c r="J806" s="776">
        <f t="shared" si="1220"/>
        <v>867</v>
      </c>
      <c r="K806" s="1053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75">
        <v>100</v>
      </c>
      <c r="AQ806" s="775">
        <f t="shared" si="1239"/>
        <v>0</v>
      </c>
      <c r="AR806" s="775">
        <v>189</v>
      </c>
      <c r="AS806" s="775">
        <f t="shared" si="1240"/>
        <v>0</v>
      </c>
      <c r="AT806" s="784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72">
        <v>758</v>
      </c>
      <c r="B807" s="777" t="s">
        <v>217</v>
      </c>
      <c r="C807" s="774" t="s">
        <v>218</v>
      </c>
      <c r="D807" s="774" t="s">
        <v>14</v>
      </c>
      <c r="E807" s="774">
        <v>60</v>
      </c>
      <c r="F807" s="775">
        <v>50</v>
      </c>
      <c r="G807" s="775">
        <f t="shared" si="1227"/>
        <v>3000</v>
      </c>
      <c r="H807" s="775">
        <v>324</v>
      </c>
      <c r="I807" s="775">
        <f t="shared" si="1228"/>
        <v>19440</v>
      </c>
      <c r="J807" s="776">
        <f t="shared" si="1220"/>
        <v>22440</v>
      </c>
      <c r="K807" s="1053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75">
        <v>50</v>
      </c>
      <c r="AQ807" s="775">
        <f t="shared" si="1239"/>
        <v>0</v>
      </c>
      <c r="AR807" s="775">
        <v>324</v>
      </c>
      <c r="AS807" s="775">
        <f t="shared" si="1240"/>
        <v>0</v>
      </c>
      <c r="AT807" s="784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53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72">
        <v>760</v>
      </c>
      <c r="B809" s="773" t="s">
        <v>219</v>
      </c>
      <c r="C809" s="778" t="s">
        <v>221</v>
      </c>
      <c r="D809" s="774" t="s">
        <v>35</v>
      </c>
      <c r="E809" s="774">
        <v>4805</v>
      </c>
      <c r="F809" s="775">
        <v>80</v>
      </c>
      <c r="G809" s="775">
        <f t="shared" si="1227"/>
        <v>384400</v>
      </c>
      <c r="H809" s="775">
        <v>45</v>
      </c>
      <c r="I809" s="775">
        <f t="shared" si="1228"/>
        <v>216225</v>
      </c>
      <c r="J809" s="776">
        <f t="shared" si="1220"/>
        <v>600625</v>
      </c>
      <c r="K809" s="1053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75">
        <v>80</v>
      </c>
      <c r="AQ809" s="775">
        <f t="shared" si="1239"/>
        <v>0</v>
      </c>
      <c r="AR809" s="775">
        <v>45</v>
      </c>
      <c r="AS809" s="775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53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72">
        <v>762</v>
      </c>
      <c r="B811" s="773" t="s">
        <v>274</v>
      </c>
      <c r="C811" s="778" t="s">
        <v>221</v>
      </c>
      <c r="D811" s="774" t="s">
        <v>35</v>
      </c>
      <c r="E811" s="774">
        <v>9610</v>
      </c>
      <c r="F811" s="775">
        <v>0</v>
      </c>
      <c r="G811" s="775">
        <f t="shared" si="1227"/>
        <v>0</v>
      </c>
      <c r="H811" s="775">
        <v>34</v>
      </c>
      <c r="I811" s="775">
        <f t="shared" si="1228"/>
        <v>326740</v>
      </c>
      <c r="J811" s="776">
        <f t="shared" si="1220"/>
        <v>326740</v>
      </c>
      <c r="K811" s="1053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75">
        <v>0</v>
      </c>
      <c r="AQ811" s="775">
        <f t="shared" si="1239"/>
        <v>0</v>
      </c>
      <c r="AR811" s="775">
        <v>34</v>
      </c>
      <c r="AS811" s="775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62">
        <v>708</v>
      </c>
      <c r="B812" s="779" t="s">
        <v>214</v>
      </c>
      <c r="C812" s="764"/>
      <c r="D812" s="764" t="s">
        <v>14</v>
      </c>
      <c r="E812" s="764">
        <v>40</v>
      </c>
      <c r="F812" s="765">
        <v>450</v>
      </c>
      <c r="G812" s="765">
        <f>E812*F812</f>
        <v>18000</v>
      </c>
      <c r="H812" s="765">
        <v>126</v>
      </c>
      <c r="I812" s="765">
        <f>E812*H812</f>
        <v>5040</v>
      </c>
      <c r="J812" s="771">
        <f t="shared" si="1220"/>
        <v>23040</v>
      </c>
      <c r="K812" s="1053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65">
        <v>450</v>
      </c>
      <c r="AQ812" s="765">
        <f>AO812*AP812</f>
        <v>18000</v>
      </c>
      <c r="AR812" s="765">
        <v>126</v>
      </c>
      <c r="AS812" s="765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53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53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53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72">
        <v>766</v>
      </c>
      <c r="B816" s="773" t="s">
        <v>222</v>
      </c>
      <c r="C816" s="778" t="s">
        <v>223</v>
      </c>
      <c r="D816" s="774" t="s">
        <v>35</v>
      </c>
      <c r="E816" s="774">
        <v>320</v>
      </c>
      <c r="F816" s="775">
        <v>150</v>
      </c>
      <c r="G816" s="775">
        <f t="shared" si="1227"/>
        <v>48000</v>
      </c>
      <c r="H816" s="775">
        <v>227</v>
      </c>
      <c r="I816" s="775">
        <f t="shared" si="1228"/>
        <v>72640</v>
      </c>
      <c r="J816" s="776">
        <f t="shared" si="1220"/>
        <v>120640</v>
      </c>
      <c r="K816" s="1053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75">
        <v>150</v>
      </c>
      <c r="AQ816" s="775">
        <f t="shared" si="1242"/>
        <v>0</v>
      </c>
      <c r="AR816" s="775">
        <v>227</v>
      </c>
      <c r="AS816" s="775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72">
        <v>767</v>
      </c>
      <c r="B817" s="773" t="s">
        <v>281</v>
      </c>
      <c r="C817" s="778" t="s">
        <v>225</v>
      </c>
      <c r="D817" s="774" t="s">
        <v>35</v>
      </c>
      <c r="E817" s="774">
        <v>765</v>
      </c>
      <c r="F817" s="775">
        <v>150</v>
      </c>
      <c r="G817" s="775">
        <f t="shared" si="1227"/>
        <v>114750</v>
      </c>
      <c r="H817" s="775">
        <v>234</v>
      </c>
      <c r="I817" s="775">
        <f t="shared" si="1228"/>
        <v>179010</v>
      </c>
      <c r="J817" s="776">
        <f t="shared" si="1220"/>
        <v>293760</v>
      </c>
      <c r="K817" s="1053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75">
        <v>150</v>
      </c>
      <c r="AQ817" s="775">
        <f t="shared" si="1242"/>
        <v>0</v>
      </c>
      <c r="AR817" s="775">
        <v>234</v>
      </c>
      <c r="AS817" s="775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72">
        <v>768</v>
      </c>
      <c r="B818" s="773" t="s">
        <v>224</v>
      </c>
      <c r="C818" s="778" t="s">
        <v>225</v>
      </c>
      <c r="D818" s="774" t="s">
        <v>35</v>
      </c>
      <c r="E818" s="774">
        <v>3185</v>
      </c>
      <c r="F818" s="775">
        <v>150</v>
      </c>
      <c r="G818" s="775">
        <f t="shared" si="1227"/>
        <v>477750</v>
      </c>
      <c r="H818" s="775">
        <v>157</v>
      </c>
      <c r="I818" s="775">
        <f t="shared" si="1228"/>
        <v>500045</v>
      </c>
      <c r="J818" s="776">
        <f t="shared" si="1220"/>
        <v>977795</v>
      </c>
      <c r="K818" s="1053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75">
        <v>150</v>
      </c>
      <c r="AQ818" s="775">
        <f t="shared" si="1242"/>
        <v>0</v>
      </c>
      <c r="AR818" s="775">
        <v>157</v>
      </c>
      <c r="AS818" s="775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72">
        <v>769</v>
      </c>
      <c r="B819" s="773" t="s">
        <v>226</v>
      </c>
      <c r="C819" s="778" t="s">
        <v>223</v>
      </c>
      <c r="D819" s="774" t="s">
        <v>35</v>
      </c>
      <c r="E819" s="774">
        <v>4040</v>
      </c>
      <c r="F819" s="775">
        <v>150</v>
      </c>
      <c r="G819" s="775">
        <f t="shared" si="1227"/>
        <v>606000</v>
      </c>
      <c r="H819" s="775">
        <v>221</v>
      </c>
      <c r="I819" s="775">
        <f t="shared" si="1228"/>
        <v>892840</v>
      </c>
      <c r="J819" s="776">
        <f t="shared" si="1220"/>
        <v>1498840</v>
      </c>
      <c r="K819" s="1053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75">
        <v>150</v>
      </c>
      <c r="AQ819" s="775">
        <f t="shared" si="1242"/>
        <v>0</v>
      </c>
      <c r="AR819" s="775">
        <v>221</v>
      </c>
      <c r="AS819" s="775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72">
        <v>770</v>
      </c>
      <c r="B820" s="773" t="s">
        <v>228</v>
      </c>
      <c r="C820" s="778" t="s">
        <v>229</v>
      </c>
      <c r="D820" s="774" t="s">
        <v>35</v>
      </c>
      <c r="E820" s="774">
        <v>60</v>
      </c>
      <c r="F820" s="775">
        <v>120</v>
      </c>
      <c r="G820" s="775">
        <f t="shared" si="1227"/>
        <v>7200</v>
      </c>
      <c r="H820" s="775">
        <v>33</v>
      </c>
      <c r="I820" s="775">
        <f t="shared" si="1228"/>
        <v>1980</v>
      </c>
      <c r="J820" s="776">
        <f t="shared" si="1220"/>
        <v>9180</v>
      </c>
      <c r="K820" s="1053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75">
        <v>120</v>
      </c>
      <c r="AQ820" s="775">
        <f t="shared" si="1242"/>
        <v>0</v>
      </c>
      <c r="AR820" s="775">
        <v>33</v>
      </c>
      <c r="AS820" s="775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72">
        <v>771</v>
      </c>
      <c r="B821" s="773" t="s">
        <v>230</v>
      </c>
      <c r="C821" s="778" t="s">
        <v>229</v>
      </c>
      <c r="D821" s="774" t="s">
        <v>35</v>
      </c>
      <c r="E821" s="774">
        <v>80</v>
      </c>
      <c r="F821" s="775">
        <v>120</v>
      </c>
      <c r="G821" s="775">
        <f t="shared" si="1227"/>
        <v>9600</v>
      </c>
      <c r="H821" s="775">
        <v>30</v>
      </c>
      <c r="I821" s="775">
        <f t="shared" si="1228"/>
        <v>2400</v>
      </c>
      <c r="J821" s="776">
        <f t="shared" si="1220"/>
        <v>12000</v>
      </c>
      <c r="K821" s="1053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75">
        <v>120</v>
      </c>
      <c r="AQ821" s="775">
        <f t="shared" si="1242"/>
        <v>0</v>
      </c>
      <c r="AR821" s="775">
        <v>30</v>
      </c>
      <c r="AS821" s="775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62">
        <v>734</v>
      </c>
      <c r="B822" s="768" t="s">
        <v>599</v>
      </c>
      <c r="C822" s="769" t="s">
        <v>225</v>
      </c>
      <c r="D822" s="764" t="s">
        <v>35</v>
      </c>
      <c r="E822" s="764">
        <v>50</v>
      </c>
      <c r="F822" s="765">
        <v>150</v>
      </c>
      <c r="G822" s="765">
        <f>E822*F822</f>
        <v>7500</v>
      </c>
      <c r="H822" s="765">
        <v>221</v>
      </c>
      <c r="I822" s="765">
        <f>E822*H822</f>
        <v>11050</v>
      </c>
      <c r="J822" s="771">
        <f t="shared" si="1220"/>
        <v>18550</v>
      </c>
      <c r="K822" s="1053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65">
        <v>150</v>
      </c>
      <c r="AQ822" s="765">
        <f>AO822*AP822</f>
        <v>7500</v>
      </c>
      <c r="AR822" s="765">
        <v>221</v>
      </c>
      <c r="AS822" s="765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53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070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53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53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53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071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794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072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795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073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796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073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796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074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 t="e">
        <f>#REF!</f>
        <v>#REF!</v>
      </c>
      <c r="AK833" s="355"/>
      <c r="AL833" s="355"/>
      <c r="AM833" s="355"/>
      <c r="AN833" s="355">
        <f>'кс-2 121№5'!J851</f>
        <v>3048977.6474735751</v>
      </c>
      <c r="AO833" s="391" t="e">
        <f>SUM(P833:AN833)</f>
        <v>#REF!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 t="e">
        <f t="shared" si="1264"/>
        <v>#REF!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 t="e">
        <f>P835+V835+AB835+AH835+AN835</f>
        <v>#REF!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709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946" t="s">
        <v>505</v>
      </c>
      <c r="J5" s="699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946"/>
      <c r="J6" s="739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946" t="s">
        <v>505</v>
      </c>
      <c r="J7" s="699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946"/>
      <c r="J8" s="740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741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741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9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803" t="s">
        <v>581</v>
      </c>
      <c r="G14" s="1803"/>
      <c r="H14" s="1803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696" t="s">
        <v>517</v>
      </c>
      <c r="I16" s="169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698" t="s">
        <v>518</v>
      </c>
      <c r="H17" s="1700" t="s">
        <v>519</v>
      </c>
      <c r="I17" s="1702" t="s">
        <v>520</v>
      </c>
      <c r="J17" s="1703"/>
    </row>
    <row r="18" spans="1:10" x14ac:dyDescent="0.2">
      <c r="A18" s="504"/>
      <c r="B18" s="505"/>
      <c r="C18" s="505"/>
      <c r="D18" s="506"/>
      <c r="E18" s="506"/>
      <c r="F18" s="506"/>
      <c r="G18" s="1699"/>
      <c r="H18" s="1701"/>
      <c r="I18" s="947" t="s">
        <v>521</v>
      </c>
      <c r="J18" s="709" t="s">
        <v>522</v>
      </c>
    </row>
    <row r="19" spans="1:10" x14ac:dyDescent="0.2">
      <c r="A19" s="504"/>
      <c r="B19" s="944"/>
      <c r="C19" s="944"/>
      <c r="D19" s="944"/>
      <c r="E19" s="944"/>
      <c r="F19" s="944"/>
      <c r="G19" s="9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688" t="s">
        <v>523</v>
      </c>
      <c r="C20" s="1688"/>
      <c r="D20" s="1688"/>
      <c r="E20" s="1688"/>
      <c r="F20" s="1688"/>
      <c r="G20" s="1688"/>
      <c r="H20" s="710"/>
      <c r="I20" s="710"/>
      <c r="J20" s="710"/>
    </row>
    <row r="21" spans="1:10" ht="15" customHeight="1" thickBot="1" x14ac:dyDescent="0.25">
      <c r="A21" s="79"/>
      <c r="B21" s="1688" t="s">
        <v>524</v>
      </c>
      <c r="C21" s="1689"/>
      <c r="D21" s="1689"/>
      <c r="E21" s="1689"/>
      <c r="F21" s="1689"/>
      <c r="G21" s="1689"/>
      <c r="H21" s="1690"/>
      <c r="I21" s="1690"/>
      <c r="J21" s="1690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691" t="s">
        <v>444</v>
      </c>
      <c r="G22" s="1692"/>
      <c r="H22" s="1691" t="s">
        <v>445</v>
      </c>
      <c r="I22" s="1692"/>
      <c r="J22" s="151" t="s">
        <v>446</v>
      </c>
    </row>
    <row r="23" spans="1:10" ht="13.5" x14ac:dyDescent="0.25">
      <c r="A23" s="971" t="s">
        <v>447</v>
      </c>
      <c r="B23" s="972" t="s">
        <v>443</v>
      </c>
      <c r="C23" s="973"/>
      <c r="D23" s="974" t="s">
        <v>448</v>
      </c>
      <c r="E23" s="974" t="s">
        <v>449</v>
      </c>
      <c r="F23" s="975" t="s">
        <v>450</v>
      </c>
      <c r="G23" s="975" t="s">
        <v>451</v>
      </c>
      <c r="H23" s="976" t="s">
        <v>452</v>
      </c>
      <c r="I23" s="975" t="s">
        <v>451</v>
      </c>
      <c r="J23" s="977"/>
    </row>
    <row r="24" spans="1:10" ht="13.5" x14ac:dyDescent="0.25">
      <c r="A24" s="978" t="s">
        <v>0</v>
      </c>
      <c r="B24" s="979" t="s">
        <v>453</v>
      </c>
      <c r="C24" s="979"/>
      <c r="D24" s="974" t="s">
        <v>454</v>
      </c>
      <c r="E24" s="974" t="s">
        <v>455</v>
      </c>
      <c r="F24" s="980"/>
      <c r="G24" s="981" t="s">
        <v>456</v>
      </c>
      <c r="H24" s="980"/>
      <c r="I24" s="981" t="s">
        <v>456</v>
      </c>
      <c r="J24" s="982" t="s">
        <v>457</v>
      </c>
    </row>
    <row r="25" spans="1:10" ht="13.5" thickBot="1" x14ac:dyDescent="0.25">
      <c r="A25" s="983">
        <v>1</v>
      </c>
      <c r="B25" s="984">
        <v>2</v>
      </c>
      <c r="C25" s="984"/>
      <c r="D25" s="985">
        <v>3</v>
      </c>
      <c r="E25" s="985">
        <v>4</v>
      </c>
      <c r="F25" s="985">
        <v>5</v>
      </c>
      <c r="G25" s="985">
        <v>6</v>
      </c>
      <c r="H25" s="985">
        <v>7</v>
      </c>
      <c r="I25" s="985">
        <v>8</v>
      </c>
      <c r="J25" s="986">
        <v>9</v>
      </c>
    </row>
    <row r="26" spans="1:10" x14ac:dyDescent="0.2">
      <c r="A26" s="987"/>
      <c r="B26" s="988"/>
      <c r="C26" s="988"/>
      <c r="D26" s="989"/>
      <c r="E26" s="989"/>
      <c r="F26" s="990"/>
      <c r="G26" s="990"/>
      <c r="H26" s="990"/>
      <c r="I26" s="990"/>
      <c r="J26" s="991"/>
    </row>
    <row r="27" spans="1:10" ht="13.5" x14ac:dyDescent="0.25">
      <c r="A27" s="978"/>
      <c r="B27" s="854" t="s">
        <v>1</v>
      </c>
      <c r="C27" s="992"/>
      <c r="D27" s="855"/>
      <c r="E27" s="855"/>
      <c r="F27" s="855"/>
      <c r="G27" s="993"/>
      <c r="H27" s="993"/>
      <c r="I27" s="993"/>
      <c r="J27" s="993"/>
    </row>
    <row r="28" spans="1:10" ht="13.5" x14ac:dyDescent="0.25">
      <c r="A28" s="788"/>
      <c r="B28" s="994" t="s">
        <v>2</v>
      </c>
      <c r="C28" s="687"/>
      <c r="D28" s="687"/>
      <c r="E28" s="687"/>
      <c r="F28" s="687"/>
      <c r="G28" s="993"/>
      <c r="H28" s="993"/>
      <c r="I28" s="993"/>
      <c r="J28" s="993"/>
    </row>
    <row r="29" spans="1:10" ht="13.5" x14ac:dyDescent="0.25">
      <c r="A29" s="788"/>
      <c r="B29" s="995" t="s">
        <v>3</v>
      </c>
      <c r="C29" s="687"/>
      <c r="D29" s="687"/>
      <c r="E29" s="687"/>
      <c r="F29" s="687"/>
      <c r="G29" s="993"/>
      <c r="H29" s="993"/>
      <c r="I29" s="993"/>
      <c r="J29" s="993"/>
    </row>
    <row r="30" spans="1:10" ht="25.5" hidden="1" x14ac:dyDescent="0.2">
      <c r="A30" s="788">
        <v>1</v>
      </c>
      <c r="B30" s="996" t="s">
        <v>233</v>
      </c>
      <c r="C30" s="687" t="s">
        <v>234</v>
      </c>
      <c r="D30" s="687" t="s">
        <v>7</v>
      </c>
      <c r="E30" s="687"/>
      <c r="F30" s="997">
        <v>29840</v>
      </c>
      <c r="G30" s="997">
        <f>E30*F30</f>
        <v>0</v>
      </c>
      <c r="H30" s="997">
        <v>157054</v>
      </c>
      <c r="I30" s="997">
        <f>E30*H30</f>
        <v>0</v>
      </c>
      <c r="J30" s="997">
        <f>G30+I30</f>
        <v>0</v>
      </c>
    </row>
    <row r="31" spans="1:10" hidden="1" x14ac:dyDescent="0.2">
      <c r="A31" s="788">
        <v>2</v>
      </c>
      <c r="B31" s="996" t="s">
        <v>235</v>
      </c>
      <c r="C31" s="687" t="s">
        <v>236</v>
      </c>
      <c r="D31" s="687" t="s">
        <v>7</v>
      </c>
      <c r="E31" s="687"/>
      <c r="F31" s="997">
        <v>2500</v>
      </c>
      <c r="G31" s="997">
        <f>E31*F31</f>
        <v>0</v>
      </c>
      <c r="H31" s="997">
        <v>11167</v>
      </c>
      <c r="I31" s="997">
        <f>E31*H31</f>
        <v>0</v>
      </c>
      <c r="J31" s="997">
        <f>G31+I31</f>
        <v>0</v>
      </c>
    </row>
    <row r="32" spans="1:10" ht="26.25" customHeight="1" x14ac:dyDescent="0.2">
      <c r="A32" s="788">
        <v>3</v>
      </c>
      <c r="B32" s="996" t="s">
        <v>328</v>
      </c>
      <c r="C32" s="687" t="s">
        <v>4</v>
      </c>
      <c r="D32" s="687" t="s">
        <v>5</v>
      </c>
      <c r="E32" s="687"/>
      <c r="F32" s="997"/>
      <c r="G32" s="997"/>
      <c r="H32" s="997"/>
      <c r="I32" s="997"/>
      <c r="J32" s="997"/>
    </row>
    <row r="33" spans="1:10" ht="12.75" hidden="1" customHeight="1" x14ac:dyDescent="0.2">
      <c r="A33" s="788">
        <v>4</v>
      </c>
      <c r="B33" s="998" t="s">
        <v>6</v>
      </c>
      <c r="C33" s="687"/>
      <c r="D33" s="687" t="s">
        <v>7</v>
      </c>
      <c r="E33" s="687"/>
      <c r="F33" s="997">
        <v>3500</v>
      </c>
      <c r="G33" s="997">
        <f t="shared" ref="G33:G75" si="0">E33*F33</f>
        <v>0</v>
      </c>
      <c r="H33" s="997">
        <v>12534</v>
      </c>
      <c r="I33" s="997">
        <f t="shared" ref="I33:I75" si="1">E33*H33</f>
        <v>0</v>
      </c>
      <c r="J33" s="997">
        <f>G33+I33</f>
        <v>0</v>
      </c>
    </row>
    <row r="34" spans="1:10" ht="12.75" customHeight="1" x14ac:dyDescent="0.2">
      <c r="A34" s="788">
        <v>5</v>
      </c>
      <c r="B34" s="998" t="s">
        <v>8</v>
      </c>
      <c r="C34" s="687"/>
      <c r="D34" s="687" t="s">
        <v>7</v>
      </c>
      <c r="E34" s="687">
        <v>1</v>
      </c>
      <c r="F34" s="997">
        <v>3500</v>
      </c>
      <c r="G34" s="997">
        <f t="shared" si="0"/>
        <v>3500</v>
      </c>
      <c r="H34" s="997">
        <v>10744</v>
      </c>
      <c r="I34" s="997">
        <f t="shared" si="1"/>
        <v>10744</v>
      </c>
      <c r="J34" s="997">
        <f t="shared" ref="J34:J66" si="2">G34+I34</f>
        <v>14244</v>
      </c>
    </row>
    <row r="35" spans="1:10" ht="12.75" hidden="1" customHeight="1" x14ac:dyDescent="0.2">
      <c r="A35" s="788">
        <v>6</v>
      </c>
      <c r="B35" s="998" t="s">
        <v>9</v>
      </c>
      <c r="C35" s="687"/>
      <c r="D35" s="687" t="s">
        <v>7</v>
      </c>
      <c r="E35" s="687"/>
      <c r="F35" s="997">
        <v>3500</v>
      </c>
      <c r="G35" s="997">
        <f t="shared" si="0"/>
        <v>0</v>
      </c>
      <c r="H35" s="997">
        <v>8953</v>
      </c>
      <c r="I35" s="997">
        <f t="shared" si="1"/>
        <v>0</v>
      </c>
      <c r="J35" s="997">
        <f t="shared" si="2"/>
        <v>0</v>
      </c>
    </row>
    <row r="36" spans="1:10" ht="12.75" customHeight="1" x14ac:dyDescent="0.2">
      <c r="A36" s="788">
        <v>7</v>
      </c>
      <c r="B36" s="998" t="s">
        <v>10</v>
      </c>
      <c r="C36" s="687"/>
      <c r="D36" s="687" t="s">
        <v>7</v>
      </c>
      <c r="E36" s="687">
        <v>2</v>
      </c>
      <c r="F36" s="997">
        <v>3500</v>
      </c>
      <c r="G36" s="997">
        <f t="shared" si="0"/>
        <v>7000</v>
      </c>
      <c r="H36" s="997">
        <v>7162</v>
      </c>
      <c r="I36" s="997">
        <f t="shared" si="1"/>
        <v>14324</v>
      </c>
      <c r="J36" s="997">
        <f t="shared" si="2"/>
        <v>21324</v>
      </c>
    </row>
    <row r="37" spans="1:10" x14ac:dyDescent="0.2">
      <c r="A37" s="788">
        <v>6</v>
      </c>
      <c r="B37" s="998" t="s">
        <v>586</v>
      </c>
      <c r="C37" s="687"/>
      <c r="D37" s="687" t="s">
        <v>7</v>
      </c>
      <c r="E37" s="687">
        <v>7</v>
      </c>
      <c r="F37" s="997">
        <v>3500</v>
      </c>
      <c r="G37" s="997">
        <f t="shared" si="0"/>
        <v>24500</v>
      </c>
      <c r="H37" s="997">
        <v>10080</v>
      </c>
      <c r="I37" s="997">
        <f t="shared" si="1"/>
        <v>70560</v>
      </c>
      <c r="J37" s="997">
        <f t="shared" si="2"/>
        <v>95060</v>
      </c>
    </row>
    <row r="38" spans="1:10" ht="39" customHeight="1" x14ac:dyDescent="0.2">
      <c r="A38" s="788">
        <v>7</v>
      </c>
      <c r="B38" s="998" t="s">
        <v>587</v>
      </c>
      <c r="C38" s="687"/>
      <c r="D38" s="687" t="s">
        <v>7</v>
      </c>
      <c r="E38" s="687">
        <v>1</v>
      </c>
      <c r="F38" s="997">
        <v>3500</v>
      </c>
      <c r="G38" s="997">
        <f t="shared" si="0"/>
        <v>3500</v>
      </c>
      <c r="H38" s="997">
        <v>19404</v>
      </c>
      <c r="I38" s="997">
        <f t="shared" si="1"/>
        <v>19404</v>
      </c>
      <c r="J38" s="997">
        <f t="shared" si="2"/>
        <v>22904</v>
      </c>
    </row>
    <row r="39" spans="1:10" ht="14.25" hidden="1" customHeight="1" x14ac:dyDescent="0.2">
      <c r="A39" s="788">
        <v>8</v>
      </c>
      <c r="B39" s="996" t="s">
        <v>11</v>
      </c>
      <c r="C39" s="687"/>
      <c r="D39" s="687" t="s">
        <v>5</v>
      </c>
      <c r="E39" s="687"/>
      <c r="F39" s="997">
        <v>0</v>
      </c>
      <c r="G39" s="997">
        <f t="shared" si="0"/>
        <v>0</v>
      </c>
      <c r="H39" s="997">
        <v>316</v>
      </c>
      <c r="I39" s="997">
        <f t="shared" si="1"/>
        <v>0</v>
      </c>
      <c r="J39" s="997">
        <f t="shared" si="2"/>
        <v>0</v>
      </c>
    </row>
    <row r="40" spans="1:10" ht="14.25" hidden="1" customHeight="1" x14ac:dyDescent="0.2">
      <c r="A40" s="788">
        <v>9</v>
      </c>
      <c r="B40" s="996" t="s">
        <v>12</v>
      </c>
      <c r="C40" s="687" t="s">
        <v>13</v>
      </c>
      <c r="D40" s="687" t="s">
        <v>14</v>
      </c>
      <c r="E40" s="687"/>
      <c r="F40" s="997">
        <v>2000</v>
      </c>
      <c r="G40" s="997">
        <f t="shared" si="0"/>
        <v>0</v>
      </c>
      <c r="H40" s="997">
        <v>3793</v>
      </c>
      <c r="I40" s="997">
        <f t="shared" si="1"/>
        <v>0</v>
      </c>
      <c r="J40" s="999">
        <f t="shared" si="2"/>
        <v>0</v>
      </c>
    </row>
    <row r="41" spans="1:10" ht="14.25" hidden="1" customHeight="1" x14ac:dyDescent="0.2">
      <c r="A41" s="788">
        <v>10</v>
      </c>
      <c r="B41" s="996" t="s">
        <v>384</v>
      </c>
      <c r="C41" s="687" t="s">
        <v>433</v>
      </c>
      <c r="D41" s="687" t="s">
        <v>7</v>
      </c>
      <c r="E41" s="687"/>
      <c r="F41" s="997">
        <v>1350</v>
      </c>
      <c r="G41" s="997">
        <f t="shared" si="0"/>
        <v>0</v>
      </c>
      <c r="H41" s="997">
        <v>24267.599999999999</v>
      </c>
      <c r="I41" s="997">
        <f t="shared" si="1"/>
        <v>0</v>
      </c>
      <c r="J41" s="999">
        <f t="shared" si="2"/>
        <v>0</v>
      </c>
    </row>
    <row r="42" spans="1:10" ht="14.25" hidden="1" customHeight="1" x14ac:dyDescent="0.2">
      <c r="A42" s="788">
        <v>11</v>
      </c>
      <c r="B42" s="996" t="s">
        <v>385</v>
      </c>
      <c r="C42" s="687"/>
      <c r="D42" s="687" t="s">
        <v>7</v>
      </c>
      <c r="E42" s="687"/>
      <c r="F42" s="997">
        <v>1350</v>
      </c>
      <c r="G42" s="997">
        <f t="shared" si="0"/>
        <v>0</v>
      </c>
      <c r="H42" s="997">
        <v>3642</v>
      </c>
      <c r="I42" s="997">
        <f t="shared" si="1"/>
        <v>0</v>
      </c>
      <c r="J42" s="999">
        <f t="shared" si="2"/>
        <v>0</v>
      </c>
    </row>
    <row r="43" spans="1:10" ht="12.75" hidden="1" customHeight="1" x14ac:dyDescent="0.2">
      <c r="A43" s="788">
        <v>12</v>
      </c>
      <c r="B43" s="996" t="s">
        <v>386</v>
      </c>
      <c r="C43" s="687" t="s">
        <v>433</v>
      </c>
      <c r="D43" s="687" t="s">
        <v>7</v>
      </c>
      <c r="E43" s="687"/>
      <c r="F43" s="997">
        <v>1200</v>
      </c>
      <c r="G43" s="997">
        <f t="shared" si="0"/>
        <v>0</v>
      </c>
      <c r="H43" s="997">
        <v>14666.4</v>
      </c>
      <c r="I43" s="997">
        <f t="shared" si="1"/>
        <v>0</v>
      </c>
      <c r="J43" s="999">
        <f t="shared" si="2"/>
        <v>0</v>
      </c>
    </row>
    <row r="44" spans="1:10" ht="15" hidden="1" customHeight="1" x14ac:dyDescent="0.2">
      <c r="A44" s="788">
        <v>13</v>
      </c>
      <c r="B44" s="996" t="s">
        <v>196</v>
      </c>
      <c r="C44" s="687"/>
      <c r="D44" s="687" t="s">
        <v>7</v>
      </c>
      <c r="E44" s="687"/>
      <c r="F44" s="997">
        <v>1200</v>
      </c>
      <c r="G44" s="997">
        <f t="shared" si="0"/>
        <v>0</v>
      </c>
      <c r="H44" s="997">
        <v>2288.52</v>
      </c>
      <c r="I44" s="997">
        <f t="shared" si="1"/>
        <v>0</v>
      </c>
      <c r="J44" s="999">
        <f t="shared" si="2"/>
        <v>0</v>
      </c>
    </row>
    <row r="45" spans="1:10" ht="15" hidden="1" customHeight="1" x14ac:dyDescent="0.2">
      <c r="A45" s="788">
        <v>14</v>
      </c>
      <c r="B45" s="996" t="s">
        <v>15</v>
      </c>
      <c r="C45" s="687"/>
      <c r="D45" s="687" t="s">
        <v>7</v>
      </c>
      <c r="E45" s="687"/>
      <c r="F45" s="997">
        <v>600</v>
      </c>
      <c r="G45" s="997">
        <f t="shared" si="0"/>
        <v>0</v>
      </c>
      <c r="H45" s="997">
        <v>335</v>
      </c>
      <c r="I45" s="997">
        <f t="shared" si="1"/>
        <v>0</v>
      </c>
      <c r="J45" s="999">
        <f t="shared" si="2"/>
        <v>0</v>
      </c>
    </row>
    <row r="46" spans="1:10" ht="15" hidden="1" customHeight="1" x14ac:dyDescent="0.2">
      <c r="A46" s="788">
        <v>15</v>
      </c>
      <c r="B46" s="996" t="s">
        <v>16</v>
      </c>
      <c r="C46" s="687"/>
      <c r="D46" s="687" t="s">
        <v>7</v>
      </c>
      <c r="E46" s="687"/>
      <c r="F46" s="997">
        <v>600</v>
      </c>
      <c r="G46" s="997">
        <f t="shared" si="0"/>
        <v>0</v>
      </c>
      <c r="H46" s="997">
        <v>534</v>
      </c>
      <c r="I46" s="997">
        <f t="shared" si="1"/>
        <v>0</v>
      </c>
      <c r="J46" s="999">
        <f t="shared" si="2"/>
        <v>0</v>
      </c>
    </row>
    <row r="47" spans="1:10" ht="15" hidden="1" customHeight="1" x14ac:dyDescent="0.2">
      <c r="A47" s="788">
        <v>16</v>
      </c>
      <c r="B47" s="996" t="s">
        <v>17</v>
      </c>
      <c r="C47" s="687"/>
      <c r="D47" s="687" t="s">
        <v>7</v>
      </c>
      <c r="E47" s="687"/>
      <c r="F47" s="997">
        <v>600</v>
      </c>
      <c r="G47" s="997">
        <f t="shared" si="0"/>
        <v>0</v>
      </c>
      <c r="H47" s="997">
        <v>1026</v>
      </c>
      <c r="I47" s="997">
        <f t="shared" si="1"/>
        <v>0</v>
      </c>
      <c r="J47" s="999">
        <f t="shared" si="2"/>
        <v>0</v>
      </c>
    </row>
    <row r="48" spans="1:10" ht="15" hidden="1" customHeight="1" x14ac:dyDescent="0.2">
      <c r="A48" s="788">
        <v>17</v>
      </c>
      <c r="B48" s="996" t="s">
        <v>196</v>
      </c>
      <c r="C48" s="687"/>
      <c r="D48" s="687" t="s">
        <v>7</v>
      </c>
      <c r="E48" s="687"/>
      <c r="F48" s="997">
        <v>1200</v>
      </c>
      <c r="G48" s="997">
        <f t="shared" si="0"/>
        <v>0</v>
      </c>
      <c r="H48" s="997">
        <v>2288.52</v>
      </c>
      <c r="I48" s="997">
        <f t="shared" si="1"/>
        <v>0</v>
      </c>
      <c r="J48" s="999">
        <f t="shared" si="2"/>
        <v>0</v>
      </c>
    </row>
    <row r="49" spans="1:10" ht="15" hidden="1" customHeight="1" x14ac:dyDescent="0.2">
      <c r="A49" s="788">
        <v>18</v>
      </c>
      <c r="B49" s="996" t="s">
        <v>385</v>
      </c>
      <c r="C49" s="687"/>
      <c r="D49" s="687" t="s">
        <v>7</v>
      </c>
      <c r="E49" s="687"/>
      <c r="F49" s="997">
        <v>1350</v>
      </c>
      <c r="G49" s="997">
        <f t="shared" si="0"/>
        <v>0</v>
      </c>
      <c r="H49" s="997">
        <v>3277.7999999999997</v>
      </c>
      <c r="I49" s="997">
        <f t="shared" si="1"/>
        <v>0</v>
      </c>
      <c r="J49" s="999">
        <f t="shared" si="2"/>
        <v>0</v>
      </c>
    </row>
    <row r="50" spans="1:10" ht="15" hidden="1" customHeight="1" x14ac:dyDescent="0.2">
      <c r="A50" s="788">
        <v>19</v>
      </c>
      <c r="B50" s="996" t="s">
        <v>18</v>
      </c>
      <c r="C50" s="687"/>
      <c r="D50" s="687" t="s">
        <v>7</v>
      </c>
      <c r="E50" s="687"/>
      <c r="F50" s="997">
        <v>1409</v>
      </c>
      <c r="G50" s="997">
        <f t="shared" si="0"/>
        <v>0</v>
      </c>
      <c r="H50" s="997">
        <v>7047</v>
      </c>
      <c r="I50" s="997">
        <f t="shared" si="1"/>
        <v>0</v>
      </c>
      <c r="J50" s="999">
        <f t="shared" si="2"/>
        <v>0</v>
      </c>
    </row>
    <row r="51" spans="1:10" ht="15.75" hidden="1" customHeight="1" x14ac:dyDescent="0.2">
      <c r="A51" s="788">
        <v>20</v>
      </c>
      <c r="B51" s="996" t="s">
        <v>19</v>
      </c>
      <c r="C51" s="687" t="s">
        <v>326</v>
      </c>
      <c r="D51" s="687" t="s">
        <v>7</v>
      </c>
      <c r="E51" s="687"/>
      <c r="F51" s="997">
        <v>600</v>
      </c>
      <c r="G51" s="997">
        <f t="shared" si="0"/>
        <v>0</v>
      </c>
      <c r="H51" s="997">
        <v>928</v>
      </c>
      <c r="I51" s="997">
        <f t="shared" si="1"/>
        <v>0</v>
      </c>
      <c r="J51" s="999">
        <f t="shared" si="2"/>
        <v>0</v>
      </c>
    </row>
    <row r="52" spans="1:10" ht="15.75" hidden="1" customHeight="1" x14ac:dyDescent="0.2">
      <c r="A52" s="788">
        <v>21</v>
      </c>
      <c r="B52" s="996" t="s">
        <v>20</v>
      </c>
      <c r="C52" s="687"/>
      <c r="D52" s="687" t="s">
        <v>21</v>
      </c>
      <c r="E52" s="687"/>
      <c r="F52" s="997">
        <v>1150</v>
      </c>
      <c r="G52" s="997">
        <f t="shared" si="0"/>
        <v>0</v>
      </c>
      <c r="H52" s="997">
        <v>755</v>
      </c>
      <c r="I52" s="997">
        <f t="shared" si="1"/>
        <v>0</v>
      </c>
      <c r="J52" s="999">
        <f t="shared" si="2"/>
        <v>0</v>
      </c>
    </row>
    <row r="53" spans="1:10" ht="15.75" hidden="1" customHeight="1" x14ac:dyDescent="0.2">
      <c r="A53" s="788">
        <v>22</v>
      </c>
      <c r="B53" s="996" t="s">
        <v>22</v>
      </c>
      <c r="C53" s="687"/>
      <c r="D53" s="687" t="s">
        <v>21</v>
      </c>
      <c r="E53" s="687"/>
      <c r="F53" s="997">
        <v>1000</v>
      </c>
      <c r="G53" s="997">
        <f t="shared" si="0"/>
        <v>0</v>
      </c>
      <c r="H53" s="997">
        <v>504</v>
      </c>
      <c r="I53" s="997">
        <f t="shared" si="1"/>
        <v>0</v>
      </c>
      <c r="J53" s="999">
        <f t="shared" si="2"/>
        <v>0</v>
      </c>
    </row>
    <row r="54" spans="1:10" ht="12.6" hidden="1" customHeight="1" x14ac:dyDescent="0.2">
      <c r="A54" s="788">
        <v>23</v>
      </c>
      <c r="B54" s="996" t="s">
        <v>23</v>
      </c>
      <c r="C54" s="687"/>
      <c r="D54" s="687" t="s">
        <v>21</v>
      </c>
      <c r="E54" s="687"/>
      <c r="F54" s="997">
        <v>700</v>
      </c>
      <c r="G54" s="997">
        <f t="shared" si="0"/>
        <v>0</v>
      </c>
      <c r="H54" s="997">
        <v>421</v>
      </c>
      <c r="I54" s="997">
        <f t="shared" si="1"/>
        <v>0</v>
      </c>
      <c r="J54" s="999">
        <f t="shared" si="2"/>
        <v>0</v>
      </c>
    </row>
    <row r="55" spans="1:10" ht="12.6" hidden="1" customHeight="1" x14ac:dyDescent="0.2">
      <c r="A55" s="788">
        <v>24</v>
      </c>
      <c r="B55" s="996" t="s">
        <v>24</v>
      </c>
      <c r="C55" s="687"/>
      <c r="D55" s="687" t="s">
        <v>21</v>
      </c>
      <c r="E55" s="687"/>
      <c r="F55" s="997">
        <v>700</v>
      </c>
      <c r="G55" s="997">
        <f t="shared" si="0"/>
        <v>0</v>
      </c>
      <c r="H55" s="997">
        <v>332</v>
      </c>
      <c r="I55" s="997">
        <f t="shared" si="1"/>
        <v>0</v>
      </c>
      <c r="J55" s="999">
        <f t="shared" si="2"/>
        <v>0</v>
      </c>
    </row>
    <row r="56" spans="1:10" ht="12.6" hidden="1" customHeight="1" x14ac:dyDescent="0.2">
      <c r="A56" s="788">
        <v>25</v>
      </c>
      <c r="B56" s="996" t="s">
        <v>25</v>
      </c>
      <c r="C56" s="687"/>
      <c r="D56" s="687" t="s">
        <v>21</v>
      </c>
      <c r="E56" s="687"/>
      <c r="F56" s="997">
        <v>650</v>
      </c>
      <c r="G56" s="997">
        <f t="shared" si="0"/>
        <v>0</v>
      </c>
      <c r="H56" s="997">
        <v>237</v>
      </c>
      <c r="I56" s="997">
        <f t="shared" si="1"/>
        <v>0</v>
      </c>
      <c r="J56" s="999">
        <f t="shared" si="2"/>
        <v>0</v>
      </c>
    </row>
    <row r="57" spans="1:10" ht="12.6" hidden="1" customHeight="1" x14ac:dyDescent="0.2">
      <c r="A57" s="788">
        <v>26</v>
      </c>
      <c r="B57" s="996" t="s">
        <v>26</v>
      </c>
      <c r="C57" s="687"/>
      <c r="D57" s="687" t="s">
        <v>21</v>
      </c>
      <c r="E57" s="687"/>
      <c r="F57" s="997">
        <v>650</v>
      </c>
      <c r="G57" s="997">
        <f t="shared" si="0"/>
        <v>0</v>
      </c>
      <c r="H57" s="997">
        <v>199</v>
      </c>
      <c r="I57" s="997">
        <f t="shared" si="1"/>
        <v>0</v>
      </c>
      <c r="J57" s="999">
        <f t="shared" si="2"/>
        <v>0</v>
      </c>
    </row>
    <row r="58" spans="1:10" ht="12.6" hidden="1" customHeight="1" x14ac:dyDescent="0.2">
      <c r="A58" s="788">
        <v>27</v>
      </c>
      <c r="B58" s="996" t="s">
        <v>27</v>
      </c>
      <c r="C58" s="687"/>
      <c r="D58" s="687" t="s">
        <v>21</v>
      </c>
      <c r="E58" s="687"/>
      <c r="F58" s="997">
        <v>650</v>
      </c>
      <c r="G58" s="997">
        <f t="shared" si="0"/>
        <v>0</v>
      </c>
      <c r="H58" s="997">
        <v>153</v>
      </c>
      <c r="I58" s="997">
        <f t="shared" si="1"/>
        <v>0</v>
      </c>
      <c r="J58" s="999">
        <f t="shared" si="2"/>
        <v>0</v>
      </c>
    </row>
    <row r="59" spans="1:10" ht="12.6" hidden="1" customHeight="1" x14ac:dyDescent="0.2">
      <c r="A59" s="788">
        <v>28</v>
      </c>
      <c r="B59" s="996" t="s">
        <v>291</v>
      </c>
      <c r="C59" s="687" t="s">
        <v>28</v>
      </c>
      <c r="D59" s="687" t="s">
        <v>21</v>
      </c>
      <c r="E59" s="687"/>
      <c r="F59" s="997">
        <v>500</v>
      </c>
      <c r="G59" s="997">
        <f t="shared" si="0"/>
        <v>0</v>
      </c>
      <c r="H59" s="997">
        <v>149</v>
      </c>
      <c r="I59" s="997">
        <f t="shared" si="1"/>
        <v>0</v>
      </c>
      <c r="J59" s="999">
        <f t="shared" si="2"/>
        <v>0</v>
      </c>
    </row>
    <row r="60" spans="1:10" ht="12.6" hidden="1" customHeight="1" x14ac:dyDescent="0.2">
      <c r="A60" s="788">
        <v>29</v>
      </c>
      <c r="B60" s="996" t="s">
        <v>291</v>
      </c>
      <c r="C60" s="687" t="s">
        <v>29</v>
      </c>
      <c r="D60" s="687" t="s">
        <v>21</v>
      </c>
      <c r="E60" s="687"/>
      <c r="F60" s="997">
        <v>500</v>
      </c>
      <c r="G60" s="997">
        <f t="shared" si="0"/>
        <v>0</v>
      </c>
      <c r="H60" s="997">
        <v>88</v>
      </c>
      <c r="I60" s="997">
        <f t="shared" si="1"/>
        <v>0</v>
      </c>
      <c r="J60" s="999">
        <f t="shared" si="2"/>
        <v>0</v>
      </c>
    </row>
    <row r="61" spans="1:10" ht="12.6" hidden="1" customHeight="1" x14ac:dyDescent="0.2">
      <c r="A61" s="788">
        <v>30</v>
      </c>
      <c r="B61" s="996" t="s">
        <v>291</v>
      </c>
      <c r="C61" s="687" t="s">
        <v>30</v>
      </c>
      <c r="D61" s="687" t="s">
        <v>21</v>
      </c>
      <c r="E61" s="687"/>
      <c r="F61" s="997">
        <v>500</v>
      </c>
      <c r="G61" s="997">
        <f t="shared" si="0"/>
        <v>0</v>
      </c>
      <c r="H61" s="997">
        <v>60</v>
      </c>
      <c r="I61" s="997">
        <f t="shared" si="1"/>
        <v>0</v>
      </c>
      <c r="J61" s="999">
        <f t="shared" si="2"/>
        <v>0</v>
      </c>
    </row>
    <row r="62" spans="1:10" ht="12.6" hidden="1" customHeight="1" x14ac:dyDescent="0.2">
      <c r="A62" s="788">
        <v>31</v>
      </c>
      <c r="B62" s="996" t="s">
        <v>31</v>
      </c>
      <c r="C62" s="860"/>
      <c r="D62" s="687" t="s">
        <v>32</v>
      </c>
      <c r="E62" s="687"/>
      <c r="F62" s="997">
        <v>143680</v>
      </c>
      <c r="G62" s="997">
        <f t="shared" si="0"/>
        <v>0</v>
      </c>
      <c r="H62" s="997">
        <v>65776</v>
      </c>
      <c r="I62" s="997">
        <f t="shared" si="1"/>
        <v>0</v>
      </c>
      <c r="J62" s="999">
        <f t="shared" si="2"/>
        <v>0</v>
      </c>
    </row>
    <row r="63" spans="1:10" hidden="1" x14ac:dyDescent="0.2">
      <c r="A63" s="788">
        <v>32</v>
      </c>
      <c r="B63" s="996" t="s">
        <v>33</v>
      </c>
      <c r="C63" s="687" t="s">
        <v>34</v>
      </c>
      <c r="D63" s="687" t="s">
        <v>35</v>
      </c>
      <c r="E63" s="687"/>
      <c r="F63" s="997">
        <v>0</v>
      </c>
      <c r="G63" s="997">
        <f t="shared" si="0"/>
        <v>0</v>
      </c>
      <c r="H63" s="997">
        <v>844</v>
      </c>
      <c r="I63" s="997">
        <f t="shared" si="1"/>
        <v>0</v>
      </c>
      <c r="J63" s="999">
        <f t="shared" si="2"/>
        <v>0</v>
      </c>
    </row>
    <row r="64" spans="1:10" hidden="1" x14ac:dyDescent="0.2">
      <c r="A64" s="788">
        <v>33</v>
      </c>
      <c r="B64" s="996" t="s">
        <v>33</v>
      </c>
      <c r="C64" s="687" t="s">
        <v>36</v>
      </c>
      <c r="D64" s="687" t="s">
        <v>35</v>
      </c>
      <c r="E64" s="687"/>
      <c r="F64" s="997">
        <v>0</v>
      </c>
      <c r="G64" s="997">
        <f t="shared" si="0"/>
        <v>0</v>
      </c>
      <c r="H64" s="997">
        <v>471</v>
      </c>
      <c r="I64" s="997">
        <f t="shared" si="1"/>
        <v>0</v>
      </c>
      <c r="J64" s="999">
        <f t="shared" si="2"/>
        <v>0</v>
      </c>
    </row>
    <row r="65" spans="1:10" hidden="1" x14ac:dyDescent="0.2">
      <c r="A65" s="788">
        <v>34</v>
      </c>
      <c r="B65" s="996" t="s">
        <v>33</v>
      </c>
      <c r="C65" s="687" t="s">
        <v>37</v>
      </c>
      <c r="D65" s="687" t="s">
        <v>35</v>
      </c>
      <c r="E65" s="687"/>
      <c r="F65" s="997">
        <v>0</v>
      </c>
      <c r="G65" s="997">
        <f t="shared" si="0"/>
        <v>0</v>
      </c>
      <c r="H65" s="997">
        <v>305</v>
      </c>
      <c r="I65" s="997">
        <f t="shared" si="1"/>
        <v>0</v>
      </c>
      <c r="J65" s="999">
        <f t="shared" si="2"/>
        <v>0</v>
      </c>
    </row>
    <row r="66" spans="1:10" hidden="1" x14ac:dyDescent="0.2">
      <c r="A66" s="788">
        <v>35</v>
      </c>
      <c r="B66" s="996" t="s">
        <v>33</v>
      </c>
      <c r="C66" s="687" t="s">
        <v>38</v>
      </c>
      <c r="D66" s="687" t="s">
        <v>35</v>
      </c>
      <c r="E66" s="687"/>
      <c r="F66" s="997">
        <v>0</v>
      </c>
      <c r="G66" s="997">
        <f t="shared" si="0"/>
        <v>0</v>
      </c>
      <c r="H66" s="997">
        <v>237</v>
      </c>
      <c r="I66" s="997">
        <f t="shared" si="1"/>
        <v>0</v>
      </c>
      <c r="J66" s="999">
        <f t="shared" si="2"/>
        <v>0</v>
      </c>
    </row>
    <row r="67" spans="1:10" hidden="1" x14ac:dyDescent="0.2">
      <c r="A67" s="788">
        <v>36</v>
      </c>
      <c r="B67" s="996" t="s">
        <v>320</v>
      </c>
      <c r="C67" s="687"/>
      <c r="D67" s="687"/>
      <c r="E67" s="687"/>
      <c r="F67" s="687"/>
      <c r="G67" s="997">
        <f t="shared" si="0"/>
        <v>0</v>
      </c>
      <c r="H67" s="993"/>
      <c r="I67" s="997">
        <f t="shared" si="1"/>
        <v>0</v>
      </c>
      <c r="J67" s="993"/>
    </row>
    <row r="68" spans="1:10" ht="12" hidden="1" customHeight="1" x14ac:dyDescent="0.2">
      <c r="A68" s="788">
        <v>37</v>
      </c>
      <c r="B68" s="998" t="s">
        <v>39</v>
      </c>
      <c r="C68" s="687"/>
      <c r="D68" s="687" t="s">
        <v>21</v>
      </c>
      <c r="E68" s="687"/>
      <c r="F68" s="997">
        <v>290</v>
      </c>
      <c r="G68" s="997">
        <f t="shared" si="0"/>
        <v>0</v>
      </c>
      <c r="H68" s="997">
        <v>115</v>
      </c>
      <c r="I68" s="997">
        <f t="shared" si="1"/>
        <v>0</v>
      </c>
      <c r="J68" s="999">
        <f t="shared" ref="J68:J75" si="3">G68+I68</f>
        <v>0</v>
      </c>
    </row>
    <row r="69" spans="1:10" ht="12" hidden="1" customHeight="1" x14ac:dyDescent="0.2">
      <c r="A69" s="788">
        <v>38</v>
      </c>
      <c r="B69" s="998" t="s">
        <v>319</v>
      </c>
      <c r="C69" s="687"/>
      <c r="D69" s="687" t="s">
        <v>21</v>
      </c>
      <c r="E69" s="687"/>
      <c r="F69" s="997">
        <v>290</v>
      </c>
      <c r="G69" s="997">
        <f t="shared" si="0"/>
        <v>0</v>
      </c>
      <c r="H69" s="997">
        <v>89</v>
      </c>
      <c r="I69" s="997">
        <f t="shared" si="1"/>
        <v>0</v>
      </c>
      <c r="J69" s="999">
        <f t="shared" si="3"/>
        <v>0</v>
      </c>
    </row>
    <row r="70" spans="1:10" ht="13.5" hidden="1" customHeight="1" x14ac:dyDescent="0.2">
      <c r="A70" s="788">
        <v>39</v>
      </c>
      <c r="B70" s="998" t="s">
        <v>321</v>
      </c>
      <c r="C70" s="687"/>
      <c r="D70" s="687" t="s">
        <v>21</v>
      </c>
      <c r="E70" s="687"/>
      <c r="F70" s="997">
        <v>290</v>
      </c>
      <c r="G70" s="997">
        <f t="shared" si="0"/>
        <v>0</v>
      </c>
      <c r="H70" s="997">
        <v>70</v>
      </c>
      <c r="I70" s="997">
        <f t="shared" si="1"/>
        <v>0</v>
      </c>
      <c r="J70" s="999">
        <f t="shared" si="3"/>
        <v>0</v>
      </c>
    </row>
    <row r="71" spans="1:10" ht="12" hidden="1" customHeight="1" x14ac:dyDescent="0.2">
      <c r="A71" s="788">
        <v>40</v>
      </c>
      <c r="B71" s="998" t="s">
        <v>322</v>
      </c>
      <c r="C71" s="687"/>
      <c r="D71" s="687" t="s">
        <v>21</v>
      </c>
      <c r="E71" s="687"/>
      <c r="F71" s="997">
        <v>290</v>
      </c>
      <c r="G71" s="997">
        <f t="shared" si="0"/>
        <v>0</v>
      </c>
      <c r="H71" s="997">
        <v>59</v>
      </c>
      <c r="I71" s="997">
        <f t="shared" si="1"/>
        <v>0</v>
      </c>
      <c r="J71" s="999">
        <f t="shared" si="3"/>
        <v>0</v>
      </c>
    </row>
    <row r="72" spans="1:10" ht="12" hidden="1" customHeight="1" x14ac:dyDescent="0.2">
      <c r="A72" s="788">
        <v>41</v>
      </c>
      <c r="B72" s="998" t="s">
        <v>323</v>
      </c>
      <c r="C72" s="687"/>
      <c r="D72" s="687" t="s">
        <v>21</v>
      </c>
      <c r="E72" s="687"/>
      <c r="F72" s="997">
        <v>290</v>
      </c>
      <c r="G72" s="997">
        <f t="shared" si="0"/>
        <v>0</v>
      </c>
      <c r="H72" s="997">
        <v>59</v>
      </c>
      <c r="I72" s="997">
        <f t="shared" si="1"/>
        <v>0</v>
      </c>
      <c r="J72" s="999">
        <f t="shared" si="3"/>
        <v>0</v>
      </c>
    </row>
    <row r="73" spans="1:10" ht="12.6" hidden="1" customHeight="1" x14ac:dyDescent="0.2">
      <c r="A73" s="788">
        <v>42</v>
      </c>
      <c r="B73" s="998" t="s">
        <v>324</v>
      </c>
      <c r="C73" s="687"/>
      <c r="D73" s="687" t="s">
        <v>21</v>
      </c>
      <c r="E73" s="687"/>
      <c r="F73" s="997">
        <v>290</v>
      </c>
      <c r="G73" s="997">
        <f t="shared" si="0"/>
        <v>0</v>
      </c>
      <c r="H73" s="997">
        <v>45</v>
      </c>
      <c r="I73" s="997">
        <f t="shared" si="1"/>
        <v>0</v>
      </c>
      <c r="J73" s="999">
        <f t="shared" si="3"/>
        <v>0</v>
      </c>
    </row>
    <row r="74" spans="1:10" hidden="1" x14ac:dyDescent="0.2">
      <c r="A74" s="788">
        <v>43</v>
      </c>
      <c r="B74" s="998" t="s">
        <v>325</v>
      </c>
      <c r="C74" s="687"/>
      <c r="D74" s="687" t="s">
        <v>21</v>
      </c>
      <c r="E74" s="687"/>
      <c r="F74" s="997">
        <v>290</v>
      </c>
      <c r="G74" s="997">
        <f t="shared" si="0"/>
        <v>0</v>
      </c>
      <c r="H74" s="997">
        <v>37</v>
      </c>
      <c r="I74" s="997">
        <f t="shared" si="1"/>
        <v>0</v>
      </c>
      <c r="J74" s="999">
        <f t="shared" si="3"/>
        <v>0</v>
      </c>
    </row>
    <row r="75" spans="1:10" ht="12" hidden="1" customHeight="1" x14ac:dyDescent="0.2">
      <c r="A75" s="788">
        <v>44</v>
      </c>
      <c r="B75" s="996" t="s">
        <v>40</v>
      </c>
      <c r="C75" s="860"/>
      <c r="D75" s="687" t="s">
        <v>41</v>
      </c>
      <c r="E75" s="687"/>
      <c r="F75" s="997">
        <v>0</v>
      </c>
      <c r="G75" s="997">
        <f t="shared" si="0"/>
        <v>0</v>
      </c>
      <c r="H75" s="997">
        <v>66809</v>
      </c>
      <c r="I75" s="997">
        <f t="shared" si="1"/>
        <v>0</v>
      </c>
      <c r="J75" s="999">
        <f t="shared" si="3"/>
        <v>0</v>
      </c>
    </row>
    <row r="76" spans="1:10" ht="12" hidden="1" customHeight="1" x14ac:dyDescent="0.2">
      <c r="A76" s="788">
        <v>45</v>
      </c>
      <c r="B76" s="996"/>
      <c r="C76" s="860"/>
      <c r="D76" s="687"/>
      <c r="E76" s="687"/>
      <c r="F76" s="687"/>
      <c r="G76" s="997"/>
      <c r="H76" s="993"/>
      <c r="I76" s="997"/>
      <c r="J76" s="993"/>
    </row>
    <row r="77" spans="1:10" ht="16.5" customHeight="1" x14ac:dyDescent="0.2">
      <c r="A77" s="788">
        <v>46</v>
      </c>
      <c r="B77" s="1000" t="s">
        <v>42</v>
      </c>
      <c r="C77" s="687"/>
      <c r="D77" s="687"/>
      <c r="E77" s="687"/>
      <c r="F77" s="687"/>
      <c r="G77" s="997"/>
      <c r="H77" s="993"/>
      <c r="I77" s="997"/>
      <c r="J77" s="993"/>
    </row>
    <row r="78" spans="1:10" ht="36.75" hidden="1" customHeight="1" x14ac:dyDescent="0.2">
      <c r="A78" s="788">
        <v>47</v>
      </c>
      <c r="B78" s="996" t="s">
        <v>19</v>
      </c>
      <c r="C78" s="687" t="s">
        <v>326</v>
      </c>
      <c r="D78" s="687" t="s">
        <v>14</v>
      </c>
      <c r="E78" s="687"/>
      <c r="F78" s="997">
        <v>600</v>
      </c>
      <c r="G78" s="997">
        <f t="shared" ref="G78:G84" si="4">E78*F78</f>
        <v>0</v>
      </c>
      <c r="H78" s="997">
        <v>928</v>
      </c>
      <c r="I78" s="997">
        <f t="shared" ref="I78:I84" si="5">E78*H78</f>
        <v>0</v>
      </c>
      <c r="J78" s="999">
        <f t="shared" ref="J78:J84" si="6">G78+I78</f>
        <v>0</v>
      </c>
    </row>
    <row r="79" spans="1:10" ht="39" hidden="1" customHeight="1" x14ac:dyDescent="0.2">
      <c r="A79" s="788">
        <v>48</v>
      </c>
      <c r="B79" s="996" t="s">
        <v>17</v>
      </c>
      <c r="C79" s="687"/>
      <c r="D79" s="687" t="s">
        <v>14</v>
      </c>
      <c r="E79" s="687"/>
      <c r="F79" s="997">
        <v>600</v>
      </c>
      <c r="G79" s="997">
        <f t="shared" si="4"/>
        <v>0</v>
      </c>
      <c r="H79" s="997">
        <v>1026</v>
      </c>
      <c r="I79" s="997">
        <f t="shared" si="5"/>
        <v>0</v>
      </c>
      <c r="J79" s="999">
        <f t="shared" si="6"/>
        <v>0</v>
      </c>
    </row>
    <row r="80" spans="1:10" ht="24.75" customHeight="1" x14ac:dyDescent="0.2">
      <c r="A80" s="788">
        <v>49</v>
      </c>
      <c r="B80" s="996" t="s">
        <v>43</v>
      </c>
      <c r="C80" s="687"/>
      <c r="D80" s="687" t="s">
        <v>21</v>
      </c>
      <c r="E80" s="687">
        <v>40</v>
      </c>
      <c r="F80" s="997">
        <v>650</v>
      </c>
      <c r="G80" s="997">
        <f t="shared" si="4"/>
        <v>26000</v>
      </c>
      <c r="H80" s="997">
        <v>237</v>
      </c>
      <c r="I80" s="997">
        <f t="shared" si="5"/>
        <v>9480</v>
      </c>
      <c r="J80" s="999">
        <f t="shared" si="6"/>
        <v>35480</v>
      </c>
    </row>
    <row r="81" spans="1:10" ht="26.25" hidden="1" customHeight="1" x14ac:dyDescent="0.2">
      <c r="A81" s="788">
        <v>50</v>
      </c>
      <c r="B81" s="996" t="s">
        <v>327</v>
      </c>
      <c r="C81" s="1001"/>
      <c r="D81" s="687" t="s">
        <v>21</v>
      </c>
      <c r="E81" s="687"/>
      <c r="F81" s="997">
        <v>290</v>
      </c>
      <c r="G81" s="997">
        <f t="shared" si="4"/>
        <v>0</v>
      </c>
      <c r="H81" s="997">
        <v>45</v>
      </c>
      <c r="I81" s="997">
        <f t="shared" si="5"/>
        <v>0</v>
      </c>
      <c r="J81" s="999">
        <f t="shared" si="6"/>
        <v>0</v>
      </c>
    </row>
    <row r="82" spans="1:10" ht="16.5" hidden="1" customHeight="1" x14ac:dyDescent="0.2">
      <c r="A82" s="788">
        <v>51</v>
      </c>
      <c r="B82" s="996" t="s">
        <v>31</v>
      </c>
      <c r="C82" s="860"/>
      <c r="D82" s="687" t="s">
        <v>32</v>
      </c>
      <c r="E82" s="687"/>
      <c r="F82" s="997">
        <v>0</v>
      </c>
      <c r="G82" s="997">
        <f t="shared" si="4"/>
        <v>0</v>
      </c>
      <c r="H82" s="997">
        <v>18486</v>
      </c>
      <c r="I82" s="997">
        <f t="shared" si="5"/>
        <v>0</v>
      </c>
      <c r="J82" s="999">
        <f t="shared" si="6"/>
        <v>0</v>
      </c>
    </row>
    <row r="83" spans="1:10" ht="26.25" hidden="1" customHeight="1" x14ac:dyDescent="0.2">
      <c r="A83" s="788">
        <v>52</v>
      </c>
      <c r="B83" s="996" t="s">
        <v>40</v>
      </c>
      <c r="C83" s="860"/>
      <c r="D83" s="687" t="s">
        <v>41</v>
      </c>
      <c r="E83" s="687"/>
      <c r="F83" s="997">
        <v>0</v>
      </c>
      <c r="G83" s="997">
        <f t="shared" si="4"/>
        <v>0</v>
      </c>
      <c r="H83" s="997">
        <v>19270</v>
      </c>
      <c r="I83" s="997">
        <f t="shared" si="5"/>
        <v>0</v>
      </c>
      <c r="J83" s="999">
        <f t="shared" si="6"/>
        <v>0</v>
      </c>
    </row>
    <row r="84" spans="1:10" ht="12" hidden="1" customHeight="1" x14ac:dyDescent="0.2">
      <c r="A84" s="788">
        <v>53</v>
      </c>
      <c r="B84" s="996" t="s">
        <v>15</v>
      </c>
      <c r="C84" s="687"/>
      <c r="D84" s="687" t="s">
        <v>14</v>
      </c>
      <c r="E84" s="687"/>
      <c r="F84" s="997">
        <v>600</v>
      </c>
      <c r="G84" s="997">
        <f t="shared" si="4"/>
        <v>0</v>
      </c>
      <c r="H84" s="997">
        <v>1026</v>
      </c>
      <c r="I84" s="997">
        <f t="shared" si="5"/>
        <v>0</v>
      </c>
      <c r="J84" s="999">
        <f t="shared" si="6"/>
        <v>0</v>
      </c>
    </row>
    <row r="85" spans="1:10" ht="12" hidden="1" customHeight="1" x14ac:dyDescent="0.2">
      <c r="A85" s="788">
        <v>54</v>
      </c>
      <c r="B85" s="996"/>
      <c r="C85" s="860"/>
      <c r="D85" s="687"/>
      <c r="E85" s="687"/>
      <c r="F85" s="687"/>
      <c r="G85" s="997"/>
      <c r="H85" s="993"/>
      <c r="I85" s="997"/>
      <c r="J85" s="993"/>
    </row>
    <row r="86" spans="1:10" ht="12" hidden="1" customHeight="1" x14ac:dyDescent="0.2">
      <c r="A86" s="788">
        <v>55</v>
      </c>
      <c r="B86" s="996"/>
      <c r="C86" s="860"/>
      <c r="D86" s="687"/>
      <c r="E86" s="687"/>
      <c r="F86" s="687"/>
      <c r="G86" s="997"/>
      <c r="H86" s="993"/>
      <c r="I86" s="997"/>
      <c r="J86" s="993"/>
    </row>
    <row r="87" spans="1:10" ht="12" customHeight="1" x14ac:dyDescent="0.2">
      <c r="A87" s="788">
        <v>56</v>
      </c>
      <c r="B87" s="1000" t="s">
        <v>44</v>
      </c>
      <c r="C87" s="687"/>
      <c r="D87" s="687"/>
      <c r="E87" s="687"/>
      <c r="F87" s="687"/>
      <c r="G87" s="997"/>
      <c r="H87" s="993"/>
      <c r="I87" s="997"/>
      <c r="J87" s="993"/>
    </row>
    <row r="88" spans="1:10" ht="12" hidden="1" customHeight="1" x14ac:dyDescent="0.2">
      <c r="A88" s="788">
        <v>57</v>
      </c>
      <c r="B88" s="1000" t="s">
        <v>45</v>
      </c>
      <c r="C88" s="687"/>
      <c r="D88" s="687"/>
      <c r="E88" s="687"/>
      <c r="F88" s="687"/>
      <c r="G88" s="997"/>
      <c r="H88" s="993"/>
      <c r="I88" s="997"/>
      <c r="J88" s="993"/>
    </row>
    <row r="89" spans="1:10" ht="12" hidden="1" customHeight="1" x14ac:dyDescent="0.2">
      <c r="A89" s="788">
        <v>58</v>
      </c>
      <c r="B89" s="996" t="s">
        <v>46</v>
      </c>
      <c r="C89" s="687" t="s">
        <v>329</v>
      </c>
      <c r="D89" s="687" t="s">
        <v>14</v>
      </c>
      <c r="E89" s="687"/>
      <c r="F89" s="997">
        <v>1502</v>
      </c>
      <c r="G89" s="997">
        <f t="shared" ref="G89:G113" si="7">E89*F89</f>
        <v>0</v>
      </c>
      <c r="H89" s="997">
        <v>3517.6320000000001</v>
      </c>
      <c r="I89" s="997">
        <f t="shared" ref="I89:I113" si="8">E89*H89</f>
        <v>0</v>
      </c>
      <c r="J89" s="999">
        <f t="shared" ref="J89:J113" si="9">G89+I89</f>
        <v>0</v>
      </c>
    </row>
    <row r="90" spans="1:10" ht="30" hidden="1" customHeight="1" x14ac:dyDescent="0.2">
      <c r="A90" s="788">
        <v>59</v>
      </c>
      <c r="B90" s="996" t="s">
        <v>239</v>
      </c>
      <c r="C90" s="687" t="s">
        <v>330</v>
      </c>
      <c r="D90" s="687" t="s">
        <v>14</v>
      </c>
      <c r="E90" s="687"/>
      <c r="F90" s="997">
        <v>11286</v>
      </c>
      <c r="G90" s="997">
        <f t="shared" si="7"/>
        <v>0</v>
      </c>
      <c r="H90" s="997">
        <v>30822.432000000001</v>
      </c>
      <c r="I90" s="997">
        <f t="shared" si="8"/>
        <v>0</v>
      </c>
      <c r="J90" s="999">
        <f t="shared" si="9"/>
        <v>0</v>
      </c>
    </row>
    <row r="91" spans="1:10" ht="12" hidden="1" customHeight="1" x14ac:dyDescent="0.2">
      <c r="A91" s="788">
        <v>60</v>
      </c>
      <c r="B91" s="996" t="s">
        <v>292</v>
      </c>
      <c r="C91" s="687" t="s">
        <v>331</v>
      </c>
      <c r="D91" s="687" t="s">
        <v>14</v>
      </c>
      <c r="E91" s="687"/>
      <c r="F91" s="997">
        <f>3796+1227</f>
        <v>5023</v>
      </c>
      <c r="G91" s="997">
        <f t="shared" si="7"/>
        <v>0</v>
      </c>
      <c r="H91" s="997">
        <v>11761.895999999999</v>
      </c>
      <c r="I91" s="997">
        <f t="shared" si="8"/>
        <v>0</v>
      </c>
      <c r="J91" s="999">
        <f t="shared" si="9"/>
        <v>0</v>
      </c>
    </row>
    <row r="92" spans="1:10" ht="25.5" hidden="1" x14ac:dyDescent="0.2">
      <c r="A92" s="788">
        <v>61</v>
      </c>
      <c r="B92" s="996" t="s">
        <v>47</v>
      </c>
      <c r="C92" s="687" t="s">
        <v>332</v>
      </c>
      <c r="D92" s="687" t="s">
        <v>14</v>
      </c>
      <c r="E92" s="687"/>
      <c r="F92" s="997">
        <v>10638</v>
      </c>
      <c r="G92" s="997">
        <f t="shared" si="7"/>
        <v>0</v>
      </c>
      <c r="H92" s="997">
        <v>24909.119999999999</v>
      </c>
      <c r="I92" s="997">
        <f t="shared" si="8"/>
        <v>0</v>
      </c>
      <c r="J92" s="999">
        <f t="shared" si="9"/>
        <v>0</v>
      </c>
    </row>
    <row r="93" spans="1:10" ht="12" hidden="1" customHeight="1" x14ac:dyDescent="0.2">
      <c r="A93" s="788">
        <v>62</v>
      </c>
      <c r="B93" s="996" t="s">
        <v>290</v>
      </c>
      <c r="C93" s="687" t="s">
        <v>333</v>
      </c>
      <c r="D93" s="687" t="s">
        <v>14</v>
      </c>
      <c r="E93" s="687"/>
      <c r="F93" s="997">
        <v>37939</v>
      </c>
      <c r="G93" s="997">
        <f t="shared" si="7"/>
        <v>0</v>
      </c>
      <c r="H93" s="997">
        <v>88833.599999999991</v>
      </c>
      <c r="I93" s="997">
        <f t="shared" si="8"/>
        <v>0</v>
      </c>
      <c r="J93" s="999">
        <f t="shared" si="9"/>
        <v>0</v>
      </c>
    </row>
    <row r="94" spans="1:10" ht="13.5" hidden="1" customHeight="1" x14ac:dyDescent="0.2">
      <c r="A94" s="788">
        <v>63</v>
      </c>
      <c r="B94" s="996" t="s">
        <v>46</v>
      </c>
      <c r="C94" s="687" t="s">
        <v>329</v>
      </c>
      <c r="D94" s="687" t="s">
        <v>14</v>
      </c>
      <c r="E94" s="687"/>
      <c r="F94" s="997">
        <v>1502</v>
      </c>
      <c r="G94" s="997">
        <f t="shared" si="7"/>
        <v>0</v>
      </c>
      <c r="H94" s="997">
        <v>3517.6320000000001</v>
      </c>
      <c r="I94" s="997">
        <f t="shared" si="8"/>
        <v>0</v>
      </c>
      <c r="J94" s="999">
        <f t="shared" si="9"/>
        <v>0</v>
      </c>
    </row>
    <row r="95" spans="1:10" ht="12" hidden="1" customHeight="1" x14ac:dyDescent="0.2">
      <c r="A95" s="788">
        <v>64</v>
      </c>
      <c r="B95" s="996" t="s">
        <v>49</v>
      </c>
      <c r="C95" s="687" t="s">
        <v>334</v>
      </c>
      <c r="D95" s="687" t="s">
        <v>14</v>
      </c>
      <c r="E95" s="687"/>
      <c r="F95" s="997">
        <v>20865</v>
      </c>
      <c r="G95" s="997">
        <f t="shared" si="7"/>
        <v>0</v>
      </c>
      <c r="H95" s="997">
        <v>71535.599999999991</v>
      </c>
      <c r="I95" s="997">
        <f t="shared" si="8"/>
        <v>0</v>
      </c>
      <c r="J95" s="999">
        <f t="shared" si="9"/>
        <v>0</v>
      </c>
    </row>
    <row r="96" spans="1:10" ht="12" hidden="1" customHeight="1" x14ac:dyDescent="0.2">
      <c r="A96" s="788">
        <v>65</v>
      </c>
      <c r="B96" s="1002" t="s">
        <v>387</v>
      </c>
      <c r="C96" s="711" t="s">
        <v>388</v>
      </c>
      <c r="D96" s="711" t="s">
        <v>14</v>
      </c>
      <c r="E96" s="711"/>
      <c r="F96" s="1003">
        <v>4500</v>
      </c>
      <c r="G96" s="997">
        <f t="shared" si="7"/>
        <v>0</v>
      </c>
      <c r="H96" s="1003">
        <v>16013.050000000001</v>
      </c>
      <c r="I96" s="997">
        <f t="shared" si="8"/>
        <v>0</v>
      </c>
      <c r="J96" s="1004">
        <f t="shared" si="9"/>
        <v>0</v>
      </c>
    </row>
    <row r="97" spans="1:10" ht="12" hidden="1" customHeight="1" x14ac:dyDescent="0.2">
      <c r="A97" s="788">
        <v>66</v>
      </c>
      <c r="B97" s="1002" t="s">
        <v>387</v>
      </c>
      <c r="C97" s="711" t="s">
        <v>389</v>
      </c>
      <c r="D97" s="711" t="s">
        <v>14</v>
      </c>
      <c r="E97" s="711"/>
      <c r="F97" s="1003">
        <v>4500</v>
      </c>
      <c r="G97" s="997">
        <f t="shared" si="7"/>
        <v>0</v>
      </c>
      <c r="H97" s="1003">
        <v>12276</v>
      </c>
      <c r="I97" s="997">
        <f t="shared" si="8"/>
        <v>0</v>
      </c>
      <c r="J97" s="1004">
        <f t="shared" si="9"/>
        <v>0</v>
      </c>
    </row>
    <row r="98" spans="1:10" ht="12" hidden="1" customHeight="1" x14ac:dyDescent="0.2">
      <c r="A98" s="788">
        <v>67</v>
      </c>
      <c r="B98" s="1002" t="s">
        <v>82</v>
      </c>
      <c r="C98" s="711" t="s">
        <v>83</v>
      </c>
      <c r="D98" s="711" t="s">
        <v>56</v>
      </c>
      <c r="E98" s="711"/>
      <c r="F98" s="1003">
        <v>600</v>
      </c>
      <c r="G98" s="997">
        <f t="shared" si="7"/>
        <v>0</v>
      </c>
      <c r="H98" s="1003">
        <v>588</v>
      </c>
      <c r="I98" s="997">
        <f t="shared" si="8"/>
        <v>0</v>
      </c>
      <c r="J98" s="1004">
        <f t="shared" si="9"/>
        <v>0</v>
      </c>
    </row>
    <row r="99" spans="1:10" ht="12" hidden="1" customHeight="1" x14ac:dyDescent="0.2">
      <c r="A99" s="788">
        <v>68</v>
      </c>
      <c r="B99" s="1002" t="s">
        <v>151</v>
      </c>
      <c r="C99" s="711" t="s">
        <v>152</v>
      </c>
      <c r="D99" s="711" t="s">
        <v>56</v>
      </c>
      <c r="E99" s="711"/>
      <c r="F99" s="1003">
        <v>600</v>
      </c>
      <c r="G99" s="997">
        <f t="shared" si="7"/>
        <v>0</v>
      </c>
      <c r="H99" s="1003">
        <v>381</v>
      </c>
      <c r="I99" s="997">
        <f t="shared" si="8"/>
        <v>0</v>
      </c>
      <c r="J99" s="1004">
        <f t="shared" si="9"/>
        <v>0</v>
      </c>
    </row>
    <row r="100" spans="1:10" ht="12" hidden="1" customHeight="1" x14ac:dyDescent="0.2">
      <c r="A100" s="788">
        <v>69</v>
      </c>
      <c r="B100" s="1002" t="s">
        <v>390</v>
      </c>
      <c r="C100" s="711" t="s">
        <v>391</v>
      </c>
      <c r="D100" s="711" t="s">
        <v>14</v>
      </c>
      <c r="E100" s="711"/>
      <c r="F100" s="1003">
        <v>400</v>
      </c>
      <c r="G100" s="997">
        <f t="shared" si="7"/>
        <v>0</v>
      </c>
      <c r="H100" s="1003">
        <v>900</v>
      </c>
      <c r="I100" s="997">
        <f t="shared" si="8"/>
        <v>0</v>
      </c>
      <c r="J100" s="1004">
        <f t="shared" si="9"/>
        <v>0</v>
      </c>
    </row>
    <row r="101" spans="1:10" hidden="1" x14ac:dyDescent="0.2">
      <c r="A101" s="788">
        <v>70</v>
      </c>
      <c r="B101" s="1002" t="s">
        <v>392</v>
      </c>
      <c r="C101" s="711" t="s">
        <v>393</v>
      </c>
      <c r="D101" s="711" t="s">
        <v>14</v>
      </c>
      <c r="E101" s="711"/>
      <c r="F101" s="1003">
        <v>300</v>
      </c>
      <c r="G101" s="997">
        <f t="shared" si="7"/>
        <v>0</v>
      </c>
      <c r="H101" s="1003">
        <v>234</v>
      </c>
      <c r="I101" s="997">
        <f t="shared" si="8"/>
        <v>0</v>
      </c>
      <c r="J101" s="1004">
        <f t="shared" si="9"/>
        <v>0</v>
      </c>
    </row>
    <row r="102" spans="1:10" ht="12" hidden="1" customHeight="1" x14ac:dyDescent="0.2">
      <c r="A102" s="788">
        <v>71</v>
      </c>
      <c r="B102" s="1002" t="s">
        <v>394</v>
      </c>
      <c r="C102" s="1005" t="s">
        <v>395</v>
      </c>
      <c r="D102" s="1005" t="s">
        <v>14</v>
      </c>
      <c r="E102" s="1005"/>
      <c r="F102" s="1003">
        <v>1250</v>
      </c>
      <c r="G102" s="997">
        <f t="shared" si="7"/>
        <v>0</v>
      </c>
      <c r="H102" s="1003">
        <v>1163.3999999999999</v>
      </c>
      <c r="I102" s="997">
        <f t="shared" si="8"/>
        <v>0</v>
      </c>
      <c r="J102" s="1004">
        <f t="shared" si="9"/>
        <v>0</v>
      </c>
    </row>
    <row r="103" spans="1:10" ht="13.5" hidden="1" customHeight="1" x14ac:dyDescent="0.2">
      <c r="A103" s="788">
        <v>72</v>
      </c>
      <c r="B103" s="1002" t="s">
        <v>394</v>
      </c>
      <c r="C103" s="1005" t="s">
        <v>296</v>
      </c>
      <c r="D103" s="1005" t="s">
        <v>14</v>
      </c>
      <c r="E103" s="1005"/>
      <c r="F103" s="1003">
        <v>850</v>
      </c>
      <c r="G103" s="997">
        <f t="shared" si="7"/>
        <v>0</v>
      </c>
      <c r="H103" s="1003">
        <v>347.2</v>
      </c>
      <c r="I103" s="997">
        <f t="shared" si="8"/>
        <v>0</v>
      </c>
      <c r="J103" s="1004">
        <f t="shared" si="9"/>
        <v>0</v>
      </c>
    </row>
    <row r="104" spans="1:10" ht="15.6" hidden="1" customHeight="1" x14ac:dyDescent="0.2">
      <c r="A104" s="788">
        <v>73</v>
      </c>
      <c r="B104" s="1002" t="s">
        <v>394</v>
      </c>
      <c r="C104" s="1005" t="s">
        <v>168</v>
      </c>
      <c r="D104" s="1005" t="s">
        <v>14</v>
      </c>
      <c r="E104" s="1005"/>
      <c r="F104" s="1003">
        <v>850</v>
      </c>
      <c r="G104" s="997">
        <f t="shared" si="7"/>
        <v>0</v>
      </c>
      <c r="H104" s="1003">
        <v>311.87692307692305</v>
      </c>
      <c r="I104" s="997">
        <f t="shared" si="8"/>
        <v>0</v>
      </c>
      <c r="J104" s="1004">
        <f t="shared" si="9"/>
        <v>0</v>
      </c>
    </row>
    <row r="105" spans="1:10" ht="12" hidden="1" customHeight="1" x14ac:dyDescent="0.2">
      <c r="A105" s="788">
        <v>74</v>
      </c>
      <c r="B105" s="996" t="s">
        <v>50</v>
      </c>
      <c r="C105" s="687" t="s">
        <v>184</v>
      </c>
      <c r="D105" s="687" t="s">
        <v>7</v>
      </c>
      <c r="E105" s="687"/>
      <c r="F105" s="997">
        <v>1500</v>
      </c>
      <c r="G105" s="997">
        <f t="shared" si="7"/>
        <v>0</v>
      </c>
      <c r="H105" s="997">
        <v>4175</v>
      </c>
      <c r="I105" s="997">
        <f t="shared" si="8"/>
        <v>0</v>
      </c>
      <c r="J105" s="999">
        <f t="shared" si="9"/>
        <v>0</v>
      </c>
    </row>
    <row r="106" spans="1:10" ht="12" hidden="1" customHeight="1" x14ac:dyDescent="0.2">
      <c r="A106" s="788">
        <v>75</v>
      </c>
      <c r="B106" s="996" t="s">
        <v>51</v>
      </c>
      <c r="C106" s="687" t="s">
        <v>52</v>
      </c>
      <c r="D106" s="687" t="s">
        <v>7</v>
      </c>
      <c r="E106" s="687"/>
      <c r="F106" s="997">
        <v>600</v>
      </c>
      <c r="G106" s="997">
        <f t="shared" si="7"/>
        <v>0</v>
      </c>
      <c r="H106" s="997">
        <v>784</v>
      </c>
      <c r="I106" s="997">
        <f t="shared" si="8"/>
        <v>0</v>
      </c>
      <c r="J106" s="999">
        <f t="shared" si="9"/>
        <v>0</v>
      </c>
    </row>
    <row r="107" spans="1:10" ht="12" hidden="1" customHeight="1" x14ac:dyDescent="0.2">
      <c r="A107" s="788">
        <v>76</v>
      </c>
      <c r="B107" s="996" t="s">
        <v>51</v>
      </c>
      <c r="C107" s="687" t="s">
        <v>53</v>
      </c>
      <c r="D107" s="687" t="s">
        <v>7</v>
      </c>
      <c r="E107" s="687"/>
      <c r="F107" s="997">
        <v>600</v>
      </c>
      <c r="G107" s="997">
        <f t="shared" si="7"/>
        <v>0</v>
      </c>
      <c r="H107" s="997">
        <v>420</v>
      </c>
      <c r="I107" s="997">
        <f t="shared" si="8"/>
        <v>0</v>
      </c>
      <c r="J107" s="999">
        <f t="shared" si="9"/>
        <v>0</v>
      </c>
    </row>
    <row r="108" spans="1:10" ht="12" hidden="1" customHeight="1" x14ac:dyDescent="0.2">
      <c r="A108" s="788">
        <v>77</v>
      </c>
      <c r="B108" s="996" t="s">
        <v>54</v>
      </c>
      <c r="C108" s="687" t="s">
        <v>293</v>
      </c>
      <c r="D108" s="687" t="s">
        <v>7</v>
      </c>
      <c r="E108" s="687"/>
      <c r="F108" s="997">
        <v>800</v>
      </c>
      <c r="G108" s="997">
        <f t="shared" si="7"/>
        <v>0</v>
      </c>
      <c r="H108" s="997">
        <v>721</v>
      </c>
      <c r="I108" s="997">
        <f t="shared" si="8"/>
        <v>0</v>
      </c>
      <c r="J108" s="999">
        <f t="shared" si="9"/>
        <v>0</v>
      </c>
    </row>
    <row r="109" spans="1:10" ht="12" hidden="1" customHeight="1" x14ac:dyDescent="0.2">
      <c r="A109" s="788">
        <v>78</v>
      </c>
      <c r="B109" s="996" t="s">
        <v>55</v>
      </c>
      <c r="C109" s="687"/>
      <c r="D109" s="687" t="s">
        <v>56</v>
      </c>
      <c r="E109" s="687"/>
      <c r="F109" s="997">
        <v>1050</v>
      </c>
      <c r="G109" s="997">
        <f t="shared" si="7"/>
        <v>0</v>
      </c>
      <c r="H109" s="997">
        <v>840</v>
      </c>
      <c r="I109" s="997">
        <f t="shared" si="8"/>
        <v>0</v>
      </c>
      <c r="J109" s="999">
        <f t="shared" si="9"/>
        <v>0</v>
      </c>
    </row>
    <row r="110" spans="1:10" hidden="1" x14ac:dyDescent="0.2">
      <c r="A110" s="788">
        <v>79</v>
      </c>
      <c r="B110" s="996" t="s">
        <v>57</v>
      </c>
      <c r="C110" s="860"/>
      <c r="D110" s="687" t="s">
        <v>56</v>
      </c>
      <c r="E110" s="687"/>
      <c r="F110" s="997">
        <v>1050</v>
      </c>
      <c r="G110" s="997">
        <f t="shared" si="7"/>
        <v>0</v>
      </c>
      <c r="H110" s="997">
        <v>1190</v>
      </c>
      <c r="I110" s="997">
        <f t="shared" si="8"/>
        <v>0</v>
      </c>
      <c r="J110" s="999">
        <f t="shared" si="9"/>
        <v>0</v>
      </c>
    </row>
    <row r="111" spans="1:10" ht="12" hidden="1" customHeight="1" x14ac:dyDescent="0.2">
      <c r="A111" s="788">
        <v>80</v>
      </c>
      <c r="B111" s="996" t="s">
        <v>58</v>
      </c>
      <c r="C111" s="860"/>
      <c r="D111" s="687" t="s">
        <v>56</v>
      </c>
      <c r="E111" s="687"/>
      <c r="F111" s="997">
        <v>1050</v>
      </c>
      <c r="G111" s="997">
        <f t="shared" si="7"/>
        <v>0</v>
      </c>
      <c r="H111" s="997">
        <v>2380</v>
      </c>
      <c r="I111" s="997">
        <f t="shared" si="8"/>
        <v>0</v>
      </c>
      <c r="J111" s="999">
        <f t="shared" si="9"/>
        <v>0</v>
      </c>
    </row>
    <row r="112" spans="1:10" ht="13.5" hidden="1" customHeight="1" x14ac:dyDescent="0.2">
      <c r="A112" s="788">
        <v>81</v>
      </c>
      <c r="B112" s="996" t="s">
        <v>59</v>
      </c>
      <c r="C112" s="687"/>
      <c r="D112" s="687" t="s">
        <v>56</v>
      </c>
      <c r="E112" s="687"/>
      <c r="F112" s="997">
        <v>1050</v>
      </c>
      <c r="G112" s="997">
        <f t="shared" si="7"/>
        <v>0</v>
      </c>
      <c r="H112" s="997">
        <v>3080</v>
      </c>
      <c r="I112" s="997">
        <f t="shared" si="8"/>
        <v>0</v>
      </c>
      <c r="J112" s="999">
        <f t="shared" si="9"/>
        <v>0</v>
      </c>
    </row>
    <row r="113" spans="1:10" ht="12" hidden="1" customHeight="1" x14ac:dyDescent="0.2">
      <c r="A113" s="788">
        <v>82</v>
      </c>
      <c r="B113" s="996" t="s">
        <v>60</v>
      </c>
      <c r="C113" s="860"/>
      <c r="D113" s="687" t="s">
        <v>5</v>
      </c>
      <c r="E113" s="687"/>
      <c r="F113" s="997">
        <v>0</v>
      </c>
      <c r="G113" s="997">
        <f t="shared" si="7"/>
        <v>0</v>
      </c>
      <c r="H113" s="997">
        <v>32642</v>
      </c>
      <c r="I113" s="997">
        <f t="shared" si="8"/>
        <v>0</v>
      </c>
      <c r="J113" s="999">
        <f t="shared" si="9"/>
        <v>0</v>
      </c>
    </row>
    <row r="114" spans="1:10" ht="12" hidden="1" customHeight="1" x14ac:dyDescent="0.2">
      <c r="A114" s="788">
        <v>83</v>
      </c>
      <c r="B114" s="1000" t="s">
        <v>61</v>
      </c>
      <c r="C114" s="687"/>
      <c r="D114" s="687"/>
      <c r="E114" s="687"/>
      <c r="F114" s="687"/>
      <c r="G114" s="997"/>
      <c r="H114" s="993"/>
      <c r="I114" s="997"/>
      <c r="J114" s="993"/>
    </row>
    <row r="115" spans="1:10" ht="12" hidden="1" customHeight="1" x14ac:dyDescent="0.2">
      <c r="A115" s="788">
        <v>84</v>
      </c>
      <c r="B115" s="996" t="s">
        <v>294</v>
      </c>
      <c r="C115" s="687" t="s">
        <v>335</v>
      </c>
      <c r="D115" s="687" t="s">
        <v>14</v>
      </c>
      <c r="E115" s="687"/>
      <c r="F115" s="997">
        <v>3518</v>
      </c>
      <c r="G115" s="997">
        <f t="shared" ref="G115:G129" si="10">E115*F115</f>
        <v>0</v>
      </c>
      <c r="H115" s="997">
        <v>7588.7999999999993</v>
      </c>
      <c r="I115" s="997">
        <f t="shared" ref="I115:I129" si="11">E115*H115</f>
        <v>0</v>
      </c>
      <c r="J115" s="999">
        <f t="shared" ref="J115:J129" si="12">G115+I115</f>
        <v>0</v>
      </c>
    </row>
    <row r="116" spans="1:10" ht="12" hidden="1" customHeight="1" x14ac:dyDescent="0.2">
      <c r="A116" s="788">
        <v>85</v>
      </c>
      <c r="B116" s="996" t="s">
        <v>62</v>
      </c>
      <c r="C116" s="687" t="s">
        <v>336</v>
      </c>
      <c r="D116" s="687" t="s">
        <v>14</v>
      </c>
      <c r="E116" s="687"/>
      <c r="F116" s="997">
        <v>2005</v>
      </c>
      <c r="G116" s="997">
        <f t="shared" si="10"/>
        <v>0</v>
      </c>
      <c r="H116" s="997">
        <v>4910.3999999999996</v>
      </c>
      <c r="I116" s="997">
        <f t="shared" si="11"/>
        <v>0</v>
      </c>
      <c r="J116" s="999">
        <f t="shared" si="12"/>
        <v>0</v>
      </c>
    </row>
    <row r="117" spans="1:10" ht="12" hidden="1" customHeight="1" x14ac:dyDescent="0.2">
      <c r="A117" s="788">
        <v>86</v>
      </c>
      <c r="B117" s="1002" t="s">
        <v>396</v>
      </c>
      <c r="C117" s="711" t="s">
        <v>296</v>
      </c>
      <c r="D117" s="711" t="s">
        <v>14</v>
      </c>
      <c r="E117" s="711"/>
      <c r="F117" s="1003">
        <v>4500</v>
      </c>
      <c r="G117" s="997">
        <f t="shared" si="10"/>
        <v>0</v>
      </c>
      <c r="H117" s="1003">
        <v>4900</v>
      </c>
      <c r="I117" s="997">
        <f t="shared" si="11"/>
        <v>0</v>
      </c>
      <c r="J117" s="1004">
        <f t="shared" si="12"/>
        <v>0</v>
      </c>
    </row>
    <row r="118" spans="1:10" ht="12" hidden="1" customHeight="1" x14ac:dyDescent="0.2">
      <c r="A118" s="788">
        <v>87</v>
      </c>
      <c r="B118" s="1002" t="s">
        <v>387</v>
      </c>
      <c r="C118" s="711" t="s">
        <v>397</v>
      </c>
      <c r="D118" s="711" t="s">
        <v>14</v>
      </c>
      <c r="E118" s="711"/>
      <c r="F118" s="1003">
        <v>4500</v>
      </c>
      <c r="G118" s="997">
        <f t="shared" si="10"/>
        <v>0</v>
      </c>
      <c r="H118" s="1003">
        <v>11450.625</v>
      </c>
      <c r="I118" s="997">
        <f t="shared" si="11"/>
        <v>0</v>
      </c>
      <c r="J118" s="1004">
        <f t="shared" si="12"/>
        <v>0</v>
      </c>
    </row>
    <row r="119" spans="1:10" ht="12" hidden="1" customHeight="1" x14ac:dyDescent="0.2">
      <c r="A119" s="788">
        <v>88</v>
      </c>
      <c r="B119" s="1002" t="s">
        <v>398</v>
      </c>
      <c r="C119" s="711" t="s">
        <v>399</v>
      </c>
      <c r="D119" s="711" t="s">
        <v>14</v>
      </c>
      <c r="E119" s="711"/>
      <c r="F119" s="1003">
        <v>400</v>
      </c>
      <c r="G119" s="997">
        <f t="shared" si="10"/>
        <v>0</v>
      </c>
      <c r="H119" s="1003">
        <v>952.8</v>
      </c>
      <c r="I119" s="997">
        <f t="shared" si="11"/>
        <v>0</v>
      </c>
      <c r="J119" s="1004">
        <f t="shared" si="12"/>
        <v>0</v>
      </c>
    </row>
    <row r="120" spans="1:10" hidden="1" x14ac:dyDescent="0.2">
      <c r="A120" s="788">
        <v>89</v>
      </c>
      <c r="B120" s="1002" t="s">
        <v>392</v>
      </c>
      <c r="C120" s="711" t="s">
        <v>393</v>
      </c>
      <c r="D120" s="711" t="s">
        <v>14</v>
      </c>
      <c r="E120" s="711"/>
      <c r="F120" s="1003">
        <v>300</v>
      </c>
      <c r="G120" s="997">
        <f t="shared" si="10"/>
        <v>0</v>
      </c>
      <c r="H120" s="1003">
        <v>234</v>
      </c>
      <c r="I120" s="997">
        <f t="shared" si="11"/>
        <v>0</v>
      </c>
      <c r="J120" s="1004">
        <f t="shared" si="12"/>
        <v>0</v>
      </c>
    </row>
    <row r="121" spans="1:10" ht="12" hidden="1" customHeight="1" x14ac:dyDescent="0.2">
      <c r="A121" s="788">
        <v>90</v>
      </c>
      <c r="B121" s="1002" t="s">
        <v>394</v>
      </c>
      <c r="C121" s="1005" t="s">
        <v>158</v>
      </c>
      <c r="D121" s="1005" t="s">
        <v>14</v>
      </c>
      <c r="E121" s="1005"/>
      <c r="F121" s="1003">
        <v>850</v>
      </c>
      <c r="G121" s="997">
        <f t="shared" si="10"/>
        <v>0</v>
      </c>
      <c r="H121" s="1003">
        <v>316.39999999999998</v>
      </c>
      <c r="I121" s="997">
        <f t="shared" si="11"/>
        <v>0</v>
      </c>
      <c r="J121" s="1004">
        <f t="shared" si="12"/>
        <v>0</v>
      </c>
    </row>
    <row r="122" spans="1:10" ht="13.5" hidden="1" customHeight="1" x14ac:dyDescent="0.2">
      <c r="A122" s="788">
        <v>91</v>
      </c>
      <c r="B122" s="1002" t="s">
        <v>394</v>
      </c>
      <c r="C122" s="1005" t="s">
        <v>168</v>
      </c>
      <c r="D122" s="1005" t="s">
        <v>14</v>
      </c>
      <c r="E122" s="1005"/>
      <c r="F122" s="1003">
        <v>850</v>
      </c>
      <c r="G122" s="997">
        <f t="shared" si="10"/>
        <v>0</v>
      </c>
      <c r="H122" s="1003">
        <v>311.87692307692305</v>
      </c>
      <c r="I122" s="997">
        <f t="shared" si="11"/>
        <v>0</v>
      </c>
      <c r="J122" s="1004">
        <f t="shared" si="12"/>
        <v>0</v>
      </c>
    </row>
    <row r="123" spans="1:10" ht="12" hidden="1" customHeight="1" x14ac:dyDescent="0.2">
      <c r="A123" s="788">
        <v>92</v>
      </c>
      <c r="B123" s="996" t="s">
        <v>63</v>
      </c>
      <c r="C123" s="687" t="s">
        <v>67</v>
      </c>
      <c r="D123" s="687" t="s">
        <v>14</v>
      </c>
      <c r="E123" s="687"/>
      <c r="F123" s="997">
        <v>600</v>
      </c>
      <c r="G123" s="997">
        <f t="shared" si="10"/>
        <v>0</v>
      </c>
      <c r="H123" s="997">
        <v>630</v>
      </c>
      <c r="I123" s="997">
        <f t="shared" si="11"/>
        <v>0</v>
      </c>
      <c r="J123" s="999">
        <f t="shared" si="12"/>
        <v>0</v>
      </c>
    </row>
    <row r="124" spans="1:10" ht="12" hidden="1" customHeight="1" x14ac:dyDescent="0.2">
      <c r="A124" s="788">
        <v>93</v>
      </c>
      <c r="B124" s="996" t="s">
        <v>63</v>
      </c>
      <c r="C124" s="687" t="s">
        <v>64</v>
      </c>
      <c r="D124" s="687" t="s">
        <v>14</v>
      </c>
      <c r="E124" s="687"/>
      <c r="F124" s="997">
        <v>600</v>
      </c>
      <c r="G124" s="997">
        <f t="shared" si="10"/>
        <v>0</v>
      </c>
      <c r="H124" s="997">
        <v>420</v>
      </c>
      <c r="I124" s="997">
        <f t="shared" si="11"/>
        <v>0</v>
      </c>
      <c r="J124" s="999">
        <f t="shared" si="12"/>
        <v>0</v>
      </c>
    </row>
    <row r="125" spans="1:10" ht="13.9" hidden="1" customHeight="1" x14ac:dyDescent="0.2">
      <c r="A125" s="788">
        <v>94</v>
      </c>
      <c r="B125" s="996" t="s">
        <v>295</v>
      </c>
      <c r="C125" s="687" t="s">
        <v>296</v>
      </c>
      <c r="D125" s="687" t="s">
        <v>7</v>
      </c>
      <c r="E125" s="687"/>
      <c r="F125" s="997">
        <v>1200</v>
      </c>
      <c r="G125" s="997">
        <f t="shared" si="10"/>
        <v>0</v>
      </c>
      <c r="H125" s="997">
        <v>350</v>
      </c>
      <c r="I125" s="997">
        <f t="shared" si="11"/>
        <v>0</v>
      </c>
      <c r="J125" s="999">
        <f t="shared" si="12"/>
        <v>0</v>
      </c>
    </row>
    <row r="126" spans="1:10" ht="12" hidden="1" customHeight="1" x14ac:dyDescent="0.2">
      <c r="A126" s="788">
        <v>95</v>
      </c>
      <c r="B126" s="996" t="s">
        <v>72</v>
      </c>
      <c r="C126" s="687"/>
      <c r="D126" s="687" t="s">
        <v>56</v>
      </c>
      <c r="E126" s="687"/>
      <c r="F126" s="997">
        <v>1050</v>
      </c>
      <c r="G126" s="997">
        <f t="shared" si="10"/>
        <v>0</v>
      </c>
      <c r="H126" s="997">
        <v>840</v>
      </c>
      <c r="I126" s="997">
        <f t="shared" si="11"/>
        <v>0</v>
      </c>
      <c r="J126" s="999">
        <f t="shared" si="12"/>
        <v>0</v>
      </c>
    </row>
    <row r="127" spans="1:10" ht="12" hidden="1" customHeight="1" x14ac:dyDescent="0.2">
      <c r="A127" s="788">
        <v>96</v>
      </c>
      <c r="B127" s="996" t="s">
        <v>73</v>
      </c>
      <c r="C127" s="687"/>
      <c r="D127" s="687" t="s">
        <v>56</v>
      </c>
      <c r="E127" s="687"/>
      <c r="F127" s="997">
        <v>1050</v>
      </c>
      <c r="G127" s="997">
        <f t="shared" si="10"/>
        <v>0</v>
      </c>
      <c r="H127" s="997">
        <v>3080</v>
      </c>
      <c r="I127" s="997">
        <f t="shared" si="11"/>
        <v>0</v>
      </c>
      <c r="J127" s="999">
        <f t="shared" si="12"/>
        <v>0</v>
      </c>
    </row>
    <row r="128" spans="1:10" ht="12" hidden="1" customHeight="1" x14ac:dyDescent="0.2">
      <c r="A128" s="788">
        <v>97</v>
      </c>
      <c r="B128" s="996" t="s">
        <v>60</v>
      </c>
      <c r="C128" s="860"/>
      <c r="D128" s="687" t="s">
        <v>5</v>
      </c>
      <c r="E128" s="687"/>
      <c r="F128" s="997">
        <v>0</v>
      </c>
      <c r="G128" s="997">
        <f t="shared" si="10"/>
        <v>0</v>
      </c>
      <c r="H128" s="997">
        <v>1218</v>
      </c>
      <c r="I128" s="997">
        <f t="shared" si="11"/>
        <v>0</v>
      </c>
      <c r="J128" s="999">
        <f t="shared" si="12"/>
        <v>0</v>
      </c>
    </row>
    <row r="129" spans="1:10" ht="25.5" hidden="1" x14ac:dyDescent="0.2">
      <c r="A129" s="788">
        <v>98</v>
      </c>
      <c r="B129" s="1002" t="s">
        <v>82</v>
      </c>
      <c r="C129" s="711" t="s">
        <v>83</v>
      </c>
      <c r="D129" s="711" t="s">
        <v>56</v>
      </c>
      <c r="E129" s="687"/>
      <c r="F129" s="1003">
        <v>600</v>
      </c>
      <c r="G129" s="997">
        <f t="shared" si="10"/>
        <v>0</v>
      </c>
      <c r="H129" s="1003">
        <v>588</v>
      </c>
      <c r="I129" s="997">
        <f t="shared" si="11"/>
        <v>0</v>
      </c>
      <c r="J129" s="1004">
        <f t="shared" si="12"/>
        <v>0</v>
      </c>
    </row>
    <row r="130" spans="1:10" hidden="1" x14ac:dyDescent="0.2">
      <c r="A130" s="788">
        <v>99</v>
      </c>
      <c r="B130" s="1000" t="s">
        <v>66</v>
      </c>
      <c r="C130" s="687"/>
      <c r="D130" s="687"/>
      <c r="E130" s="687"/>
      <c r="F130" s="687"/>
      <c r="G130" s="997"/>
      <c r="H130" s="993"/>
      <c r="I130" s="997"/>
      <c r="J130" s="993"/>
    </row>
    <row r="131" spans="1:10" ht="13.5" hidden="1" customHeight="1" x14ac:dyDescent="0.2">
      <c r="A131" s="788">
        <v>100</v>
      </c>
      <c r="B131" s="996" t="s">
        <v>297</v>
      </c>
      <c r="C131" s="687" t="s">
        <v>338</v>
      </c>
      <c r="D131" s="687" t="s">
        <v>14</v>
      </c>
      <c r="E131" s="687"/>
      <c r="F131" s="997">
        <v>2829</v>
      </c>
      <c r="G131" s="997">
        <f t="shared" ref="G131:G143" si="13">E131*F131</f>
        <v>0</v>
      </c>
      <c r="H131" s="997">
        <v>5624.6399999999994</v>
      </c>
      <c r="I131" s="997">
        <f t="shared" ref="I131:I143" si="14">E131*H131</f>
        <v>0</v>
      </c>
      <c r="J131" s="999">
        <f t="shared" ref="J131:J143" si="15">G131+I131</f>
        <v>0</v>
      </c>
    </row>
    <row r="132" spans="1:10" ht="12" hidden="1" customHeight="1" x14ac:dyDescent="0.2">
      <c r="A132" s="788">
        <v>101</v>
      </c>
      <c r="B132" s="996" t="s">
        <v>62</v>
      </c>
      <c r="C132" s="687" t="s">
        <v>337</v>
      </c>
      <c r="D132" s="687" t="s">
        <v>14</v>
      </c>
      <c r="E132" s="687"/>
      <c r="F132" s="997">
        <v>1681</v>
      </c>
      <c r="G132" s="997">
        <f t="shared" si="13"/>
        <v>0</v>
      </c>
      <c r="H132" s="997">
        <v>4575.5999999999995</v>
      </c>
      <c r="I132" s="997">
        <f t="shared" si="14"/>
        <v>0</v>
      </c>
      <c r="J132" s="999">
        <f t="shared" si="15"/>
        <v>0</v>
      </c>
    </row>
    <row r="133" spans="1:10" ht="12" hidden="1" customHeight="1" x14ac:dyDescent="0.2">
      <c r="A133" s="788">
        <v>102</v>
      </c>
      <c r="B133" s="1002" t="s">
        <v>396</v>
      </c>
      <c r="C133" s="711" t="s">
        <v>296</v>
      </c>
      <c r="D133" s="711" t="s">
        <v>14</v>
      </c>
      <c r="E133" s="711"/>
      <c r="F133" s="1003">
        <v>4500</v>
      </c>
      <c r="G133" s="997">
        <f t="shared" si="13"/>
        <v>0</v>
      </c>
      <c r="H133" s="1003">
        <v>4900</v>
      </c>
      <c r="I133" s="997">
        <f t="shared" si="14"/>
        <v>0</v>
      </c>
      <c r="J133" s="1004">
        <f t="shared" si="15"/>
        <v>0</v>
      </c>
    </row>
    <row r="134" spans="1:10" ht="13.9" hidden="1" customHeight="1" x14ac:dyDescent="0.2">
      <c r="A134" s="788">
        <v>103</v>
      </c>
      <c r="B134" s="1002" t="s">
        <v>387</v>
      </c>
      <c r="C134" s="711" t="s">
        <v>400</v>
      </c>
      <c r="D134" s="711" t="s">
        <v>14</v>
      </c>
      <c r="E134" s="711"/>
      <c r="F134" s="1003">
        <v>4500</v>
      </c>
      <c r="G134" s="997">
        <f t="shared" si="13"/>
        <v>0</v>
      </c>
      <c r="H134" s="1003">
        <v>11136.75</v>
      </c>
      <c r="I134" s="997">
        <f t="shared" si="14"/>
        <v>0</v>
      </c>
      <c r="J134" s="1004">
        <f t="shared" si="15"/>
        <v>0</v>
      </c>
    </row>
    <row r="135" spans="1:10" ht="12" hidden="1" customHeight="1" x14ac:dyDescent="0.2">
      <c r="A135" s="788">
        <v>104</v>
      </c>
      <c r="B135" s="1002" t="s">
        <v>398</v>
      </c>
      <c r="C135" s="711" t="s">
        <v>401</v>
      </c>
      <c r="D135" s="711" t="s">
        <v>14</v>
      </c>
      <c r="E135" s="711"/>
      <c r="F135" s="1003">
        <v>400</v>
      </c>
      <c r="G135" s="997">
        <f t="shared" si="13"/>
        <v>0</v>
      </c>
      <c r="H135" s="1003">
        <v>952.8</v>
      </c>
      <c r="I135" s="997">
        <f t="shared" si="14"/>
        <v>0</v>
      </c>
      <c r="J135" s="1004">
        <f t="shared" si="15"/>
        <v>0</v>
      </c>
    </row>
    <row r="136" spans="1:10" ht="12" hidden="1" customHeight="1" x14ac:dyDescent="0.2">
      <c r="A136" s="788">
        <v>105</v>
      </c>
      <c r="B136" s="1002" t="s">
        <v>392</v>
      </c>
      <c r="C136" s="711" t="s">
        <v>393</v>
      </c>
      <c r="D136" s="711" t="s">
        <v>14</v>
      </c>
      <c r="E136" s="711"/>
      <c r="F136" s="1003">
        <v>300</v>
      </c>
      <c r="G136" s="997">
        <f t="shared" si="13"/>
        <v>0</v>
      </c>
      <c r="H136" s="1003">
        <v>234</v>
      </c>
      <c r="I136" s="997">
        <f t="shared" si="14"/>
        <v>0</v>
      </c>
      <c r="J136" s="1004">
        <f t="shared" si="15"/>
        <v>0</v>
      </c>
    </row>
    <row r="137" spans="1:10" ht="12" hidden="1" customHeight="1" x14ac:dyDescent="0.2">
      <c r="A137" s="788">
        <v>106</v>
      </c>
      <c r="B137" s="1002" t="s">
        <v>394</v>
      </c>
      <c r="C137" s="1005" t="s">
        <v>168</v>
      </c>
      <c r="D137" s="1005" t="s">
        <v>14</v>
      </c>
      <c r="E137" s="1005"/>
      <c r="F137" s="1003">
        <v>850</v>
      </c>
      <c r="G137" s="997">
        <f t="shared" si="13"/>
        <v>0</v>
      </c>
      <c r="H137" s="1003">
        <v>311.87692307692305</v>
      </c>
      <c r="I137" s="997">
        <f t="shared" si="14"/>
        <v>0</v>
      </c>
      <c r="J137" s="1004">
        <f t="shared" si="15"/>
        <v>0</v>
      </c>
    </row>
    <row r="138" spans="1:10" hidden="1" x14ac:dyDescent="0.2">
      <c r="A138" s="788">
        <v>107</v>
      </c>
      <c r="B138" s="996" t="s">
        <v>63</v>
      </c>
      <c r="C138" s="687" t="s">
        <v>64</v>
      </c>
      <c r="D138" s="687" t="s">
        <v>7</v>
      </c>
      <c r="E138" s="687"/>
      <c r="F138" s="997">
        <v>600</v>
      </c>
      <c r="G138" s="997">
        <f t="shared" si="13"/>
        <v>0</v>
      </c>
      <c r="H138" s="997">
        <v>420</v>
      </c>
      <c r="I138" s="997">
        <f t="shared" si="14"/>
        <v>0</v>
      </c>
      <c r="J138" s="999">
        <f t="shared" si="15"/>
        <v>0</v>
      </c>
    </row>
    <row r="139" spans="1:10" ht="12" hidden="1" customHeight="1" x14ac:dyDescent="0.2">
      <c r="A139" s="788">
        <v>108</v>
      </c>
      <c r="B139" s="996" t="s">
        <v>295</v>
      </c>
      <c r="C139" s="687" t="s">
        <v>168</v>
      </c>
      <c r="D139" s="687" t="s">
        <v>7</v>
      </c>
      <c r="E139" s="687"/>
      <c r="F139" s="997">
        <v>1200</v>
      </c>
      <c r="G139" s="997">
        <f t="shared" si="13"/>
        <v>0</v>
      </c>
      <c r="H139" s="997">
        <v>300</v>
      </c>
      <c r="I139" s="997">
        <f t="shared" si="14"/>
        <v>0</v>
      </c>
      <c r="J139" s="999">
        <f t="shared" si="15"/>
        <v>0</v>
      </c>
    </row>
    <row r="140" spans="1:10" hidden="1" x14ac:dyDescent="0.2">
      <c r="A140" s="788">
        <v>109</v>
      </c>
      <c r="B140" s="996" t="s">
        <v>74</v>
      </c>
      <c r="C140" s="687"/>
      <c r="D140" s="687" t="s">
        <v>56</v>
      </c>
      <c r="E140" s="687"/>
      <c r="F140" s="997">
        <v>1050</v>
      </c>
      <c r="G140" s="997">
        <f t="shared" si="13"/>
        <v>0</v>
      </c>
      <c r="H140" s="997">
        <v>840</v>
      </c>
      <c r="I140" s="997">
        <f t="shared" si="14"/>
        <v>0</v>
      </c>
      <c r="J140" s="999">
        <f t="shared" si="15"/>
        <v>0</v>
      </c>
    </row>
    <row r="141" spans="1:10" hidden="1" x14ac:dyDescent="0.2">
      <c r="A141" s="788">
        <v>110</v>
      </c>
      <c r="B141" s="996" t="s">
        <v>65</v>
      </c>
      <c r="C141" s="687"/>
      <c r="D141" s="687" t="s">
        <v>56</v>
      </c>
      <c r="E141" s="687"/>
      <c r="F141" s="997">
        <v>1050</v>
      </c>
      <c r="G141" s="997">
        <f t="shared" si="13"/>
        <v>0</v>
      </c>
      <c r="H141" s="997">
        <v>3080</v>
      </c>
      <c r="I141" s="997">
        <f t="shared" si="14"/>
        <v>0</v>
      </c>
      <c r="J141" s="999">
        <f t="shared" si="15"/>
        <v>0</v>
      </c>
    </row>
    <row r="142" spans="1:10" ht="18" hidden="1" customHeight="1" x14ac:dyDescent="0.2">
      <c r="A142" s="788">
        <v>111</v>
      </c>
      <c r="B142" s="996" t="s">
        <v>60</v>
      </c>
      <c r="C142" s="860"/>
      <c r="D142" s="687" t="s">
        <v>5</v>
      </c>
      <c r="E142" s="687"/>
      <c r="F142" s="997">
        <v>0</v>
      </c>
      <c r="G142" s="997">
        <f t="shared" si="13"/>
        <v>0</v>
      </c>
      <c r="H142" s="997">
        <v>1688</v>
      </c>
      <c r="I142" s="997">
        <f t="shared" si="14"/>
        <v>0</v>
      </c>
      <c r="J142" s="999">
        <f t="shared" si="15"/>
        <v>0</v>
      </c>
    </row>
    <row r="143" spans="1:10" ht="12" hidden="1" customHeight="1" x14ac:dyDescent="0.2">
      <c r="A143" s="788">
        <v>112</v>
      </c>
      <c r="B143" s="1002" t="s">
        <v>82</v>
      </c>
      <c r="C143" s="711" t="s">
        <v>83</v>
      </c>
      <c r="D143" s="711" t="s">
        <v>56</v>
      </c>
      <c r="E143" s="687"/>
      <c r="F143" s="1003">
        <v>600</v>
      </c>
      <c r="G143" s="997">
        <f t="shared" si="13"/>
        <v>0</v>
      </c>
      <c r="H143" s="1003">
        <v>588</v>
      </c>
      <c r="I143" s="997">
        <f t="shared" si="14"/>
        <v>0</v>
      </c>
      <c r="J143" s="1004">
        <f t="shared" si="15"/>
        <v>0</v>
      </c>
    </row>
    <row r="144" spans="1:10" ht="12" hidden="1" customHeight="1" x14ac:dyDescent="0.2">
      <c r="A144" s="788">
        <v>113</v>
      </c>
      <c r="B144" s="1000" t="s">
        <v>68</v>
      </c>
      <c r="C144" s="687"/>
      <c r="D144" s="687"/>
      <c r="E144" s="687"/>
      <c r="F144" s="687"/>
      <c r="G144" s="997"/>
      <c r="H144" s="993"/>
      <c r="I144" s="997"/>
      <c r="J144" s="993"/>
    </row>
    <row r="145" spans="1:10" ht="12" hidden="1" customHeight="1" x14ac:dyDescent="0.2">
      <c r="A145" s="788">
        <v>114</v>
      </c>
      <c r="B145" s="996" t="s">
        <v>345</v>
      </c>
      <c r="C145" s="687" t="s">
        <v>340</v>
      </c>
      <c r="D145" s="687" t="s">
        <v>14</v>
      </c>
      <c r="E145" s="687"/>
      <c r="F145" s="997">
        <v>4518</v>
      </c>
      <c r="G145" s="997">
        <f t="shared" ref="G145:G161" si="16">E145*F145</f>
        <v>0</v>
      </c>
      <c r="H145" s="997">
        <v>7588.7999999999993</v>
      </c>
      <c r="I145" s="997">
        <f t="shared" ref="I145:I161" si="17">E145*H145</f>
        <v>0</v>
      </c>
      <c r="J145" s="999">
        <f t="shared" ref="J145:J161" si="18">G145+I145</f>
        <v>0</v>
      </c>
    </row>
    <row r="146" spans="1:10" ht="12" hidden="1" customHeight="1" x14ac:dyDescent="0.2">
      <c r="A146" s="788">
        <v>115</v>
      </c>
      <c r="B146" s="996" t="s">
        <v>62</v>
      </c>
      <c r="C146" s="687" t="s">
        <v>339</v>
      </c>
      <c r="D146" s="687" t="s">
        <v>14</v>
      </c>
      <c r="E146" s="687"/>
      <c r="F146" s="997">
        <v>3005</v>
      </c>
      <c r="G146" s="997">
        <f t="shared" si="16"/>
        <v>0</v>
      </c>
      <c r="H146" s="997">
        <v>5133.5999999999995</v>
      </c>
      <c r="I146" s="997">
        <f t="shared" si="17"/>
        <v>0</v>
      </c>
      <c r="J146" s="999">
        <f t="shared" si="18"/>
        <v>0</v>
      </c>
    </row>
    <row r="147" spans="1:10" ht="13.5" hidden="1" customHeight="1" x14ac:dyDescent="0.2">
      <c r="A147" s="788">
        <v>116</v>
      </c>
      <c r="B147" s="1002" t="s">
        <v>402</v>
      </c>
      <c r="C147" s="711" t="s">
        <v>298</v>
      </c>
      <c r="D147" s="711" t="s">
        <v>14</v>
      </c>
      <c r="E147" s="711"/>
      <c r="F147" s="1003">
        <v>4500</v>
      </c>
      <c r="G147" s="997">
        <f t="shared" si="16"/>
        <v>0</v>
      </c>
      <c r="H147" s="1003">
        <v>4900</v>
      </c>
      <c r="I147" s="997">
        <f t="shared" si="17"/>
        <v>0</v>
      </c>
      <c r="J147" s="1004">
        <f t="shared" si="18"/>
        <v>0</v>
      </c>
    </row>
    <row r="148" spans="1:10" ht="12" hidden="1" customHeight="1" x14ac:dyDescent="0.2">
      <c r="A148" s="788">
        <v>117</v>
      </c>
      <c r="B148" s="1002" t="s">
        <v>387</v>
      </c>
      <c r="C148" s="711" t="s">
        <v>403</v>
      </c>
      <c r="D148" s="711" t="s">
        <v>14</v>
      </c>
      <c r="E148" s="711"/>
      <c r="F148" s="1003">
        <v>4500</v>
      </c>
      <c r="G148" s="997">
        <f t="shared" si="16"/>
        <v>0</v>
      </c>
      <c r="H148" s="1003">
        <v>12807.650000000001</v>
      </c>
      <c r="I148" s="997">
        <f t="shared" si="17"/>
        <v>0</v>
      </c>
      <c r="J148" s="1004">
        <f t="shared" si="18"/>
        <v>0</v>
      </c>
    </row>
    <row r="149" spans="1:10" hidden="1" x14ac:dyDescent="0.2">
      <c r="A149" s="788">
        <v>118</v>
      </c>
      <c r="B149" s="1002" t="s">
        <v>398</v>
      </c>
      <c r="C149" s="711" t="s">
        <v>404</v>
      </c>
      <c r="D149" s="711" t="s">
        <v>14</v>
      </c>
      <c r="E149" s="711"/>
      <c r="F149" s="1003">
        <v>400</v>
      </c>
      <c r="G149" s="997">
        <f t="shared" si="16"/>
        <v>0</v>
      </c>
      <c r="H149" s="1003">
        <v>952.8</v>
      </c>
      <c r="I149" s="997">
        <f t="shared" si="17"/>
        <v>0</v>
      </c>
      <c r="J149" s="1004">
        <f t="shared" si="18"/>
        <v>0</v>
      </c>
    </row>
    <row r="150" spans="1:10" hidden="1" x14ac:dyDescent="0.2">
      <c r="A150" s="788">
        <v>119</v>
      </c>
      <c r="B150" s="1002" t="s">
        <v>392</v>
      </c>
      <c r="C150" s="711" t="s">
        <v>393</v>
      </c>
      <c r="D150" s="711" t="s">
        <v>14</v>
      </c>
      <c r="E150" s="711"/>
      <c r="F150" s="1003">
        <v>300</v>
      </c>
      <c r="G150" s="997">
        <f t="shared" si="16"/>
        <v>0</v>
      </c>
      <c r="H150" s="1003">
        <v>234</v>
      </c>
      <c r="I150" s="997">
        <f t="shared" si="17"/>
        <v>0</v>
      </c>
      <c r="J150" s="1004">
        <f t="shared" si="18"/>
        <v>0</v>
      </c>
    </row>
    <row r="151" spans="1:10" hidden="1" x14ac:dyDescent="0.2">
      <c r="A151" s="788">
        <v>120</v>
      </c>
      <c r="B151" s="1002" t="s">
        <v>394</v>
      </c>
      <c r="C151" s="1005" t="s">
        <v>296</v>
      </c>
      <c r="D151" s="1005" t="s">
        <v>14</v>
      </c>
      <c r="E151" s="1005"/>
      <c r="F151" s="1003">
        <v>850</v>
      </c>
      <c r="G151" s="997">
        <f t="shared" si="16"/>
        <v>0</v>
      </c>
      <c r="H151" s="1003">
        <v>347.2</v>
      </c>
      <c r="I151" s="997">
        <f t="shared" si="17"/>
        <v>0</v>
      </c>
      <c r="J151" s="1004">
        <f t="shared" si="18"/>
        <v>0</v>
      </c>
    </row>
    <row r="152" spans="1:10" ht="36.75" hidden="1" customHeight="1" x14ac:dyDescent="0.2">
      <c r="A152" s="788">
        <v>121</v>
      </c>
      <c r="B152" s="1002" t="s">
        <v>394</v>
      </c>
      <c r="C152" s="1005" t="s">
        <v>158</v>
      </c>
      <c r="D152" s="1005" t="s">
        <v>14</v>
      </c>
      <c r="E152" s="1005"/>
      <c r="F152" s="1003">
        <v>850</v>
      </c>
      <c r="G152" s="997">
        <f t="shared" si="16"/>
        <v>0</v>
      </c>
      <c r="H152" s="1003">
        <v>316.39999999999998</v>
      </c>
      <c r="I152" s="997">
        <f t="shared" si="17"/>
        <v>0</v>
      </c>
      <c r="J152" s="1004">
        <f t="shared" si="18"/>
        <v>0</v>
      </c>
    </row>
    <row r="153" spans="1:10" ht="40.5" hidden="1" customHeight="1" x14ac:dyDescent="0.2">
      <c r="A153" s="788">
        <v>122</v>
      </c>
      <c r="B153" s="1002" t="s">
        <v>394</v>
      </c>
      <c r="C153" s="1005" t="s">
        <v>168</v>
      </c>
      <c r="D153" s="1005" t="s">
        <v>14</v>
      </c>
      <c r="E153" s="1005"/>
      <c r="F153" s="1003">
        <v>850</v>
      </c>
      <c r="G153" s="997">
        <f t="shared" si="16"/>
        <v>0</v>
      </c>
      <c r="H153" s="1003">
        <v>311.87692307692305</v>
      </c>
      <c r="I153" s="997">
        <f t="shared" si="17"/>
        <v>0</v>
      </c>
      <c r="J153" s="1004">
        <f t="shared" si="18"/>
        <v>0</v>
      </c>
    </row>
    <row r="154" spans="1:10" ht="40.5" hidden="1" customHeight="1" x14ac:dyDescent="0.2">
      <c r="A154" s="788">
        <v>123</v>
      </c>
      <c r="B154" s="996" t="s">
        <v>63</v>
      </c>
      <c r="C154" s="687" t="s">
        <v>71</v>
      </c>
      <c r="D154" s="687" t="s">
        <v>7</v>
      </c>
      <c r="E154" s="687"/>
      <c r="F154" s="997">
        <v>600</v>
      </c>
      <c r="G154" s="997">
        <f t="shared" si="16"/>
        <v>0</v>
      </c>
      <c r="H154" s="997">
        <v>784</v>
      </c>
      <c r="I154" s="997">
        <f t="shared" si="17"/>
        <v>0</v>
      </c>
      <c r="J154" s="999">
        <f t="shared" si="18"/>
        <v>0</v>
      </c>
    </row>
    <row r="155" spans="1:10" ht="12" hidden="1" customHeight="1" x14ac:dyDescent="0.2">
      <c r="A155" s="788">
        <v>124</v>
      </c>
      <c r="B155" s="996" t="s">
        <v>63</v>
      </c>
      <c r="C155" s="687" t="s">
        <v>67</v>
      </c>
      <c r="D155" s="687" t="s">
        <v>7</v>
      </c>
      <c r="E155" s="687"/>
      <c r="F155" s="997">
        <v>600</v>
      </c>
      <c r="G155" s="997">
        <f t="shared" si="16"/>
        <v>0</v>
      </c>
      <c r="H155" s="997">
        <v>630</v>
      </c>
      <c r="I155" s="997">
        <f t="shared" si="17"/>
        <v>0</v>
      </c>
      <c r="J155" s="999">
        <f t="shared" si="18"/>
        <v>0</v>
      </c>
    </row>
    <row r="156" spans="1:10" ht="12" hidden="1" customHeight="1" x14ac:dyDescent="0.2">
      <c r="A156" s="788">
        <v>125</v>
      </c>
      <c r="B156" s="996" t="s">
        <v>63</v>
      </c>
      <c r="C156" s="687" t="s">
        <v>64</v>
      </c>
      <c r="D156" s="687" t="s">
        <v>7</v>
      </c>
      <c r="E156" s="687"/>
      <c r="F156" s="997">
        <v>600</v>
      </c>
      <c r="G156" s="997">
        <f t="shared" si="16"/>
        <v>0</v>
      </c>
      <c r="H156" s="997">
        <v>420</v>
      </c>
      <c r="I156" s="997">
        <f t="shared" si="17"/>
        <v>0</v>
      </c>
      <c r="J156" s="999">
        <f t="shared" si="18"/>
        <v>0</v>
      </c>
    </row>
    <row r="157" spans="1:10" ht="12" hidden="1" customHeight="1" x14ac:dyDescent="0.2">
      <c r="A157" s="788">
        <v>126</v>
      </c>
      <c r="B157" s="996" t="s">
        <v>295</v>
      </c>
      <c r="C157" s="687" t="s">
        <v>298</v>
      </c>
      <c r="D157" s="687" t="s">
        <v>7</v>
      </c>
      <c r="E157" s="687"/>
      <c r="F157" s="997">
        <v>1200</v>
      </c>
      <c r="G157" s="997">
        <f t="shared" si="16"/>
        <v>0</v>
      </c>
      <c r="H157" s="997">
        <v>450</v>
      </c>
      <c r="I157" s="997">
        <f t="shared" si="17"/>
        <v>0</v>
      </c>
      <c r="J157" s="999">
        <f t="shared" si="18"/>
        <v>0</v>
      </c>
    </row>
    <row r="158" spans="1:10" ht="23.25" hidden="1" customHeight="1" x14ac:dyDescent="0.2">
      <c r="A158" s="788">
        <v>127</v>
      </c>
      <c r="B158" s="996" t="s">
        <v>299</v>
      </c>
      <c r="C158" s="687"/>
      <c r="D158" s="687" t="s">
        <v>56</v>
      </c>
      <c r="E158" s="687"/>
      <c r="F158" s="997">
        <v>1050</v>
      </c>
      <c r="G158" s="997">
        <f t="shared" si="16"/>
        <v>0</v>
      </c>
      <c r="H158" s="997">
        <v>840</v>
      </c>
      <c r="I158" s="997">
        <f t="shared" si="17"/>
        <v>0</v>
      </c>
      <c r="J158" s="999">
        <f t="shared" si="18"/>
        <v>0</v>
      </c>
    </row>
    <row r="159" spans="1:10" hidden="1" x14ac:dyDescent="0.2">
      <c r="A159" s="788">
        <v>128</v>
      </c>
      <c r="B159" s="996" t="s">
        <v>300</v>
      </c>
      <c r="C159" s="687"/>
      <c r="D159" s="687" t="s">
        <v>56</v>
      </c>
      <c r="E159" s="687"/>
      <c r="F159" s="997">
        <v>1050</v>
      </c>
      <c r="G159" s="997">
        <f t="shared" si="16"/>
        <v>0</v>
      </c>
      <c r="H159" s="997">
        <v>3080</v>
      </c>
      <c r="I159" s="997">
        <f t="shared" si="17"/>
        <v>0</v>
      </c>
      <c r="J159" s="999">
        <f t="shared" si="18"/>
        <v>0</v>
      </c>
    </row>
    <row r="160" spans="1:10" hidden="1" x14ac:dyDescent="0.2">
      <c r="A160" s="788">
        <v>129</v>
      </c>
      <c r="B160" s="996" t="s">
        <v>60</v>
      </c>
      <c r="C160" s="860"/>
      <c r="D160" s="687" t="s">
        <v>5</v>
      </c>
      <c r="E160" s="687"/>
      <c r="F160" s="997">
        <v>0</v>
      </c>
      <c r="G160" s="997">
        <f t="shared" si="16"/>
        <v>0</v>
      </c>
      <c r="H160" s="997">
        <v>4701</v>
      </c>
      <c r="I160" s="997">
        <f t="shared" si="17"/>
        <v>0</v>
      </c>
      <c r="J160" s="999">
        <f t="shared" si="18"/>
        <v>0</v>
      </c>
    </row>
    <row r="161" spans="1:10" ht="25.5" hidden="1" x14ac:dyDescent="0.2">
      <c r="A161" s="788">
        <v>130</v>
      </c>
      <c r="B161" s="1002" t="s">
        <v>82</v>
      </c>
      <c r="C161" s="711" t="s">
        <v>83</v>
      </c>
      <c r="D161" s="711" t="s">
        <v>56</v>
      </c>
      <c r="E161" s="687"/>
      <c r="F161" s="1003">
        <v>600</v>
      </c>
      <c r="G161" s="997">
        <f t="shared" si="16"/>
        <v>0</v>
      </c>
      <c r="H161" s="1003">
        <v>588</v>
      </c>
      <c r="I161" s="997">
        <f t="shared" si="17"/>
        <v>0</v>
      </c>
      <c r="J161" s="1004">
        <f t="shared" si="18"/>
        <v>0</v>
      </c>
    </row>
    <row r="162" spans="1:10" hidden="1" x14ac:dyDescent="0.2">
      <c r="A162" s="788">
        <v>131</v>
      </c>
      <c r="B162" s="1000" t="s">
        <v>69</v>
      </c>
      <c r="C162" s="687"/>
      <c r="D162" s="687"/>
      <c r="E162" s="687"/>
      <c r="F162" s="687"/>
      <c r="G162" s="997"/>
      <c r="H162" s="993"/>
      <c r="I162" s="997"/>
      <c r="J162" s="993"/>
    </row>
    <row r="163" spans="1:10" hidden="1" x14ac:dyDescent="0.2">
      <c r="A163" s="788">
        <v>132</v>
      </c>
      <c r="B163" s="996" t="s">
        <v>346</v>
      </c>
      <c r="C163" s="687" t="s">
        <v>341</v>
      </c>
      <c r="D163" s="687" t="s">
        <v>14</v>
      </c>
      <c r="E163" s="687"/>
      <c r="F163" s="997">
        <v>4518</v>
      </c>
      <c r="G163" s="997">
        <f t="shared" ref="G163:G177" si="19">E163*F163</f>
        <v>0</v>
      </c>
      <c r="H163" s="997">
        <v>7588.7999999999993</v>
      </c>
      <c r="I163" s="997">
        <f t="shared" ref="I163:I177" si="20">E163*H163</f>
        <v>0</v>
      </c>
      <c r="J163" s="999">
        <f t="shared" ref="J163:J177" si="21">G163+I163</f>
        <v>0</v>
      </c>
    </row>
    <row r="164" spans="1:10" ht="26.25" hidden="1" customHeight="1" x14ac:dyDescent="0.2">
      <c r="A164" s="788">
        <v>133</v>
      </c>
      <c r="B164" s="996" t="s">
        <v>62</v>
      </c>
      <c r="C164" s="687" t="s">
        <v>339</v>
      </c>
      <c r="D164" s="687" t="s">
        <v>14</v>
      </c>
      <c r="E164" s="687"/>
      <c r="F164" s="997">
        <v>3005</v>
      </c>
      <c r="G164" s="997">
        <f t="shared" si="19"/>
        <v>0</v>
      </c>
      <c r="H164" s="997">
        <v>5133.5999999999995</v>
      </c>
      <c r="I164" s="997">
        <f t="shared" si="20"/>
        <v>0</v>
      </c>
      <c r="J164" s="999">
        <f t="shared" si="21"/>
        <v>0</v>
      </c>
    </row>
    <row r="165" spans="1:10" ht="27.75" hidden="1" customHeight="1" x14ac:dyDescent="0.2">
      <c r="A165" s="788">
        <v>134</v>
      </c>
      <c r="B165" s="1002" t="s">
        <v>402</v>
      </c>
      <c r="C165" s="711" t="s">
        <v>298</v>
      </c>
      <c r="D165" s="711" t="s">
        <v>14</v>
      </c>
      <c r="E165" s="711"/>
      <c r="F165" s="1003">
        <v>4500</v>
      </c>
      <c r="G165" s="997">
        <f t="shared" si="19"/>
        <v>0</v>
      </c>
      <c r="H165" s="1003">
        <v>4900</v>
      </c>
      <c r="I165" s="997">
        <f t="shared" si="20"/>
        <v>0</v>
      </c>
      <c r="J165" s="1004">
        <f t="shared" si="21"/>
        <v>0</v>
      </c>
    </row>
    <row r="166" spans="1:10" ht="27.75" hidden="1" customHeight="1" x14ac:dyDescent="0.2">
      <c r="A166" s="788">
        <v>135</v>
      </c>
      <c r="B166" s="1002" t="s">
        <v>387</v>
      </c>
      <c r="C166" s="711" t="s">
        <v>403</v>
      </c>
      <c r="D166" s="711" t="s">
        <v>14</v>
      </c>
      <c r="E166" s="711"/>
      <c r="F166" s="1003">
        <v>4500</v>
      </c>
      <c r="G166" s="997">
        <f t="shared" si="19"/>
        <v>0</v>
      </c>
      <c r="H166" s="1003">
        <v>12807.650000000001</v>
      </c>
      <c r="I166" s="997">
        <f t="shared" si="20"/>
        <v>0</v>
      </c>
      <c r="J166" s="1004">
        <f t="shared" si="21"/>
        <v>0</v>
      </c>
    </row>
    <row r="167" spans="1:10" ht="37.5" hidden="1" customHeight="1" x14ac:dyDescent="0.2">
      <c r="A167" s="788">
        <v>136</v>
      </c>
      <c r="B167" s="1002" t="s">
        <v>398</v>
      </c>
      <c r="C167" s="711" t="s">
        <v>404</v>
      </c>
      <c r="D167" s="711" t="s">
        <v>14</v>
      </c>
      <c r="E167" s="711"/>
      <c r="F167" s="1003">
        <v>400</v>
      </c>
      <c r="G167" s="997">
        <f t="shared" si="19"/>
        <v>0</v>
      </c>
      <c r="H167" s="1003">
        <v>952.8</v>
      </c>
      <c r="I167" s="997">
        <f t="shared" si="20"/>
        <v>0</v>
      </c>
      <c r="J167" s="1004">
        <f t="shared" si="21"/>
        <v>0</v>
      </c>
    </row>
    <row r="168" spans="1:10" ht="12" hidden="1" customHeight="1" x14ac:dyDescent="0.2">
      <c r="A168" s="788">
        <v>137</v>
      </c>
      <c r="B168" s="1002" t="s">
        <v>392</v>
      </c>
      <c r="C168" s="711" t="s">
        <v>393</v>
      </c>
      <c r="D168" s="711" t="s">
        <v>14</v>
      </c>
      <c r="E168" s="711"/>
      <c r="F168" s="1003">
        <v>300</v>
      </c>
      <c r="G168" s="997">
        <f t="shared" si="19"/>
        <v>0</v>
      </c>
      <c r="H168" s="1003">
        <v>234</v>
      </c>
      <c r="I168" s="997">
        <f t="shared" si="20"/>
        <v>0</v>
      </c>
      <c r="J168" s="1004">
        <f t="shared" si="21"/>
        <v>0</v>
      </c>
    </row>
    <row r="169" spans="1:10" ht="12" hidden="1" customHeight="1" x14ac:dyDescent="0.2">
      <c r="A169" s="788">
        <v>138</v>
      </c>
      <c r="B169" s="1002" t="s">
        <v>394</v>
      </c>
      <c r="C169" s="1005" t="s">
        <v>296</v>
      </c>
      <c r="D169" s="1005" t="s">
        <v>14</v>
      </c>
      <c r="E169" s="1005"/>
      <c r="F169" s="1003">
        <v>850</v>
      </c>
      <c r="G169" s="997">
        <f t="shared" si="19"/>
        <v>0</v>
      </c>
      <c r="H169" s="1003">
        <v>347.2</v>
      </c>
      <c r="I169" s="997">
        <f t="shared" si="20"/>
        <v>0</v>
      </c>
      <c r="J169" s="1004">
        <f t="shared" si="21"/>
        <v>0</v>
      </c>
    </row>
    <row r="170" spans="1:10" ht="12" hidden="1" customHeight="1" x14ac:dyDescent="0.2">
      <c r="A170" s="788">
        <v>139</v>
      </c>
      <c r="B170" s="1002" t="s">
        <v>394</v>
      </c>
      <c r="C170" s="1005" t="s">
        <v>168</v>
      </c>
      <c r="D170" s="1005" t="s">
        <v>14</v>
      </c>
      <c r="E170" s="1005"/>
      <c r="F170" s="1003">
        <v>850</v>
      </c>
      <c r="G170" s="997">
        <f t="shared" si="19"/>
        <v>0</v>
      </c>
      <c r="H170" s="1003">
        <v>311.87692307692305</v>
      </c>
      <c r="I170" s="997">
        <f t="shared" si="20"/>
        <v>0</v>
      </c>
      <c r="J170" s="1004">
        <f t="shared" si="21"/>
        <v>0</v>
      </c>
    </row>
    <row r="171" spans="1:10" ht="12" hidden="1" customHeight="1" x14ac:dyDescent="0.2">
      <c r="A171" s="788">
        <v>140</v>
      </c>
      <c r="B171" s="996" t="s">
        <v>63</v>
      </c>
      <c r="C171" s="687" t="s">
        <v>71</v>
      </c>
      <c r="D171" s="687" t="s">
        <v>7</v>
      </c>
      <c r="E171" s="687"/>
      <c r="F171" s="997">
        <v>600</v>
      </c>
      <c r="G171" s="997">
        <f t="shared" si="19"/>
        <v>0</v>
      </c>
      <c r="H171" s="997">
        <v>784</v>
      </c>
      <c r="I171" s="997">
        <f t="shared" si="20"/>
        <v>0</v>
      </c>
      <c r="J171" s="999">
        <f t="shared" si="21"/>
        <v>0</v>
      </c>
    </row>
    <row r="172" spans="1:10" ht="12" hidden="1" customHeight="1" x14ac:dyDescent="0.2">
      <c r="A172" s="788">
        <v>141</v>
      </c>
      <c r="B172" s="996" t="s">
        <v>63</v>
      </c>
      <c r="C172" s="687" t="s">
        <v>64</v>
      </c>
      <c r="D172" s="687" t="s">
        <v>7</v>
      </c>
      <c r="E172" s="687"/>
      <c r="F172" s="997">
        <v>600</v>
      </c>
      <c r="G172" s="997">
        <f t="shared" si="19"/>
        <v>0</v>
      </c>
      <c r="H172" s="997">
        <v>420</v>
      </c>
      <c r="I172" s="997">
        <f t="shared" si="20"/>
        <v>0</v>
      </c>
      <c r="J172" s="999">
        <f t="shared" si="21"/>
        <v>0</v>
      </c>
    </row>
    <row r="173" spans="1:10" ht="12" hidden="1" customHeight="1" x14ac:dyDescent="0.2">
      <c r="A173" s="788">
        <v>142</v>
      </c>
      <c r="B173" s="996" t="s">
        <v>295</v>
      </c>
      <c r="C173" s="687" t="s">
        <v>298</v>
      </c>
      <c r="D173" s="687" t="s">
        <v>7</v>
      </c>
      <c r="E173" s="687"/>
      <c r="F173" s="997">
        <v>1200</v>
      </c>
      <c r="G173" s="997">
        <f t="shared" si="19"/>
        <v>0</v>
      </c>
      <c r="H173" s="997">
        <v>450</v>
      </c>
      <c r="I173" s="997">
        <f t="shared" si="20"/>
        <v>0</v>
      </c>
      <c r="J173" s="999">
        <f t="shared" si="21"/>
        <v>0</v>
      </c>
    </row>
    <row r="174" spans="1:10" ht="12" hidden="1" customHeight="1" x14ac:dyDescent="0.2">
      <c r="A174" s="788">
        <v>143</v>
      </c>
      <c r="B174" s="996" t="s">
        <v>299</v>
      </c>
      <c r="C174" s="687"/>
      <c r="D174" s="687" t="s">
        <v>56</v>
      </c>
      <c r="E174" s="687"/>
      <c r="F174" s="997">
        <v>1050</v>
      </c>
      <c r="G174" s="997">
        <f t="shared" si="19"/>
        <v>0</v>
      </c>
      <c r="H174" s="997">
        <v>840</v>
      </c>
      <c r="I174" s="997">
        <f t="shared" si="20"/>
        <v>0</v>
      </c>
      <c r="J174" s="999">
        <f t="shared" si="21"/>
        <v>0</v>
      </c>
    </row>
    <row r="175" spans="1:10" ht="12" hidden="1" customHeight="1" x14ac:dyDescent="0.2">
      <c r="A175" s="788">
        <v>144</v>
      </c>
      <c r="B175" s="996" t="s">
        <v>300</v>
      </c>
      <c r="C175" s="687"/>
      <c r="D175" s="687" t="s">
        <v>56</v>
      </c>
      <c r="E175" s="687"/>
      <c r="F175" s="997">
        <v>1050</v>
      </c>
      <c r="G175" s="997">
        <f t="shared" si="19"/>
        <v>0</v>
      </c>
      <c r="H175" s="997">
        <v>3080</v>
      </c>
      <c r="I175" s="997">
        <f t="shared" si="20"/>
        <v>0</v>
      </c>
      <c r="J175" s="999">
        <f t="shared" si="21"/>
        <v>0</v>
      </c>
    </row>
    <row r="176" spans="1:10" ht="12" hidden="1" customHeight="1" x14ac:dyDescent="0.2">
      <c r="A176" s="788">
        <v>145</v>
      </c>
      <c r="B176" s="996" t="s">
        <v>60</v>
      </c>
      <c r="C176" s="860"/>
      <c r="D176" s="687" t="s">
        <v>5</v>
      </c>
      <c r="E176" s="687"/>
      <c r="F176" s="997">
        <v>0</v>
      </c>
      <c r="G176" s="997">
        <f t="shared" si="19"/>
        <v>0</v>
      </c>
      <c r="H176" s="997">
        <v>4701</v>
      </c>
      <c r="I176" s="997">
        <f t="shared" si="20"/>
        <v>0</v>
      </c>
      <c r="J176" s="999">
        <f t="shared" si="21"/>
        <v>0</v>
      </c>
    </row>
    <row r="177" spans="1:10" ht="12" hidden="1" customHeight="1" x14ac:dyDescent="0.2">
      <c r="A177" s="788">
        <v>146</v>
      </c>
      <c r="B177" s="1002" t="s">
        <v>82</v>
      </c>
      <c r="C177" s="711" t="s">
        <v>83</v>
      </c>
      <c r="D177" s="711" t="s">
        <v>56</v>
      </c>
      <c r="E177" s="687"/>
      <c r="F177" s="1003">
        <v>600</v>
      </c>
      <c r="G177" s="997">
        <f t="shared" si="19"/>
        <v>0</v>
      </c>
      <c r="H177" s="1003">
        <v>588</v>
      </c>
      <c r="I177" s="997">
        <f t="shared" si="20"/>
        <v>0</v>
      </c>
      <c r="J177" s="1004">
        <f t="shared" si="21"/>
        <v>0</v>
      </c>
    </row>
    <row r="178" spans="1:10" x14ac:dyDescent="0.2">
      <c r="A178" s="788">
        <v>147</v>
      </c>
      <c r="B178" s="1000" t="s">
        <v>70</v>
      </c>
      <c r="C178" s="687"/>
      <c r="D178" s="687"/>
      <c r="E178" s="687"/>
      <c r="F178" s="687"/>
      <c r="G178" s="997"/>
      <c r="H178" s="993"/>
      <c r="I178" s="997"/>
      <c r="J178" s="993"/>
    </row>
    <row r="179" spans="1:10" s="545" customFormat="1" ht="13.5" hidden="1" customHeight="1" x14ac:dyDescent="0.2">
      <c r="A179" s="788">
        <v>148</v>
      </c>
      <c r="B179" s="996" t="s">
        <v>347</v>
      </c>
      <c r="C179" s="687" t="s">
        <v>341</v>
      </c>
      <c r="D179" s="687" t="s">
        <v>14</v>
      </c>
      <c r="E179" s="687"/>
      <c r="F179" s="997">
        <v>4518</v>
      </c>
      <c r="G179" s="997">
        <f t="shared" ref="G179:G194" si="22">E179*F179</f>
        <v>0</v>
      </c>
      <c r="H179" s="997">
        <v>7588.7999999999993</v>
      </c>
      <c r="I179" s="997">
        <f t="shared" ref="I179:I194" si="23">E179*H179</f>
        <v>0</v>
      </c>
      <c r="J179" s="999">
        <f t="shared" ref="J179:J194" si="24">G179+I179</f>
        <v>0</v>
      </c>
    </row>
    <row r="180" spans="1:10" ht="12.75" hidden="1" customHeight="1" x14ac:dyDescent="0.2">
      <c r="A180" s="788">
        <v>149</v>
      </c>
      <c r="B180" s="996" t="s">
        <v>62</v>
      </c>
      <c r="C180" s="687" t="s">
        <v>339</v>
      </c>
      <c r="D180" s="687" t="s">
        <v>14</v>
      </c>
      <c r="E180" s="687"/>
      <c r="F180" s="997">
        <v>3005</v>
      </c>
      <c r="G180" s="997">
        <f t="shared" si="22"/>
        <v>0</v>
      </c>
      <c r="H180" s="997">
        <v>5133.5999999999995</v>
      </c>
      <c r="I180" s="997">
        <f t="shared" si="23"/>
        <v>0</v>
      </c>
      <c r="J180" s="999">
        <f t="shared" si="24"/>
        <v>0</v>
      </c>
    </row>
    <row r="181" spans="1:10" hidden="1" x14ac:dyDescent="0.2">
      <c r="A181" s="788">
        <v>150</v>
      </c>
      <c r="B181" s="1002" t="s">
        <v>402</v>
      </c>
      <c r="C181" s="711" t="s">
        <v>298</v>
      </c>
      <c r="D181" s="711" t="s">
        <v>14</v>
      </c>
      <c r="E181" s="711"/>
      <c r="F181" s="1003">
        <v>4500</v>
      </c>
      <c r="G181" s="997">
        <f t="shared" si="22"/>
        <v>0</v>
      </c>
      <c r="H181" s="1003">
        <v>4900</v>
      </c>
      <c r="I181" s="997">
        <f t="shared" si="23"/>
        <v>0</v>
      </c>
      <c r="J181" s="1004">
        <f t="shared" si="24"/>
        <v>0</v>
      </c>
    </row>
    <row r="182" spans="1:10" ht="25.5" x14ac:dyDescent="0.2">
      <c r="A182" s="788">
        <v>151</v>
      </c>
      <c r="B182" s="1002" t="s">
        <v>387</v>
      </c>
      <c r="C182" s="711" t="s">
        <v>403</v>
      </c>
      <c r="D182" s="711" t="s">
        <v>14</v>
      </c>
      <c r="E182" s="711">
        <v>1</v>
      </c>
      <c r="F182" s="1003">
        <v>4500</v>
      </c>
      <c r="G182" s="997">
        <f t="shared" si="22"/>
        <v>4500</v>
      </c>
      <c r="H182" s="1003">
        <v>12807.650000000001</v>
      </c>
      <c r="I182" s="997">
        <f t="shared" si="23"/>
        <v>12807.650000000001</v>
      </c>
      <c r="J182" s="1004">
        <f t="shared" si="24"/>
        <v>17307.650000000001</v>
      </c>
    </row>
    <row r="183" spans="1:10" hidden="1" x14ac:dyDescent="0.2">
      <c r="A183" s="788">
        <v>152</v>
      </c>
      <c r="B183" s="1002" t="s">
        <v>398</v>
      </c>
      <c r="C183" s="711" t="s">
        <v>404</v>
      </c>
      <c r="D183" s="711" t="s">
        <v>14</v>
      </c>
      <c r="E183" s="711"/>
      <c r="F183" s="1003">
        <v>400</v>
      </c>
      <c r="G183" s="997">
        <f t="shared" si="22"/>
        <v>0</v>
      </c>
      <c r="H183" s="1003">
        <v>952.8</v>
      </c>
      <c r="I183" s="997">
        <f t="shared" si="23"/>
        <v>0</v>
      </c>
      <c r="J183" s="1004">
        <f t="shared" si="24"/>
        <v>0</v>
      </c>
    </row>
    <row r="184" spans="1:10" hidden="1" x14ac:dyDescent="0.2">
      <c r="A184" s="788">
        <v>153</v>
      </c>
      <c r="B184" s="1002" t="s">
        <v>392</v>
      </c>
      <c r="C184" s="711" t="s">
        <v>393</v>
      </c>
      <c r="D184" s="711" t="s">
        <v>14</v>
      </c>
      <c r="E184" s="711"/>
      <c r="F184" s="1003">
        <v>300</v>
      </c>
      <c r="G184" s="997">
        <f t="shared" si="22"/>
        <v>0</v>
      </c>
      <c r="H184" s="1003">
        <v>234</v>
      </c>
      <c r="I184" s="997">
        <f t="shared" si="23"/>
        <v>0</v>
      </c>
      <c r="J184" s="1004">
        <f t="shared" si="24"/>
        <v>0</v>
      </c>
    </row>
    <row r="185" spans="1:10" hidden="1" x14ac:dyDescent="0.2">
      <c r="A185" s="788">
        <v>154</v>
      </c>
      <c r="B185" s="1002" t="s">
        <v>394</v>
      </c>
      <c r="C185" s="1005" t="s">
        <v>296</v>
      </c>
      <c r="D185" s="1005" t="s">
        <v>14</v>
      </c>
      <c r="E185" s="1005"/>
      <c r="F185" s="1003">
        <v>850</v>
      </c>
      <c r="G185" s="997">
        <f t="shared" si="22"/>
        <v>0</v>
      </c>
      <c r="H185" s="1003">
        <v>347.2</v>
      </c>
      <c r="I185" s="997">
        <f t="shared" si="23"/>
        <v>0</v>
      </c>
      <c r="J185" s="1004">
        <f t="shared" si="24"/>
        <v>0</v>
      </c>
    </row>
    <row r="186" spans="1:10" hidden="1" x14ac:dyDescent="0.2">
      <c r="A186" s="788">
        <v>155</v>
      </c>
      <c r="B186" s="1002" t="s">
        <v>394</v>
      </c>
      <c r="C186" s="1005" t="s">
        <v>158</v>
      </c>
      <c r="D186" s="1005" t="s">
        <v>14</v>
      </c>
      <c r="E186" s="1005"/>
      <c r="F186" s="1003">
        <v>850</v>
      </c>
      <c r="G186" s="997">
        <f t="shared" si="22"/>
        <v>0</v>
      </c>
      <c r="H186" s="1003">
        <v>316.39999999999998</v>
      </c>
      <c r="I186" s="997">
        <f t="shared" si="23"/>
        <v>0</v>
      </c>
      <c r="J186" s="1004">
        <f t="shared" si="24"/>
        <v>0</v>
      </c>
    </row>
    <row r="187" spans="1:10" hidden="1" x14ac:dyDescent="0.2">
      <c r="A187" s="788">
        <v>156</v>
      </c>
      <c r="B187" s="1002" t="s">
        <v>394</v>
      </c>
      <c r="C187" s="1005" t="s">
        <v>168</v>
      </c>
      <c r="D187" s="1005" t="s">
        <v>14</v>
      </c>
      <c r="E187" s="1005"/>
      <c r="F187" s="1003">
        <v>850</v>
      </c>
      <c r="G187" s="997">
        <f t="shared" si="22"/>
        <v>0</v>
      </c>
      <c r="H187" s="1003">
        <v>311.87692307692305</v>
      </c>
      <c r="I187" s="997">
        <f t="shared" si="23"/>
        <v>0</v>
      </c>
      <c r="J187" s="1004">
        <f t="shared" si="24"/>
        <v>0</v>
      </c>
    </row>
    <row r="188" spans="1:10" ht="40.5" hidden="1" customHeight="1" x14ac:dyDescent="0.2">
      <c r="A188" s="788">
        <v>157</v>
      </c>
      <c r="B188" s="996" t="s">
        <v>63</v>
      </c>
      <c r="C188" s="687" t="s">
        <v>71</v>
      </c>
      <c r="D188" s="687" t="s">
        <v>7</v>
      </c>
      <c r="E188" s="687"/>
      <c r="F188" s="997">
        <v>600</v>
      </c>
      <c r="G188" s="997">
        <f t="shared" si="22"/>
        <v>0</v>
      </c>
      <c r="H188" s="997">
        <v>784</v>
      </c>
      <c r="I188" s="997">
        <f t="shared" si="23"/>
        <v>0</v>
      </c>
      <c r="J188" s="999">
        <f t="shared" si="24"/>
        <v>0</v>
      </c>
    </row>
    <row r="189" spans="1:10" ht="40.5" hidden="1" customHeight="1" x14ac:dyDescent="0.2">
      <c r="A189" s="788">
        <v>158</v>
      </c>
      <c r="B189" s="996" t="s">
        <v>63</v>
      </c>
      <c r="C189" s="687" t="s">
        <v>64</v>
      </c>
      <c r="D189" s="687" t="s">
        <v>7</v>
      </c>
      <c r="E189" s="687"/>
      <c r="F189" s="997">
        <v>600</v>
      </c>
      <c r="G189" s="997">
        <f t="shared" si="22"/>
        <v>0</v>
      </c>
      <c r="H189" s="997">
        <v>420</v>
      </c>
      <c r="I189" s="997">
        <f t="shared" si="23"/>
        <v>0</v>
      </c>
      <c r="J189" s="999">
        <f t="shared" si="24"/>
        <v>0</v>
      </c>
    </row>
    <row r="190" spans="1:10" ht="12" hidden="1" customHeight="1" x14ac:dyDescent="0.2">
      <c r="A190" s="788">
        <v>159</v>
      </c>
      <c r="B190" s="996" t="s">
        <v>295</v>
      </c>
      <c r="C190" s="687" t="s">
        <v>298</v>
      </c>
      <c r="D190" s="687" t="s">
        <v>7</v>
      </c>
      <c r="E190" s="687"/>
      <c r="F190" s="997">
        <v>1200</v>
      </c>
      <c r="G190" s="997">
        <f t="shared" si="22"/>
        <v>0</v>
      </c>
      <c r="H190" s="997">
        <v>450</v>
      </c>
      <c r="I190" s="997">
        <f t="shared" si="23"/>
        <v>0</v>
      </c>
      <c r="J190" s="999">
        <f t="shared" si="24"/>
        <v>0</v>
      </c>
    </row>
    <row r="191" spans="1:10" ht="12" hidden="1" customHeight="1" x14ac:dyDescent="0.2">
      <c r="A191" s="788">
        <v>160</v>
      </c>
      <c r="B191" s="996" t="s">
        <v>299</v>
      </c>
      <c r="C191" s="687"/>
      <c r="D191" s="687" t="s">
        <v>56</v>
      </c>
      <c r="E191" s="687"/>
      <c r="F191" s="997">
        <v>1050</v>
      </c>
      <c r="G191" s="997">
        <f t="shared" si="22"/>
        <v>0</v>
      </c>
      <c r="H191" s="997">
        <v>840</v>
      </c>
      <c r="I191" s="997">
        <f t="shared" si="23"/>
        <v>0</v>
      </c>
      <c r="J191" s="999">
        <f t="shared" si="24"/>
        <v>0</v>
      </c>
    </row>
    <row r="192" spans="1:10" ht="40.5" hidden="1" customHeight="1" x14ac:dyDescent="0.2">
      <c r="A192" s="788">
        <v>161</v>
      </c>
      <c r="B192" s="996" t="s">
        <v>300</v>
      </c>
      <c r="C192" s="687"/>
      <c r="D192" s="687" t="s">
        <v>56</v>
      </c>
      <c r="E192" s="687"/>
      <c r="F192" s="997">
        <v>1050</v>
      </c>
      <c r="G192" s="997">
        <f t="shared" si="22"/>
        <v>0</v>
      </c>
      <c r="H192" s="997">
        <v>3080</v>
      </c>
      <c r="I192" s="997">
        <f t="shared" si="23"/>
        <v>0</v>
      </c>
      <c r="J192" s="999">
        <f t="shared" si="24"/>
        <v>0</v>
      </c>
    </row>
    <row r="193" spans="1:10" hidden="1" x14ac:dyDescent="0.2">
      <c r="A193" s="788">
        <v>162</v>
      </c>
      <c r="B193" s="996" t="s">
        <v>60</v>
      </c>
      <c r="C193" s="860"/>
      <c r="D193" s="687" t="s">
        <v>5</v>
      </c>
      <c r="E193" s="687"/>
      <c r="F193" s="997">
        <v>0</v>
      </c>
      <c r="G193" s="997">
        <f t="shared" si="22"/>
        <v>0</v>
      </c>
      <c r="H193" s="997">
        <v>4701</v>
      </c>
      <c r="I193" s="997">
        <f t="shared" si="23"/>
        <v>0</v>
      </c>
      <c r="J193" s="999">
        <f t="shared" si="24"/>
        <v>0</v>
      </c>
    </row>
    <row r="194" spans="1:10" ht="12" hidden="1" customHeight="1" x14ac:dyDescent="0.2">
      <c r="A194" s="788">
        <v>163</v>
      </c>
      <c r="B194" s="1002" t="s">
        <v>82</v>
      </c>
      <c r="C194" s="711" t="s">
        <v>83</v>
      </c>
      <c r="D194" s="711" t="s">
        <v>56</v>
      </c>
      <c r="E194" s="687"/>
      <c r="F194" s="1003">
        <v>600</v>
      </c>
      <c r="G194" s="997">
        <f t="shared" si="22"/>
        <v>0</v>
      </c>
      <c r="H194" s="1003">
        <v>588</v>
      </c>
      <c r="I194" s="997">
        <f t="shared" si="23"/>
        <v>0</v>
      </c>
      <c r="J194" s="1004">
        <f t="shared" si="24"/>
        <v>0</v>
      </c>
    </row>
    <row r="195" spans="1:10" ht="12" customHeight="1" x14ac:dyDescent="0.25">
      <c r="A195" s="788">
        <v>164</v>
      </c>
      <c r="B195" s="994" t="s">
        <v>405</v>
      </c>
      <c r="C195" s="687"/>
      <c r="D195" s="687"/>
      <c r="E195" s="687"/>
      <c r="F195" s="687"/>
      <c r="G195" s="997"/>
      <c r="H195" s="993"/>
      <c r="I195" s="997"/>
      <c r="J195" s="993"/>
    </row>
    <row r="196" spans="1:10" ht="40.5" hidden="1" customHeight="1" x14ac:dyDescent="0.2">
      <c r="A196" s="788">
        <v>165</v>
      </c>
      <c r="B196" s="996" t="s">
        <v>297</v>
      </c>
      <c r="C196" s="687" t="s">
        <v>338</v>
      </c>
      <c r="D196" s="687" t="s">
        <v>14</v>
      </c>
      <c r="E196" s="687"/>
      <c r="F196" s="997">
        <v>2829</v>
      </c>
      <c r="G196" s="997">
        <f t="shared" ref="G196:G207" si="25">E196*F196</f>
        <v>0</v>
      </c>
      <c r="H196" s="997">
        <v>5624.6399999999994</v>
      </c>
      <c r="I196" s="997">
        <f t="shared" ref="I196:I207" si="26">E196*H196</f>
        <v>0</v>
      </c>
      <c r="J196" s="999">
        <f t="shared" ref="J196:J207" si="27">G196+I196</f>
        <v>0</v>
      </c>
    </row>
    <row r="197" spans="1:10" ht="40.5" hidden="1" customHeight="1" x14ac:dyDescent="0.2">
      <c r="A197" s="788">
        <v>166</v>
      </c>
      <c r="B197" s="996" t="s">
        <v>62</v>
      </c>
      <c r="C197" s="687" t="s">
        <v>337</v>
      </c>
      <c r="D197" s="687" t="s">
        <v>14</v>
      </c>
      <c r="E197" s="687"/>
      <c r="F197" s="997">
        <v>1681</v>
      </c>
      <c r="G197" s="997">
        <f t="shared" si="25"/>
        <v>0</v>
      </c>
      <c r="H197" s="997">
        <v>4575.5999999999995</v>
      </c>
      <c r="I197" s="997">
        <f t="shared" si="26"/>
        <v>0</v>
      </c>
      <c r="J197" s="999">
        <f t="shared" si="27"/>
        <v>0</v>
      </c>
    </row>
    <row r="198" spans="1:10" ht="12" hidden="1" customHeight="1" x14ac:dyDescent="0.2">
      <c r="A198" s="788">
        <v>167</v>
      </c>
      <c r="B198" s="1002" t="s">
        <v>396</v>
      </c>
      <c r="C198" s="711" t="s">
        <v>296</v>
      </c>
      <c r="D198" s="711" t="s">
        <v>14</v>
      </c>
      <c r="E198" s="711"/>
      <c r="F198" s="1003">
        <v>4500</v>
      </c>
      <c r="G198" s="997">
        <f t="shared" si="25"/>
        <v>0</v>
      </c>
      <c r="H198" s="1003">
        <v>4900</v>
      </c>
      <c r="I198" s="997">
        <f t="shared" si="26"/>
        <v>0</v>
      </c>
      <c r="J198" s="1004">
        <f t="shared" si="27"/>
        <v>0</v>
      </c>
    </row>
    <row r="199" spans="1:10" ht="12" customHeight="1" x14ac:dyDescent="0.2">
      <c r="A199" s="788">
        <v>168</v>
      </c>
      <c r="B199" s="1002" t="s">
        <v>387</v>
      </c>
      <c r="C199" s="711" t="s">
        <v>400</v>
      </c>
      <c r="D199" s="711" t="s">
        <v>14</v>
      </c>
      <c r="E199" s="711">
        <v>2</v>
      </c>
      <c r="F199" s="1003">
        <v>4500</v>
      </c>
      <c r="G199" s="997">
        <f t="shared" si="25"/>
        <v>9000</v>
      </c>
      <c r="H199" s="1003">
        <v>11136.75</v>
      </c>
      <c r="I199" s="997">
        <f t="shared" si="26"/>
        <v>22273.5</v>
      </c>
      <c r="J199" s="1004">
        <f t="shared" si="27"/>
        <v>31273.5</v>
      </c>
    </row>
    <row r="200" spans="1:10" ht="12" hidden="1" customHeight="1" x14ac:dyDescent="0.2">
      <c r="A200" s="788">
        <v>169</v>
      </c>
      <c r="B200" s="1002" t="s">
        <v>392</v>
      </c>
      <c r="C200" s="711" t="s">
        <v>393</v>
      </c>
      <c r="D200" s="711" t="s">
        <v>14</v>
      </c>
      <c r="E200" s="711"/>
      <c r="F200" s="1003">
        <v>300</v>
      </c>
      <c r="G200" s="997">
        <f t="shared" si="25"/>
        <v>0</v>
      </c>
      <c r="H200" s="1003">
        <v>234</v>
      </c>
      <c r="I200" s="997">
        <f t="shared" si="26"/>
        <v>0</v>
      </c>
      <c r="J200" s="1004">
        <f t="shared" si="27"/>
        <v>0</v>
      </c>
    </row>
    <row r="201" spans="1:10" ht="40.5" hidden="1" customHeight="1" x14ac:dyDescent="0.2">
      <c r="A201" s="788">
        <v>170</v>
      </c>
      <c r="B201" s="1002" t="s">
        <v>394</v>
      </c>
      <c r="C201" s="1005" t="s">
        <v>168</v>
      </c>
      <c r="D201" s="1005" t="s">
        <v>14</v>
      </c>
      <c r="E201" s="1005"/>
      <c r="F201" s="1003">
        <v>850</v>
      </c>
      <c r="G201" s="997">
        <f t="shared" si="25"/>
        <v>0</v>
      </c>
      <c r="H201" s="1003">
        <v>311.87692307692305</v>
      </c>
      <c r="I201" s="997">
        <f t="shared" si="26"/>
        <v>0</v>
      </c>
      <c r="J201" s="1004">
        <f t="shared" si="27"/>
        <v>0</v>
      </c>
    </row>
    <row r="202" spans="1:10" ht="40.5" hidden="1" customHeight="1" x14ac:dyDescent="0.2">
      <c r="A202" s="788">
        <v>171</v>
      </c>
      <c r="B202" s="996" t="s">
        <v>63</v>
      </c>
      <c r="C202" s="687" t="s">
        <v>64</v>
      </c>
      <c r="D202" s="687" t="s">
        <v>7</v>
      </c>
      <c r="E202" s="687"/>
      <c r="F202" s="997">
        <v>600</v>
      </c>
      <c r="G202" s="997">
        <f t="shared" si="25"/>
        <v>0</v>
      </c>
      <c r="H202" s="997">
        <v>420</v>
      </c>
      <c r="I202" s="997">
        <f t="shared" si="26"/>
        <v>0</v>
      </c>
      <c r="J202" s="999">
        <f t="shared" si="27"/>
        <v>0</v>
      </c>
    </row>
    <row r="203" spans="1:10" ht="12" hidden="1" customHeight="1" x14ac:dyDescent="0.2">
      <c r="A203" s="788">
        <v>172</v>
      </c>
      <c r="B203" s="996" t="s">
        <v>295</v>
      </c>
      <c r="C203" s="687" t="s">
        <v>168</v>
      </c>
      <c r="D203" s="687" t="s">
        <v>7</v>
      </c>
      <c r="E203" s="687"/>
      <c r="F203" s="997">
        <v>1200</v>
      </c>
      <c r="G203" s="997">
        <f t="shared" si="25"/>
        <v>0</v>
      </c>
      <c r="H203" s="997">
        <v>300</v>
      </c>
      <c r="I203" s="997">
        <f t="shared" si="26"/>
        <v>0</v>
      </c>
      <c r="J203" s="999">
        <f t="shared" si="27"/>
        <v>0</v>
      </c>
    </row>
    <row r="204" spans="1:10" ht="12" hidden="1" customHeight="1" x14ac:dyDescent="0.2">
      <c r="A204" s="788">
        <v>173</v>
      </c>
      <c r="B204" s="996" t="s">
        <v>74</v>
      </c>
      <c r="C204" s="687"/>
      <c r="D204" s="687" t="s">
        <v>56</v>
      </c>
      <c r="E204" s="687"/>
      <c r="F204" s="997">
        <v>1050</v>
      </c>
      <c r="G204" s="997">
        <f t="shared" si="25"/>
        <v>0</v>
      </c>
      <c r="H204" s="997">
        <v>840</v>
      </c>
      <c r="I204" s="997">
        <f t="shared" si="26"/>
        <v>0</v>
      </c>
      <c r="J204" s="999">
        <f t="shared" si="27"/>
        <v>0</v>
      </c>
    </row>
    <row r="205" spans="1:10" ht="40.5" hidden="1" customHeight="1" x14ac:dyDescent="0.2">
      <c r="A205" s="788">
        <v>174</v>
      </c>
      <c r="B205" s="996" t="s">
        <v>65</v>
      </c>
      <c r="C205" s="687"/>
      <c r="D205" s="687" t="s">
        <v>56</v>
      </c>
      <c r="E205" s="687"/>
      <c r="F205" s="997">
        <v>1050</v>
      </c>
      <c r="G205" s="997">
        <f t="shared" si="25"/>
        <v>0</v>
      </c>
      <c r="H205" s="997">
        <v>3080</v>
      </c>
      <c r="I205" s="997">
        <f t="shared" si="26"/>
        <v>0</v>
      </c>
      <c r="J205" s="999">
        <f t="shared" si="27"/>
        <v>0</v>
      </c>
    </row>
    <row r="206" spans="1:10" ht="25.5" hidden="1" x14ac:dyDescent="0.2">
      <c r="A206" s="788">
        <v>175</v>
      </c>
      <c r="B206" s="1002" t="s">
        <v>82</v>
      </c>
      <c r="C206" s="711" t="s">
        <v>83</v>
      </c>
      <c r="D206" s="711" t="s">
        <v>56</v>
      </c>
      <c r="E206" s="711"/>
      <c r="F206" s="1003">
        <v>600</v>
      </c>
      <c r="G206" s="997">
        <f t="shared" si="25"/>
        <v>0</v>
      </c>
      <c r="H206" s="1003">
        <v>588</v>
      </c>
      <c r="I206" s="997">
        <f t="shared" si="26"/>
        <v>0</v>
      </c>
      <c r="J206" s="1004">
        <f t="shared" si="27"/>
        <v>0</v>
      </c>
    </row>
    <row r="207" spans="1:10" ht="12" customHeight="1" x14ac:dyDescent="0.2">
      <c r="A207" s="788">
        <v>176</v>
      </c>
      <c r="B207" s="996" t="s">
        <v>60</v>
      </c>
      <c r="C207" s="860"/>
      <c r="D207" s="687" t="s">
        <v>5</v>
      </c>
      <c r="E207" s="687">
        <v>1</v>
      </c>
      <c r="F207" s="997">
        <v>0</v>
      </c>
      <c r="G207" s="997">
        <f t="shared" si="25"/>
        <v>0</v>
      </c>
      <c r="H207" s="997">
        <v>1688</v>
      </c>
      <c r="I207" s="997">
        <f t="shared" si="26"/>
        <v>1688</v>
      </c>
      <c r="J207" s="999">
        <f t="shared" si="27"/>
        <v>1688</v>
      </c>
    </row>
    <row r="208" spans="1:10" ht="12" customHeight="1" x14ac:dyDescent="0.2">
      <c r="A208" s="788">
        <v>177</v>
      </c>
      <c r="B208" s="1000" t="s">
        <v>75</v>
      </c>
      <c r="C208" s="687"/>
      <c r="D208" s="687"/>
      <c r="E208" s="687"/>
      <c r="F208" s="687"/>
      <c r="G208" s="997"/>
      <c r="H208" s="993"/>
      <c r="I208" s="997"/>
      <c r="J208" s="993"/>
    </row>
    <row r="209" spans="1:10" ht="40.5" hidden="1" customHeight="1" x14ac:dyDescent="0.2">
      <c r="A209" s="788">
        <v>178</v>
      </c>
      <c r="B209" s="996" t="s">
        <v>76</v>
      </c>
      <c r="C209" s="687" t="s">
        <v>342</v>
      </c>
      <c r="D209" s="687" t="s">
        <v>7</v>
      </c>
      <c r="E209" s="687"/>
      <c r="F209" s="997">
        <v>25108</v>
      </c>
      <c r="G209" s="997">
        <f t="shared" ref="G209:G230" si="28">E209*F209</f>
        <v>0</v>
      </c>
      <c r="H209" s="997">
        <v>69455.376000000004</v>
      </c>
      <c r="I209" s="997">
        <f t="shared" ref="I209:I230" si="29">E209*H209</f>
        <v>0</v>
      </c>
      <c r="J209" s="999">
        <f t="shared" ref="J209:J219" si="30">G209+I209</f>
        <v>0</v>
      </c>
    </row>
    <row r="210" spans="1:10" ht="40.5" hidden="1" customHeight="1" x14ac:dyDescent="0.2">
      <c r="A210" s="788">
        <v>179</v>
      </c>
      <c r="B210" s="1006" t="s">
        <v>285</v>
      </c>
      <c r="C210" s="687" t="s">
        <v>343</v>
      </c>
      <c r="D210" s="687" t="s">
        <v>7</v>
      </c>
      <c r="E210" s="687"/>
      <c r="F210" s="997">
        <v>5616</v>
      </c>
      <c r="G210" s="997">
        <f t="shared" si="28"/>
        <v>0</v>
      </c>
      <c r="H210" s="997">
        <v>12134.640000000001</v>
      </c>
      <c r="I210" s="997">
        <f t="shared" si="29"/>
        <v>0</v>
      </c>
      <c r="J210" s="999">
        <f t="shared" si="30"/>
        <v>0</v>
      </c>
    </row>
    <row r="211" spans="1:10" ht="12" hidden="1" customHeight="1" x14ac:dyDescent="0.2">
      <c r="A211" s="788">
        <v>180</v>
      </c>
      <c r="B211" s="1006" t="s">
        <v>286</v>
      </c>
      <c r="C211" s="687" t="s">
        <v>344</v>
      </c>
      <c r="D211" s="687" t="s">
        <v>7</v>
      </c>
      <c r="E211" s="687"/>
      <c r="F211" s="997">
        <v>5577</v>
      </c>
      <c r="G211" s="997">
        <f t="shared" si="28"/>
        <v>0</v>
      </c>
      <c r="H211" s="997">
        <v>12144.312</v>
      </c>
      <c r="I211" s="997">
        <f t="shared" si="29"/>
        <v>0</v>
      </c>
      <c r="J211" s="999">
        <f t="shared" si="30"/>
        <v>0</v>
      </c>
    </row>
    <row r="212" spans="1:10" ht="12" customHeight="1" x14ac:dyDescent="0.2">
      <c r="A212" s="788">
        <v>181</v>
      </c>
      <c r="B212" s="996" t="s">
        <v>77</v>
      </c>
      <c r="C212" s="687" t="s">
        <v>78</v>
      </c>
      <c r="D212" s="687" t="s">
        <v>7</v>
      </c>
      <c r="E212" s="687">
        <v>2</v>
      </c>
      <c r="F212" s="997">
        <v>1554</v>
      </c>
      <c r="G212" s="997">
        <f t="shared" si="28"/>
        <v>3108</v>
      </c>
      <c r="H212" s="997">
        <v>3826</v>
      </c>
      <c r="I212" s="997">
        <f t="shared" si="29"/>
        <v>7652</v>
      </c>
      <c r="J212" s="999">
        <f t="shared" si="30"/>
        <v>10760</v>
      </c>
    </row>
    <row r="213" spans="1:10" ht="12" customHeight="1" x14ac:dyDescent="0.2">
      <c r="A213" s="788">
        <v>182</v>
      </c>
      <c r="B213" s="996" t="s">
        <v>79</v>
      </c>
      <c r="C213" s="687" t="s">
        <v>78</v>
      </c>
      <c r="D213" s="687" t="s">
        <v>7</v>
      </c>
      <c r="E213" s="687">
        <v>1</v>
      </c>
      <c r="F213" s="997">
        <v>2032</v>
      </c>
      <c r="G213" s="997">
        <f t="shared" si="28"/>
        <v>2032</v>
      </c>
      <c r="H213" s="997">
        <v>5000</v>
      </c>
      <c r="I213" s="997">
        <f t="shared" si="29"/>
        <v>5000</v>
      </c>
      <c r="J213" s="999">
        <f t="shared" si="30"/>
        <v>7032</v>
      </c>
    </row>
    <row r="214" spans="1:10" ht="12" customHeight="1" x14ac:dyDescent="0.2">
      <c r="A214" s="788">
        <v>183</v>
      </c>
      <c r="B214" s="996" t="s">
        <v>50</v>
      </c>
      <c r="C214" s="687" t="s">
        <v>78</v>
      </c>
      <c r="D214" s="687" t="s">
        <v>7</v>
      </c>
      <c r="E214" s="687">
        <v>1</v>
      </c>
      <c r="F214" s="997">
        <v>1500</v>
      </c>
      <c r="G214" s="997">
        <f t="shared" si="28"/>
        <v>1500</v>
      </c>
      <c r="H214" s="997">
        <v>4557</v>
      </c>
      <c r="I214" s="997">
        <f t="shared" si="29"/>
        <v>4557</v>
      </c>
      <c r="J214" s="999">
        <f t="shared" si="30"/>
        <v>6057</v>
      </c>
    </row>
    <row r="215" spans="1:10" ht="12" customHeight="1" x14ac:dyDescent="0.2">
      <c r="A215" s="788">
        <v>184</v>
      </c>
      <c r="B215" s="996" t="s">
        <v>80</v>
      </c>
      <c r="C215" s="687" t="s">
        <v>81</v>
      </c>
      <c r="D215" s="687" t="s">
        <v>7</v>
      </c>
      <c r="E215" s="687">
        <v>2</v>
      </c>
      <c r="F215" s="997">
        <v>1500</v>
      </c>
      <c r="G215" s="997">
        <f t="shared" si="28"/>
        <v>3000</v>
      </c>
      <c r="H215" s="997">
        <v>2499</v>
      </c>
      <c r="I215" s="997">
        <f t="shared" si="29"/>
        <v>4998</v>
      </c>
      <c r="J215" s="999">
        <f t="shared" si="30"/>
        <v>7998</v>
      </c>
    </row>
    <row r="216" spans="1:10" ht="12" customHeight="1" x14ac:dyDescent="0.2">
      <c r="A216" s="788">
        <v>185</v>
      </c>
      <c r="B216" s="996" t="s">
        <v>440</v>
      </c>
      <c r="C216" s="687"/>
      <c r="D216" s="687" t="s">
        <v>56</v>
      </c>
      <c r="E216" s="959">
        <v>5.0339999999999998</v>
      </c>
      <c r="F216" s="997">
        <v>1200</v>
      </c>
      <c r="G216" s="997">
        <f t="shared" si="28"/>
        <v>6040.8</v>
      </c>
      <c r="H216" s="997">
        <v>3017</v>
      </c>
      <c r="I216" s="997">
        <f t="shared" si="29"/>
        <v>15187.578</v>
      </c>
      <c r="J216" s="999">
        <f t="shared" si="30"/>
        <v>21228.378000000001</v>
      </c>
    </row>
    <row r="217" spans="1:10" ht="12" hidden="1" customHeight="1" x14ac:dyDescent="0.2">
      <c r="A217" s="788">
        <v>186</v>
      </c>
      <c r="B217" s="996" t="s">
        <v>441</v>
      </c>
      <c r="C217" s="687"/>
      <c r="D217" s="687" t="s">
        <v>56</v>
      </c>
      <c r="E217" s="687"/>
      <c r="F217" s="997">
        <v>1200</v>
      </c>
      <c r="G217" s="997">
        <f t="shared" si="28"/>
        <v>0</v>
      </c>
      <c r="H217" s="997">
        <v>1933</v>
      </c>
      <c r="I217" s="997">
        <f t="shared" si="29"/>
        <v>0</v>
      </c>
      <c r="J217" s="999">
        <f t="shared" si="30"/>
        <v>0</v>
      </c>
    </row>
    <row r="218" spans="1:10" ht="25.5" x14ac:dyDescent="0.2">
      <c r="A218" s="788">
        <v>187</v>
      </c>
      <c r="B218" s="996" t="s">
        <v>82</v>
      </c>
      <c r="C218" s="687" t="s">
        <v>83</v>
      </c>
      <c r="D218" s="687" t="s">
        <v>56</v>
      </c>
      <c r="E218" s="1007">
        <v>89.724699999999999</v>
      </c>
      <c r="F218" s="997">
        <v>600</v>
      </c>
      <c r="G218" s="997">
        <f t="shared" si="28"/>
        <v>53834.82</v>
      </c>
      <c r="H218" s="997">
        <v>588</v>
      </c>
      <c r="I218" s="997">
        <f t="shared" si="29"/>
        <v>52758.123599999999</v>
      </c>
      <c r="J218" s="999">
        <f t="shared" si="30"/>
        <v>106592.9436</v>
      </c>
    </row>
    <row r="219" spans="1:10" ht="28.5" hidden="1" customHeight="1" x14ac:dyDescent="0.2">
      <c r="A219" s="788">
        <v>188</v>
      </c>
      <c r="B219" s="996" t="s">
        <v>60</v>
      </c>
      <c r="C219" s="860"/>
      <c r="D219" s="687" t="s">
        <v>5</v>
      </c>
      <c r="E219" s="687"/>
      <c r="F219" s="997">
        <v>0</v>
      </c>
      <c r="G219" s="997">
        <f t="shared" si="28"/>
        <v>0</v>
      </c>
      <c r="H219" s="997">
        <v>35562</v>
      </c>
      <c r="I219" s="997">
        <f t="shared" si="29"/>
        <v>0</v>
      </c>
      <c r="J219" s="999">
        <f t="shared" si="30"/>
        <v>0</v>
      </c>
    </row>
    <row r="220" spans="1:10" ht="24.75" customHeight="1" x14ac:dyDescent="0.2">
      <c r="A220" s="788">
        <v>189</v>
      </c>
      <c r="B220" s="1000" t="s">
        <v>84</v>
      </c>
      <c r="C220" s="687"/>
      <c r="D220" s="687"/>
      <c r="E220" s="687"/>
      <c r="F220" s="687"/>
      <c r="G220" s="997">
        <f t="shared" si="28"/>
        <v>0</v>
      </c>
      <c r="H220" s="993"/>
      <c r="I220" s="997">
        <f t="shared" si="29"/>
        <v>0</v>
      </c>
      <c r="J220" s="993"/>
    </row>
    <row r="221" spans="1:10" ht="12" hidden="1" customHeight="1" x14ac:dyDescent="0.2">
      <c r="A221" s="788">
        <v>190</v>
      </c>
      <c r="B221" s="996" t="s">
        <v>85</v>
      </c>
      <c r="C221" s="687" t="s">
        <v>348</v>
      </c>
      <c r="D221" s="687" t="s">
        <v>7</v>
      </c>
      <c r="E221" s="687"/>
      <c r="F221" s="997">
        <v>115637</v>
      </c>
      <c r="G221" s="997">
        <f t="shared" si="28"/>
        <v>0</v>
      </c>
      <c r="H221" s="997">
        <v>310498.728</v>
      </c>
      <c r="I221" s="997">
        <f t="shared" si="29"/>
        <v>0</v>
      </c>
      <c r="J221" s="999">
        <f t="shared" ref="J221:J230" si="31">G221+I221</f>
        <v>0</v>
      </c>
    </row>
    <row r="222" spans="1:10" ht="12" hidden="1" customHeight="1" x14ac:dyDescent="0.2">
      <c r="A222" s="788">
        <v>191</v>
      </c>
      <c r="B222" s="1006" t="s">
        <v>406</v>
      </c>
      <c r="C222" s="687" t="s">
        <v>407</v>
      </c>
      <c r="D222" s="687" t="s">
        <v>7</v>
      </c>
      <c r="E222" s="687"/>
      <c r="F222" s="997">
        <v>6729</v>
      </c>
      <c r="G222" s="997">
        <f t="shared" si="28"/>
        <v>0</v>
      </c>
      <c r="H222" s="997">
        <v>14539.247999999998</v>
      </c>
      <c r="I222" s="997">
        <f t="shared" si="29"/>
        <v>0</v>
      </c>
      <c r="J222" s="999">
        <f t="shared" si="31"/>
        <v>0</v>
      </c>
    </row>
    <row r="223" spans="1:10" ht="40.5" hidden="1" customHeight="1" x14ac:dyDescent="0.2">
      <c r="A223" s="788">
        <v>192</v>
      </c>
      <c r="B223" s="1006" t="s">
        <v>287</v>
      </c>
      <c r="C223" s="687" t="s">
        <v>349</v>
      </c>
      <c r="D223" s="687" t="s">
        <v>7</v>
      </c>
      <c r="E223" s="687"/>
      <c r="F223" s="997">
        <v>8615</v>
      </c>
      <c r="G223" s="997">
        <f t="shared" si="28"/>
        <v>0</v>
      </c>
      <c r="H223" s="997">
        <v>18744.335999999999</v>
      </c>
      <c r="I223" s="997">
        <f t="shared" si="29"/>
        <v>0</v>
      </c>
      <c r="J223" s="999">
        <f t="shared" si="31"/>
        <v>0</v>
      </c>
    </row>
    <row r="224" spans="1:10" ht="25.5" hidden="1" customHeight="1" x14ac:dyDescent="0.2">
      <c r="A224" s="788">
        <v>193</v>
      </c>
      <c r="B224" s="996" t="s">
        <v>86</v>
      </c>
      <c r="C224" s="687" t="s">
        <v>87</v>
      </c>
      <c r="D224" s="687" t="s">
        <v>7</v>
      </c>
      <c r="E224" s="687"/>
      <c r="F224" s="997">
        <v>3841</v>
      </c>
      <c r="G224" s="997">
        <f t="shared" si="28"/>
        <v>0</v>
      </c>
      <c r="H224" s="997">
        <v>8657</v>
      </c>
      <c r="I224" s="997">
        <f t="shared" si="29"/>
        <v>0</v>
      </c>
      <c r="J224" s="999">
        <f t="shared" si="31"/>
        <v>0</v>
      </c>
    </row>
    <row r="225" spans="1:10" ht="12" hidden="1" customHeight="1" x14ac:dyDescent="0.2">
      <c r="A225" s="788">
        <v>194</v>
      </c>
      <c r="B225" s="996" t="s">
        <v>80</v>
      </c>
      <c r="C225" s="687" t="s">
        <v>408</v>
      </c>
      <c r="D225" s="687" t="s">
        <v>7</v>
      </c>
      <c r="E225" s="687"/>
      <c r="F225" s="687">
        <v>1500</v>
      </c>
      <c r="G225" s="997">
        <f t="shared" si="28"/>
        <v>0</v>
      </c>
      <c r="H225" s="993">
        <v>3528</v>
      </c>
      <c r="I225" s="997">
        <f t="shared" si="29"/>
        <v>0</v>
      </c>
      <c r="J225" s="999">
        <f t="shared" si="31"/>
        <v>0</v>
      </c>
    </row>
    <row r="226" spans="1:10" ht="12" hidden="1" customHeight="1" x14ac:dyDescent="0.2">
      <c r="A226" s="788">
        <v>195</v>
      </c>
      <c r="B226" s="996" t="s">
        <v>88</v>
      </c>
      <c r="C226" s="687"/>
      <c r="D226" s="687" t="s">
        <v>7</v>
      </c>
      <c r="E226" s="687"/>
      <c r="F226" s="997">
        <v>1560</v>
      </c>
      <c r="G226" s="997">
        <f t="shared" si="28"/>
        <v>0</v>
      </c>
      <c r="H226" s="997">
        <v>5971</v>
      </c>
      <c r="I226" s="997">
        <f t="shared" si="29"/>
        <v>0</v>
      </c>
      <c r="J226" s="999">
        <f t="shared" si="31"/>
        <v>0</v>
      </c>
    </row>
    <row r="227" spans="1:10" ht="25.5" hidden="1" x14ac:dyDescent="0.2">
      <c r="A227" s="788">
        <v>196</v>
      </c>
      <c r="B227" s="996" t="s">
        <v>89</v>
      </c>
      <c r="C227" s="687"/>
      <c r="D227" s="687" t="s">
        <v>56</v>
      </c>
      <c r="E227" s="687"/>
      <c r="F227" s="997">
        <v>1200</v>
      </c>
      <c r="G227" s="997">
        <f t="shared" si="28"/>
        <v>0</v>
      </c>
      <c r="H227" s="997">
        <v>3440</v>
      </c>
      <c r="I227" s="997">
        <f t="shared" si="29"/>
        <v>0</v>
      </c>
      <c r="J227" s="999">
        <f t="shared" si="31"/>
        <v>0</v>
      </c>
    </row>
    <row r="228" spans="1:10" hidden="1" x14ac:dyDescent="0.2">
      <c r="A228" s="788">
        <v>197</v>
      </c>
      <c r="B228" s="996" t="s">
        <v>90</v>
      </c>
      <c r="C228" s="687"/>
      <c r="D228" s="687" t="s">
        <v>56</v>
      </c>
      <c r="E228" s="687"/>
      <c r="F228" s="997">
        <v>1200</v>
      </c>
      <c r="G228" s="997">
        <f t="shared" si="28"/>
        <v>0</v>
      </c>
      <c r="H228" s="997">
        <v>2078</v>
      </c>
      <c r="I228" s="997">
        <f t="shared" si="29"/>
        <v>0</v>
      </c>
      <c r="J228" s="999">
        <f t="shared" si="31"/>
        <v>0</v>
      </c>
    </row>
    <row r="229" spans="1:10" ht="25.5" x14ac:dyDescent="0.2">
      <c r="A229" s="788">
        <v>198</v>
      </c>
      <c r="B229" s="996" t="s">
        <v>82</v>
      </c>
      <c r="C229" s="687" t="s">
        <v>83</v>
      </c>
      <c r="D229" s="687" t="s">
        <v>56</v>
      </c>
      <c r="E229" s="687">
        <v>237.809</v>
      </c>
      <c r="F229" s="997">
        <v>600</v>
      </c>
      <c r="G229" s="997">
        <f t="shared" si="28"/>
        <v>142685.4</v>
      </c>
      <c r="H229" s="997">
        <v>588</v>
      </c>
      <c r="I229" s="997">
        <f t="shared" si="29"/>
        <v>139831.69200000001</v>
      </c>
      <c r="J229" s="999">
        <f t="shared" si="31"/>
        <v>282517.092</v>
      </c>
    </row>
    <row r="230" spans="1:10" x14ac:dyDescent="0.2">
      <c r="A230" s="788">
        <v>199</v>
      </c>
      <c r="B230" s="996" t="s">
        <v>60</v>
      </c>
      <c r="C230" s="860"/>
      <c r="D230" s="687" t="s">
        <v>5</v>
      </c>
      <c r="E230" s="687"/>
      <c r="F230" s="997">
        <v>0</v>
      </c>
      <c r="G230" s="997">
        <f t="shared" si="28"/>
        <v>0</v>
      </c>
      <c r="H230" s="997">
        <v>31415</v>
      </c>
      <c r="I230" s="997">
        <f t="shared" si="29"/>
        <v>0</v>
      </c>
      <c r="J230" s="999">
        <f t="shared" si="31"/>
        <v>0</v>
      </c>
    </row>
    <row r="231" spans="1:10" x14ac:dyDescent="0.2">
      <c r="A231" s="788">
        <v>200</v>
      </c>
      <c r="B231" s="1000" t="s">
        <v>91</v>
      </c>
      <c r="C231" s="687"/>
      <c r="D231" s="687"/>
      <c r="E231" s="687"/>
      <c r="F231" s="687"/>
      <c r="G231" s="997"/>
      <c r="H231" s="993"/>
      <c r="I231" s="997"/>
      <c r="J231" s="993"/>
    </row>
    <row r="232" spans="1:10" x14ac:dyDescent="0.2">
      <c r="A232" s="788">
        <v>201</v>
      </c>
      <c r="B232" s="1000" t="s">
        <v>92</v>
      </c>
      <c r="C232" s="687"/>
      <c r="D232" s="687"/>
      <c r="E232" s="687"/>
      <c r="F232" s="687"/>
      <c r="G232" s="997"/>
      <c r="H232" s="993"/>
      <c r="I232" s="997"/>
      <c r="J232" s="993"/>
    </row>
    <row r="233" spans="1:10" ht="25.5" x14ac:dyDescent="0.2">
      <c r="A233" s="788">
        <v>202</v>
      </c>
      <c r="B233" s="996" t="s">
        <v>312</v>
      </c>
      <c r="C233" s="687"/>
      <c r="D233" s="687" t="s">
        <v>5</v>
      </c>
      <c r="E233" s="687"/>
      <c r="F233" s="687"/>
      <c r="G233" s="997"/>
      <c r="H233" s="993"/>
      <c r="I233" s="997"/>
      <c r="J233" s="993"/>
    </row>
    <row r="234" spans="1:10" ht="25.5" hidden="1" x14ac:dyDescent="0.2">
      <c r="A234" s="788">
        <v>203</v>
      </c>
      <c r="B234" s="998" t="s">
        <v>93</v>
      </c>
      <c r="C234" s="687" t="s">
        <v>313</v>
      </c>
      <c r="D234" s="687" t="s">
        <v>7</v>
      </c>
      <c r="E234" s="687"/>
      <c r="F234" s="997">
        <v>14000</v>
      </c>
      <c r="G234" s="997">
        <f t="shared" ref="G234:G248" si="32">E234*F234</f>
        <v>0</v>
      </c>
      <c r="H234" s="997">
        <v>45868</v>
      </c>
      <c r="I234" s="997">
        <f t="shared" ref="I234:I248" si="33">E234*H234</f>
        <v>0</v>
      </c>
      <c r="J234" s="999">
        <f t="shared" ref="J234:J236" si="34">G234+I234</f>
        <v>0</v>
      </c>
    </row>
    <row r="235" spans="1:10" ht="25.5" hidden="1" x14ac:dyDescent="0.2">
      <c r="A235" s="788">
        <v>204</v>
      </c>
      <c r="B235" s="998" t="s">
        <v>93</v>
      </c>
      <c r="C235" s="687" t="s">
        <v>314</v>
      </c>
      <c r="D235" s="687" t="s">
        <v>7</v>
      </c>
      <c r="E235" s="687"/>
      <c r="F235" s="997">
        <v>14000</v>
      </c>
      <c r="G235" s="997">
        <f t="shared" si="32"/>
        <v>0</v>
      </c>
      <c r="H235" s="997">
        <v>37474</v>
      </c>
      <c r="I235" s="997">
        <f t="shared" si="33"/>
        <v>0</v>
      </c>
      <c r="J235" s="999">
        <f t="shared" si="34"/>
        <v>0</v>
      </c>
    </row>
    <row r="236" spans="1:10" ht="38.25" hidden="1" x14ac:dyDescent="0.2">
      <c r="A236" s="788">
        <v>205</v>
      </c>
      <c r="B236" s="998" t="s">
        <v>94</v>
      </c>
      <c r="C236" s="687" t="s">
        <v>315</v>
      </c>
      <c r="D236" s="687" t="s">
        <v>7</v>
      </c>
      <c r="E236" s="687"/>
      <c r="F236" s="997">
        <v>44166</v>
      </c>
      <c r="G236" s="997">
        <f t="shared" si="32"/>
        <v>0</v>
      </c>
      <c r="H236" s="997">
        <v>294438.13</v>
      </c>
      <c r="I236" s="997">
        <f t="shared" si="33"/>
        <v>0</v>
      </c>
      <c r="J236" s="999">
        <f t="shared" si="34"/>
        <v>0</v>
      </c>
    </row>
    <row r="237" spans="1:10" hidden="1" x14ac:dyDescent="0.2">
      <c r="A237" s="788">
        <v>206</v>
      </c>
      <c r="B237" s="998" t="s">
        <v>95</v>
      </c>
      <c r="C237" s="687"/>
      <c r="D237" s="687" t="s">
        <v>7</v>
      </c>
      <c r="E237" s="687"/>
      <c r="F237" s="997"/>
      <c r="G237" s="997">
        <f t="shared" si="32"/>
        <v>0</v>
      </c>
      <c r="H237" s="997"/>
      <c r="I237" s="997">
        <f t="shared" si="33"/>
        <v>0</v>
      </c>
      <c r="J237" s="999"/>
    </row>
    <row r="238" spans="1:10" hidden="1" x14ac:dyDescent="0.2">
      <c r="A238" s="788">
        <v>207</v>
      </c>
      <c r="B238" s="996" t="s">
        <v>245</v>
      </c>
      <c r="C238" s="687"/>
      <c r="D238" s="687"/>
      <c r="E238" s="687"/>
      <c r="F238" s="997"/>
      <c r="G238" s="997">
        <f t="shared" si="32"/>
        <v>0</v>
      </c>
      <c r="H238" s="997"/>
      <c r="I238" s="997">
        <f t="shared" si="33"/>
        <v>0</v>
      </c>
      <c r="J238" s="999"/>
    </row>
    <row r="239" spans="1:10" hidden="1" x14ac:dyDescent="0.2">
      <c r="A239" s="788">
        <v>208</v>
      </c>
      <c r="B239" s="998" t="s">
        <v>307</v>
      </c>
      <c r="C239" s="687"/>
      <c r="D239" s="687" t="s">
        <v>96</v>
      </c>
      <c r="E239" s="687"/>
      <c r="F239" s="997">
        <f>250+105</f>
        <v>355</v>
      </c>
      <c r="G239" s="997">
        <f t="shared" si="32"/>
        <v>0</v>
      </c>
      <c r="H239" s="997">
        <v>240</v>
      </c>
      <c r="I239" s="997">
        <f t="shared" si="33"/>
        <v>0</v>
      </c>
      <c r="J239" s="999">
        <f t="shared" ref="J239:J248" si="35">G239+I239</f>
        <v>0</v>
      </c>
    </row>
    <row r="240" spans="1:10" x14ac:dyDescent="0.2">
      <c r="A240" s="788">
        <v>209</v>
      </c>
      <c r="B240" s="998" t="s">
        <v>308</v>
      </c>
      <c r="C240" s="687"/>
      <c r="D240" s="687" t="s">
        <v>96</v>
      </c>
      <c r="E240" s="687">
        <v>1</v>
      </c>
      <c r="F240" s="997">
        <f>330+105</f>
        <v>435</v>
      </c>
      <c r="G240" s="997">
        <f t="shared" si="32"/>
        <v>435</v>
      </c>
      <c r="H240" s="997">
        <v>403</v>
      </c>
      <c r="I240" s="997">
        <f t="shared" si="33"/>
        <v>403</v>
      </c>
      <c r="J240" s="999">
        <f t="shared" si="35"/>
        <v>838</v>
      </c>
    </row>
    <row r="241" spans="1:10" hidden="1" x14ac:dyDescent="0.2">
      <c r="A241" s="788">
        <v>210</v>
      </c>
      <c r="B241" s="998" t="s">
        <v>97</v>
      </c>
      <c r="C241" s="687"/>
      <c r="D241" s="687" t="s">
        <v>96</v>
      </c>
      <c r="E241" s="687"/>
      <c r="F241" s="997">
        <f>352+105</f>
        <v>457</v>
      </c>
      <c r="G241" s="997">
        <f t="shared" si="32"/>
        <v>0</v>
      </c>
      <c r="H241" s="997">
        <v>524</v>
      </c>
      <c r="I241" s="997">
        <f t="shared" si="33"/>
        <v>0</v>
      </c>
      <c r="J241" s="999">
        <f t="shared" si="35"/>
        <v>0</v>
      </c>
    </row>
    <row r="242" spans="1:10" x14ac:dyDescent="0.2">
      <c r="A242" s="788">
        <v>211</v>
      </c>
      <c r="B242" s="998" t="s">
        <v>309</v>
      </c>
      <c r="C242" s="687"/>
      <c r="D242" s="687" t="s">
        <v>96</v>
      </c>
      <c r="E242" s="687">
        <v>15</v>
      </c>
      <c r="F242" s="997">
        <f>396+105</f>
        <v>501</v>
      </c>
      <c r="G242" s="997">
        <f t="shared" si="32"/>
        <v>7515</v>
      </c>
      <c r="H242" s="997">
        <v>877</v>
      </c>
      <c r="I242" s="997">
        <f t="shared" si="33"/>
        <v>13155</v>
      </c>
      <c r="J242" s="999">
        <f t="shared" si="35"/>
        <v>20670</v>
      </c>
    </row>
    <row r="243" spans="1:10" hidden="1" x14ac:dyDescent="0.2">
      <c r="A243" s="788">
        <v>212</v>
      </c>
      <c r="B243" s="996" t="s">
        <v>98</v>
      </c>
      <c r="C243" s="687" t="s">
        <v>99</v>
      </c>
      <c r="D243" s="687" t="s">
        <v>7</v>
      </c>
      <c r="E243" s="687"/>
      <c r="F243" s="997">
        <v>2500</v>
      </c>
      <c r="G243" s="997">
        <f t="shared" si="32"/>
        <v>0</v>
      </c>
      <c r="H243" s="997">
        <v>8211</v>
      </c>
      <c r="I243" s="997">
        <f t="shared" si="33"/>
        <v>0</v>
      </c>
      <c r="J243" s="999">
        <f t="shared" si="35"/>
        <v>0</v>
      </c>
    </row>
    <row r="244" spans="1:10" hidden="1" x14ac:dyDescent="0.2">
      <c r="A244" s="788">
        <v>213</v>
      </c>
      <c r="B244" s="996" t="s">
        <v>310</v>
      </c>
      <c r="C244" s="687"/>
      <c r="D244" s="687" t="s">
        <v>7</v>
      </c>
      <c r="E244" s="687"/>
      <c r="F244" s="997">
        <v>2500</v>
      </c>
      <c r="G244" s="997">
        <f t="shared" si="32"/>
        <v>0</v>
      </c>
      <c r="H244" s="997">
        <v>5000</v>
      </c>
      <c r="I244" s="997">
        <f t="shared" si="33"/>
        <v>0</v>
      </c>
      <c r="J244" s="999">
        <f t="shared" si="35"/>
        <v>0</v>
      </c>
    </row>
    <row r="245" spans="1:10" x14ac:dyDescent="0.2">
      <c r="A245" s="788">
        <v>214</v>
      </c>
      <c r="B245" s="996" t="s">
        <v>100</v>
      </c>
      <c r="C245" s="687" t="s">
        <v>30</v>
      </c>
      <c r="D245" s="687" t="s">
        <v>96</v>
      </c>
      <c r="E245" s="687">
        <v>6</v>
      </c>
      <c r="F245" s="997">
        <v>500</v>
      </c>
      <c r="G245" s="997">
        <f t="shared" si="32"/>
        <v>3000</v>
      </c>
      <c r="H245" s="997">
        <v>117</v>
      </c>
      <c r="I245" s="997">
        <f t="shared" si="33"/>
        <v>702</v>
      </c>
      <c r="J245" s="999">
        <f t="shared" si="35"/>
        <v>3702</v>
      </c>
    </row>
    <row r="246" spans="1:10" ht="14.25" hidden="1" customHeight="1" x14ac:dyDescent="0.2">
      <c r="A246" s="788">
        <v>215</v>
      </c>
      <c r="B246" s="996" t="s">
        <v>101</v>
      </c>
      <c r="C246" s="687"/>
      <c r="D246" s="687" t="s">
        <v>5</v>
      </c>
      <c r="E246" s="687"/>
      <c r="F246" s="997">
        <v>0</v>
      </c>
      <c r="G246" s="997">
        <f t="shared" si="32"/>
        <v>0</v>
      </c>
      <c r="H246" s="997">
        <v>12600</v>
      </c>
      <c r="I246" s="997">
        <f t="shared" si="33"/>
        <v>0</v>
      </c>
      <c r="J246" s="999">
        <f t="shared" si="35"/>
        <v>0</v>
      </c>
    </row>
    <row r="247" spans="1:10" hidden="1" x14ac:dyDescent="0.2">
      <c r="A247" s="788">
        <v>216</v>
      </c>
      <c r="B247" s="1002" t="s">
        <v>432</v>
      </c>
      <c r="C247" s="711"/>
      <c r="D247" s="711" t="s">
        <v>32</v>
      </c>
      <c r="E247" s="687"/>
      <c r="F247" s="997">
        <v>366000</v>
      </c>
      <c r="G247" s="997">
        <f t="shared" si="32"/>
        <v>0</v>
      </c>
      <c r="H247" s="997">
        <v>0</v>
      </c>
      <c r="I247" s="997">
        <f t="shared" si="33"/>
        <v>0</v>
      </c>
      <c r="J247" s="999">
        <f t="shared" si="35"/>
        <v>0</v>
      </c>
    </row>
    <row r="248" spans="1:10" ht="13.5" hidden="1" thickBot="1" x14ac:dyDescent="0.25">
      <c r="A248" s="788">
        <v>217</v>
      </c>
      <c r="B248" s="1008" t="s">
        <v>104</v>
      </c>
      <c r="C248" s="1009"/>
      <c r="D248" s="1009" t="s">
        <v>32</v>
      </c>
      <c r="E248" s="1009"/>
      <c r="F248" s="1010">
        <v>162000</v>
      </c>
      <c r="G248" s="1010">
        <f t="shared" si="32"/>
        <v>0</v>
      </c>
      <c r="H248" s="1010">
        <v>0</v>
      </c>
      <c r="I248" s="1010">
        <f t="shared" si="33"/>
        <v>0</v>
      </c>
      <c r="J248" s="1011">
        <f t="shared" si="35"/>
        <v>0</v>
      </c>
    </row>
    <row r="249" spans="1:10" ht="13.5" thickBot="1" x14ac:dyDescent="0.25">
      <c r="A249" s="788">
        <v>218</v>
      </c>
      <c r="B249" s="1012" t="s">
        <v>436</v>
      </c>
      <c r="C249" s="1013"/>
      <c r="D249" s="1014"/>
      <c r="E249" s="1015"/>
      <c r="F249" s="1016"/>
      <c r="G249" s="1017">
        <f>SUM(G30:G248)</f>
        <v>301151.02</v>
      </c>
      <c r="H249" s="1016"/>
      <c r="I249" s="1017">
        <f>SUM(I30:I248)</f>
        <v>405525.54359999998</v>
      </c>
      <c r="J249" s="1017">
        <f>SUM(J30:J248)</f>
        <v>706676.56359999999</v>
      </c>
    </row>
    <row r="250" spans="1:10" ht="13.5" thickTop="1" x14ac:dyDescent="0.2">
      <c r="A250" s="788">
        <v>219</v>
      </c>
      <c r="B250" s="1018"/>
      <c r="C250" s="1019"/>
      <c r="D250" s="1020"/>
      <c r="E250" s="1021"/>
      <c r="F250" s="1021"/>
      <c r="G250" s="1022"/>
      <c r="H250" s="1023"/>
      <c r="I250" s="1022"/>
      <c r="J250" s="1023"/>
    </row>
    <row r="251" spans="1:10" ht="13.5" x14ac:dyDescent="0.25">
      <c r="A251" s="788">
        <v>220</v>
      </c>
      <c r="B251" s="854" t="s">
        <v>105</v>
      </c>
      <c r="C251" s="992"/>
      <c r="D251" s="855"/>
      <c r="E251" s="855"/>
      <c r="F251" s="855"/>
      <c r="G251" s="997"/>
      <c r="H251" s="993"/>
      <c r="I251" s="997"/>
      <c r="J251" s="993"/>
    </row>
    <row r="252" spans="1:10" x14ac:dyDescent="0.2">
      <c r="A252" s="788">
        <v>221</v>
      </c>
      <c r="B252" s="1024" t="s">
        <v>44</v>
      </c>
      <c r="C252" s="860"/>
      <c r="D252" s="687"/>
      <c r="E252" s="687"/>
      <c r="F252" s="687"/>
      <c r="G252" s="997"/>
      <c r="H252" s="993"/>
      <c r="I252" s="997"/>
      <c r="J252" s="993"/>
    </row>
    <row r="253" spans="1:10" x14ac:dyDescent="0.2">
      <c r="A253" s="788">
        <v>222</v>
      </c>
      <c r="B253" s="1024" t="s">
        <v>106</v>
      </c>
      <c r="C253" s="860"/>
      <c r="D253" s="687"/>
      <c r="E253" s="687"/>
      <c r="F253" s="687"/>
      <c r="G253" s="997"/>
      <c r="H253" s="993"/>
      <c r="I253" s="997"/>
      <c r="J253" s="993"/>
    </row>
    <row r="254" spans="1:10" x14ac:dyDescent="0.2">
      <c r="A254" s="788">
        <v>223</v>
      </c>
      <c r="B254" s="1024" t="s">
        <v>107</v>
      </c>
      <c r="C254" s="860"/>
      <c r="D254" s="687"/>
      <c r="E254" s="687"/>
      <c r="F254" s="687"/>
      <c r="G254" s="997"/>
      <c r="H254" s="993"/>
      <c r="I254" s="997"/>
      <c r="J254" s="993"/>
    </row>
    <row r="255" spans="1:10" ht="18.75" customHeight="1" x14ac:dyDescent="0.2">
      <c r="A255" s="788">
        <v>224</v>
      </c>
      <c r="B255" s="1024" t="s">
        <v>108</v>
      </c>
      <c r="C255" s="860"/>
      <c r="D255" s="687"/>
      <c r="E255" s="687"/>
      <c r="F255" s="687"/>
      <c r="G255" s="997"/>
      <c r="H255" s="993"/>
      <c r="I255" s="997"/>
      <c r="J255" s="993"/>
    </row>
    <row r="256" spans="1:10" ht="38.25" hidden="1" x14ac:dyDescent="0.2">
      <c r="A256" s="788">
        <v>225</v>
      </c>
      <c r="B256" s="996" t="s">
        <v>109</v>
      </c>
      <c r="C256" s="687" t="s">
        <v>350</v>
      </c>
      <c r="D256" s="687" t="s">
        <v>14</v>
      </c>
      <c r="E256" s="687"/>
      <c r="F256" s="997">
        <v>228206.58</v>
      </c>
      <c r="G256" s="997">
        <f>E256*F256</f>
        <v>0</v>
      </c>
      <c r="H256" s="997">
        <v>566028.50399999996</v>
      </c>
      <c r="I256" s="997">
        <f>E256*H256</f>
        <v>0</v>
      </c>
      <c r="J256" s="999">
        <f t="shared" ref="J256:J266" si="36">G256+I256</f>
        <v>0</v>
      </c>
    </row>
    <row r="257" spans="1:10" ht="38.25" hidden="1" x14ac:dyDescent="0.2">
      <c r="A257" s="788">
        <v>226</v>
      </c>
      <c r="B257" s="996" t="s">
        <v>110</v>
      </c>
      <c r="C257" s="687" t="s">
        <v>351</v>
      </c>
      <c r="D257" s="687" t="s">
        <v>14</v>
      </c>
      <c r="E257" s="687"/>
      <c r="F257" s="997">
        <v>77780.28</v>
      </c>
      <c r="G257" s="997">
        <f>E257*F257</f>
        <v>0</v>
      </c>
      <c r="H257" s="997">
        <v>200330.92799999999</v>
      </c>
      <c r="I257" s="997">
        <f>E257*H257</f>
        <v>0</v>
      </c>
      <c r="J257" s="999">
        <f t="shared" si="36"/>
        <v>0</v>
      </c>
    </row>
    <row r="258" spans="1:10" hidden="1" x14ac:dyDescent="0.2">
      <c r="A258" s="788">
        <v>227</v>
      </c>
      <c r="B258" s="996" t="s">
        <v>111</v>
      </c>
      <c r="C258" s="687" t="s">
        <v>352</v>
      </c>
      <c r="D258" s="687" t="s">
        <v>14</v>
      </c>
      <c r="E258" s="687"/>
      <c r="F258" s="997">
        <v>32933</v>
      </c>
      <c r="G258" s="997">
        <f>E258*F258</f>
        <v>0</v>
      </c>
      <c r="H258" s="997">
        <v>103503.048</v>
      </c>
      <c r="I258" s="997">
        <f>E258*H258</f>
        <v>0</v>
      </c>
      <c r="J258" s="999">
        <f t="shared" si="36"/>
        <v>0</v>
      </c>
    </row>
    <row r="259" spans="1:10" hidden="1" x14ac:dyDescent="0.2">
      <c r="A259" s="788">
        <v>228</v>
      </c>
      <c r="B259" s="1024" t="s">
        <v>112</v>
      </c>
      <c r="C259" s="860"/>
      <c r="D259" s="687"/>
      <c r="E259" s="687"/>
      <c r="F259" s="997"/>
      <c r="G259" s="997"/>
      <c r="H259" s="997"/>
      <c r="I259" s="997"/>
      <c r="J259" s="999"/>
    </row>
    <row r="260" spans="1:10" ht="38.25" hidden="1" x14ac:dyDescent="0.2">
      <c r="A260" s="788">
        <v>229</v>
      </c>
      <c r="B260" s="996" t="s">
        <v>113</v>
      </c>
      <c r="C260" s="687" t="s">
        <v>353</v>
      </c>
      <c r="D260" s="687" t="s">
        <v>14</v>
      </c>
      <c r="E260" s="687"/>
      <c r="F260" s="997">
        <v>221688.18</v>
      </c>
      <c r="G260" s="997">
        <f>E260*F260</f>
        <v>0</v>
      </c>
      <c r="H260" s="997">
        <v>565704.12</v>
      </c>
      <c r="I260" s="997">
        <f>E260*H260</f>
        <v>0</v>
      </c>
      <c r="J260" s="999">
        <f t="shared" si="36"/>
        <v>0</v>
      </c>
    </row>
    <row r="261" spans="1:10" ht="38.25" hidden="1" x14ac:dyDescent="0.2">
      <c r="A261" s="788">
        <v>230</v>
      </c>
      <c r="B261" s="996" t="s">
        <v>110</v>
      </c>
      <c r="C261" s="687" t="s">
        <v>354</v>
      </c>
      <c r="D261" s="687" t="s">
        <v>14</v>
      </c>
      <c r="E261" s="687"/>
      <c r="F261" s="997">
        <v>77780.28</v>
      </c>
      <c r="G261" s="997">
        <f>E261*F261</f>
        <v>0</v>
      </c>
      <c r="H261" s="997">
        <v>200330.92799999999</v>
      </c>
      <c r="I261" s="997">
        <f>E261*H261</f>
        <v>0</v>
      </c>
      <c r="J261" s="999">
        <f t="shared" si="36"/>
        <v>0</v>
      </c>
    </row>
    <row r="262" spans="1:10" hidden="1" x14ac:dyDescent="0.2">
      <c r="A262" s="788">
        <v>231</v>
      </c>
      <c r="B262" s="996" t="s">
        <v>111</v>
      </c>
      <c r="C262" s="687" t="s">
        <v>352</v>
      </c>
      <c r="D262" s="687" t="s">
        <v>14</v>
      </c>
      <c r="E262" s="687"/>
      <c r="F262" s="997">
        <v>32933</v>
      </c>
      <c r="G262" s="997">
        <f>E262*F262</f>
        <v>0</v>
      </c>
      <c r="H262" s="997">
        <v>103503.048</v>
      </c>
      <c r="I262" s="997">
        <f>E262*H262</f>
        <v>0</v>
      </c>
      <c r="J262" s="999">
        <f t="shared" si="36"/>
        <v>0</v>
      </c>
    </row>
    <row r="263" spans="1:10" hidden="1" x14ac:dyDescent="0.2">
      <c r="A263" s="788">
        <v>232</v>
      </c>
      <c r="B263" s="1024" t="s">
        <v>114</v>
      </c>
      <c r="C263" s="860"/>
      <c r="D263" s="687"/>
      <c r="E263" s="687"/>
      <c r="F263" s="997"/>
      <c r="G263" s="997"/>
      <c r="H263" s="997"/>
      <c r="I263" s="997"/>
      <c r="J263" s="999"/>
    </row>
    <row r="264" spans="1:10" ht="38.25" hidden="1" x14ac:dyDescent="0.2">
      <c r="A264" s="788">
        <v>233</v>
      </c>
      <c r="B264" s="996" t="s">
        <v>115</v>
      </c>
      <c r="C264" s="687" t="s">
        <v>355</v>
      </c>
      <c r="D264" s="687" t="s">
        <v>14</v>
      </c>
      <c r="E264" s="687"/>
      <c r="F264" s="997">
        <v>174873.3</v>
      </c>
      <c r="G264" s="997">
        <f>E264*F264</f>
        <v>0</v>
      </c>
      <c r="H264" s="997">
        <v>469767.55200000003</v>
      </c>
      <c r="I264" s="997">
        <f>E264*H264</f>
        <v>0</v>
      </c>
      <c r="J264" s="999">
        <f t="shared" si="36"/>
        <v>0</v>
      </c>
    </row>
    <row r="265" spans="1:10" ht="38.25" hidden="1" x14ac:dyDescent="0.2">
      <c r="A265" s="788">
        <v>234</v>
      </c>
      <c r="B265" s="996" t="s">
        <v>110</v>
      </c>
      <c r="C265" s="687" t="s">
        <v>351</v>
      </c>
      <c r="D265" s="687" t="s">
        <v>14</v>
      </c>
      <c r="E265" s="687"/>
      <c r="F265" s="997">
        <v>77780.28</v>
      </c>
      <c r="G265" s="997">
        <f>E265*F265</f>
        <v>0</v>
      </c>
      <c r="H265" s="997">
        <v>160846.10400000002</v>
      </c>
      <c r="I265" s="997">
        <f>E265*H265</f>
        <v>0</v>
      </c>
      <c r="J265" s="999">
        <f t="shared" si="36"/>
        <v>0</v>
      </c>
    </row>
    <row r="266" spans="1:10" hidden="1" x14ac:dyDescent="0.2">
      <c r="A266" s="788">
        <v>235</v>
      </c>
      <c r="B266" s="996" t="s">
        <v>111</v>
      </c>
      <c r="C266" s="687" t="s">
        <v>356</v>
      </c>
      <c r="D266" s="687" t="s">
        <v>14</v>
      </c>
      <c r="E266" s="687"/>
      <c r="F266" s="997">
        <v>22827</v>
      </c>
      <c r="G266" s="997">
        <f>E266*F266</f>
        <v>0</v>
      </c>
      <c r="H266" s="997">
        <v>62594.207999999991</v>
      </c>
      <c r="I266" s="997">
        <f>E266*H266</f>
        <v>0</v>
      </c>
      <c r="J266" s="999">
        <f t="shared" si="36"/>
        <v>0</v>
      </c>
    </row>
    <row r="267" spans="1:10" hidden="1" x14ac:dyDescent="0.2">
      <c r="A267" s="788">
        <v>236</v>
      </c>
      <c r="B267" s="1025"/>
      <c r="C267" s="1026"/>
      <c r="D267" s="1025"/>
      <c r="E267" s="1025"/>
      <c r="F267" s="1027"/>
      <c r="G267" s="997"/>
      <c r="H267" s="1027"/>
      <c r="I267" s="997"/>
      <c r="J267" s="1027"/>
    </row>
    <row r="268" spans="1:10" hidden="1" x14ac:dyDescent="0.2">
      <c r="A268" s="788">
        <v>237</v>
      </c>
      <c r="B268" s="1024" t="s">
        <v>116</v>
      </c>
      <c r="C268" s="860"/>
      <c r="D268" s="687"/>
      <c r="E268" s="687"/>
      <c r="F268" s="997"/>
      <c r="G268" s="997"/>
      <c r="H268" s="997"/>
      <c r="I268" s="997"/>
      <c r="J268" s="999"/>
    </row>
    <row r="269" spans="1:10" ht="38.25" hidden="1" x14ac:dyDescent="0.2">
      <c r="A269" s="788">
        <v>238</v>
      </c>
      <c r="B269" s="996" t="s">
        <v>117</v>
      </c>
      <c r="C269" s="687" t="s">
        <v>357</v>
      </c>
      <c r="D269" s="687" t="s">
        <v>14</v>
      </c>
      <c r="E269" s="687"/>
      <c r="F269" s="997">
        <v>174873.3</v>
      </c>
      <c r="G269" s="997">
        <f>E269*F269</f>
        <v>0</v>
      </c>
      <c r="H269" s="997">
        <v>469474.41599999997</v>
      </c>
      <c r="I269" s="997">
        <f>E269*H269</f>
        <v>0</v>
      </c>
      <c r="J269" s="999">
        <f t="shared" ref="J269:J271" si="37">G269+I269</f>
        <v>0</v>
      </c>
    </row>
    <row r="270" spans="1:10" ht="38.25" hidden="1" x14ac:dyDescent="0.2">
      <c r="A270" s="788">
        <v>239</v>
      </c>
      <c r="B270" s="996" t="s">
        <v>110</v>
      </c>
      <c r="C270" s="687" t="s">
        <v>351</v>
      </c>
      <c r="D270" s="687" t="s">
        <v>14</v>
      </c>
      <c r="E270" s="687"/>
      <c r="F270" s="997">
        <v>77780.28</v>
      </c>
      <c r="G270" s="997">
        <f>E270*F270</f>
        <v>0</v>
      </c>
      <c r="H270" s="997">
        <v>160846.10400000002</v>
      </c>
      <c r="I270" s="997">
        <f>E270*H270</f>
        <v>0</v>
      </c>
      <c r="J270" s="999">
        <f t="shared" si="37"/>
        <v>0</v>
      </c>
    </row>
    <row r="271" spans="1:10" hidden="1" x14ac:dyDescent="0.2">
      <c r="A271" s="788">
        <v>240</v>
      </c>
      <c r="B271" s="996" t="s">
        <v>111</v>
      </c>
      <c r="C271" s="687" t="s">
        <v>356</v>
      </c>
      <c r="D271" s="687" t="s">
        <v>14</v>
      </c>
      <c r="E271" s="687"/>
      <c r="F271" s="997">
        <v>22827</v>
      </c>
      <c r="G271" s="997">
        <f>E271*F271</f>
        <v>0</v>
      </c>
      <c r="H271" s="997">
        <v>62594.207999999991</v>
      </c>
      <c r="I271" s="997">
        <f>E271*H271</f>
        <v>0</v>
      </c>
      <c r="J271" s="999">
        <f t="shared" si="37"/>
        <v>0</v>
      </c>
    </row>
    <row r="272" spans="1:10" hidden="1" x14ac:dyDescent="0.2">
      <c r="A272" s="788">
        <v>241</v>
      </c>
      <c r="B272" s="1024" t="s">
        <v>118</v>
      </c>
      <c r="C272" s="860"/>
      <c r="D272" s="687"/>
      <c r="E272" s="687"/>
      <c r="F272" s="997"/>
      <c r="G272" s="997"/>
      <c r="H272" s="997"/>
      <c r="I272" s="997"/>
      <c r="J272" s="999"/>
    </row>
    <row r="273" spans="1:10" ht="38.25" hidden="1" x14ac:dyDescent="0.2">
      <c r="A273" s="788">
        <v>242</v>
      </c>
      <c r="B273" s="996" t="s">
        <v>119</v>
      </c>
      <c r="C273" s="687" t="s">
        <v>355</v>
      </c>
      <c r="D273" s="687" t="s">
        <v>14</v>
      </c>
      <c r="E273" s="687"/>
      <c r="F273" s="997">
        <v>174873.3</v>
      </c>
      <c r="G273" s="997">
        <f>E273*F273</f>
        <v>0</v>
      </c>
      <c r="H273" s="997">
        <v>469767.55200000003</v>
      </c>
      <c r="I273" s="997">
        <f>E273*H273</f>
        <v>0</v>
      </c>
      <c r="J273" s="999">
        <f t="shared" ref="J273:J279" si="38">G273+I273</f>
        <v>0</v>
      </c>
    </row>
    <row r="274" spans="1:10" ht="38.25" hidden="1" x14ac:dyDescent="0.2">
      <c r="A274" s="788">
        <v>243</v>
      </c>
      <c r="B274" s="996" t="s">
        <v>110</v>
      </c>
      <c r="C274" s="687" t="s">
        <v>351</v>
      </c>
      <c r="D274" s="687" t="s">
        <v>14</v>
      </c>
      <c r="E274" s="687"/>
      <c r="F274" s="997">
        <v>77780.28</v>
      </c>
      <c r="G274" s="997">
        <f>E274*F274</f>
        <v>0</v>
      </c>
      <c r="H274" s="997">
        <v>160846.10400000002</v>
      </c>
      <c r="I274" s="997">
        <f>E274*H274</f>
        <v>0</v>
      </c>
      <c r="J274" s="999">
        <f t="shared" si="38"/>
        <v>0</v>
      </c>
    </row>
    <row r="275" spans="1:10" hidden="1" x14ac:dyDescent="0.2">
      <c r="A275" s="788">
        <v>244</v>
      </c>
      <c r="B275" s="996" t="s">
        <v>111</v>
      </c>
      <c r="C275" s="687" t="s">
        <v>356</v>
      </c>
      <c r="D275" s="687" t="s">
        <v>14</v>
      </c>
      <c r="E275" s="687"/>
      <c r="F275" s="997">
        <v>22827</v>
      </c>
      <c r="G275" s="997">
        <f>E275*F275</f>
        <v>0</v>
      </c>
      <c r="H275" s="997">
        <v>62594.207999999991</v>
      </c>
      <c r="I275" s="997">
        <f>E275*H275</f>
        <v>0</v>
      </c>
      <c r="J275" s="999">
        <f t="shared" si="38"/>
        <v>0</v>
      </c>
    </row>
    <row r="276" spans="1:10" hidden="1" x14ac:dyDescent="0.2">
      <c r="A276" s="788">
        <v>245</v>
      </c>
      <c r="B276" s="1024" t="s">
        <v>120</v>
      </c>
      <c r="C276" s="860"/>
      <c r="D276" s="687"/>
      <c r="E276" s="687"/>
      <c r="F276" s="997"/>
      <c r="G276" s="997"/>
      <c r="H276" s="997"/>
      <c r="I276" s="997"/>
      <c r="J276" s="999"/>
    </row>
    <row r="277" spans="1:10" ht="38.25" hidden="1" x14ac:dyDescent="0.2">
      <c r="A277" s="788">
        <v>246</v>
      </c>
      <c r="B277" s="996" t="s">
        <v>121</v>
      </c>
      <c r="C277" s="687" t="s">
        <v>358</v>
      </c>
      <c r="D277" s="687" t="s">
        <v>14</v>
      </c>
      <c r="E277" s="687"/>
      <c r="F277" s="997">
        <v>174873.3</v>
      </c>
      <c r="G277" s="997">
        <f>E277*F277</f>
        <v>0</v>
      </c>
      <c r="H277" s="997">
        <v>469767.55200000003</v>
      </c>
      <c r="I277" s="997">
        <f>E277*H277</f>
        <v>0</v>
      </c>
      <c r="J277" s="999">
        <f t="shared" si="38"/>
        <v>0</v>
      </c>
    </row>
    <row r="278" spans="1:10" ht="38.25" hidden="1" x14ac:dyDescent="0.2">
      <c r="A278" s="788">
        <v>247</v>
      </c>
      <c r="B278" s="996" t="s">
        <v>110</v>
      </c>
      <c r="C278" s="687" t="s">
        <v>351</v>
      </c>
      <c r="D278" s="687" t="s">
        <v>14</v>
      </c>
      <c r="E278" s="687"/>
      <c r="F278" s="997">
        <v>77780.28</v>
      </c>
      <c r="G278" s="997">
        <f>E278*F278</f>
        <v>0</v>
      </c>
      <c r="H278" s="997">
        <v>160846.10400000002</v>
      </c>
      <c r="I278" s="997">
        <f>E278*H278</f>
        <v>0</v>
      </c>
      <c r="J278" s="999">
        <f t="shared" si="38"/>
        <v>0</v>
      </c>
    </row>
    <row r="279" spans="1:10" hidden="1" x14ac:dyDescent="0.2">
      <c r="A279" s="788">
        <v>248</v>
      </c>
      <c r="B279" s="996" t="s">
        <v>111</v>
      </c>
      <c r="C279" s="687" t="s">
        <v>356</v>
      </c>
      <c r="D279" s="687" t="s">
        <v>14</v>
      </c>
      <c r="E279" s="687"/>
      <c r="F279" s="997">
        <v>22827</v>
      </c>
      <c r="G279" s="997">
        <f>E279*F279</f>
        <v>0</v>
      </c>
      <c r="H279" s="997">
        <v>62594.207999999991</v>
      </c>
      <c r="I279" s="997">
        <f>E279*H279</f>
        <v>0</v>
      </c>
      <c r="J279" s="999">
        <f t="shared" si="38"/>
        <v>0</v>
      </c>
    </row>
    <row r="280" spans="1:10" hidden="1" x14ac:dyDescent="0.2">
      <c r="A280" s="788">
        <v>249</v>
      </c>
      <c r="B280" s="1024" t="s">
        <v>122</v>
      </c>
      <c r="C280" s="860"/>
      <c r="D280" s="687"/>
      <c r="E280" s="687"/>
      <c r="F280" s="687"/>
      <c r="G280" s="997"/>
      <c r="H280" s="993"/>
      <c r="I280" s="997"/>
      <c r="J280" s="993"/>
    </row>
    <row r="281" spans="1:10" ht="25.5" hidden="1" x14ac:dyDescent="0.2">
      <c r="A281" s="788">
        <v>250</v>
      </c>
      <c r="B281" s="996" t="s">
        <v>123</v>
      </c>
      <c r="C281" s="687" t="s">
        <v>359</v>
      </c>
      <c r="D281" s="687" t="s">
        <v>14</v>
      </c>
      <c r="E281" s="687"/>
      <c r="F281" s="997">
        <v>134605.79999999999</v>
      </c>
      <c r="G281" s="997">
        <f>E281*F281</f>
        <v>0</v>
      </c>
      <c r="H281" s="997">
        <v>281150.90399999998</v>
      </c>
      <c r="I281" s="997">
        <f>E281*H281</f>
        <v>0</v>
      </c>
      <c r="J281" s="999">
        <f t="shared" ref="J281:J284" si="39">G281+I281</f>
        <v>0</v>
      </c>
    </row>
    <row r="282" spans="1:10" hidden="1" x14ac:dyDescent="0.2">
      <c r="A282" s="788">
        <v>251</v>
      </c>
      <c r="B282" s="996" t="s">
        <v>110</v>
      </c>
      <c r="C282" s="687" t="s">
        <v>360</v>
      </c>
      <c r="D282" s="687" t="s">
        <v>14</v>
      </c>
      <c r="E282" s="687"/>
      <c r="F282" s="997">
        <v>49482.079999999994</v>
      </c>
      <c r="G282" s="997">
        <f>E282*F282</f>
        <v>0</v>
      </c>
      <c r="H282" s="997">
        <v>30335.111999999997</v>
      </c>
      <c r="I282" s="997">
        <f>E282*H282</f>
        <v>0</v>
      </c>
      <c r="J282" s="999">
        <f t="shared" si="39"/>
        <v>0</v>
      </c>
    </row>
    <row r="283" spans="1:10" ht="12" hidden="1" customHeight="1" x14ac:dyDescent="0.2">
      <c r="A283" s="788">
        <v>252</v>
      </c>
      <c r="B283" s="996" t="s">
        <v>111</v>
      </c>
      <c r="C283" s="687" t="s">
        <v>361</v>
      </c>
      <c r="D283" s="687" t="s">
        <v>14</v>
      </c>
      <c r="E283" s="687"/>
      <c r="F283" s="997">
        <v>12559</v>
      </c>
      <c r="G283" s="997">
        <f>E283*F283</f>
        <v>0</v>
      </c>
      <c r="H283" s="997">
        <v>42774.791999999994</v>
      </c>
      <c r="I283" s="997">
        <f>E283*H283</f>
        <v>0</v>
      </c>
      <c r="J283" s="999">
        <f t="shared" si="39"/>
        <v>0</v>
      </c>
    </row>
    <row r="284" spans="1:10" hidden="1" x14ac:dyDescent="0.2">
      <c r="A284" s="788">
        <v>253</v>
      </c>
      <c r="B284" s="996" t="s">
        <v>111</v>
      </c>
      <c r="C284" s="687" t="s">
        <v>361</v>
      </c>
      <c r="D284" s="687" t="s">
        <v>14</v>
      </c>
      <c r="E284" s="687"/>
      <c r="F284" s="997">
        <v>10969</v>
      </c>
      <c r="G284" s="997">
        <f>E284*F284</f>
        <v>0</v>
      </c>
      <c r="H284" s="997">
        <v>42774.791999999994</v>
      </c>
      <c r="I284" s="997">
        <f>E284*H284</f>
        <v>0</v>
      </c>
      <c r="J284" s="999">
        <f t="shared" si="39"/>
        <v>0</v>
      </c>
    </row>
    <row r="285" spans="1:10" ht="12" hidden="1" customHeight="1" x14ac:dyDescent="0.2">
      <c r="A285" s="788">
        <v>254</v>
      </c>
      <c r="B285" s="1024" t="s">
        <v>124</v>
      </c>
      <c r="C285" s="860"/>
      <c r="D285" s="687"/>
      <c r="E285" s="687"/>
      <c r="F285" s="687"/>
      <c r="G285" s="997"/>
      <c r="H285" s="993"/>
      <c r="I285" s="997"/>
      <c r="J285" s="993"/>
    </row>
    <row r="286" spans="1:10" ht="38.25" hidden="1" x14ac:dyDescent="0.2">
      <c r="A286" s="788">
        <v>255</v>
      </c>
      <c r="B286" s="996" t="s">
        <v>125</v>
      </c>
      <c r="C286" s="687" t="s">
        <v>461</v>
      </c>
      <c r="D286" s="687" t="s">
        <v>14</v>
      </c>
      <c r="E286" s="687"/>
      <c r="F286" s="997">
        <v>69989.22</v>
      </c>
      <c r="G286" s="997">
        <f>E286*F286</f>
        <v>0</v>
      </c>
      <c r="H286" s="997">
        <v>236992</v>
      </c>
      <c r="I286" s="997">
        <f>E286*H286</f>
        <v>0</v>
      </c>
      <c r="J286" s="999">
        <f t="shared" ref="J286:J289" si="40">G286+I286</f>
        <v>0</v>
      </c>
    </row>
    <row r="287" spans="1:10" ht="25.5" hidden="1" x14ac:dyDescent="0.2">
      <c r="A287" s="788">
        <v>256</v>
      </c>
      <c r="B287" s="996" t="s">
        <v>126</v>
      </c>
      <c r="C287" s="687" t="s">
        <v>462</v>
      </c>
      <c r="D287" s="687" t="s">
        <v>14</v>
      </c>
      <c r="E287" s="687"/>
      <c r="F287" s="997">
        <v>18412.38</v>
      </c>
      <c r="G287" s="997">
        <f>E287*F287</f>
        <v>0</v>
      </c>
      <c r="H287" s="997">
        <v>47103</v>
      </c>
      <c r="I287" s="997">
        <f>E287*H287</f>
        <v>0</v>
      </c>
      <c r="J287" s="999">
        <f t="shared" si="40"/>
        <v>0</v>
      </c>
    </row>
    <row r="288" spans="1:10" ht="25.5" hidden="1" x14ac:dyDescent="0.2">
      <c r="A288" s="788">
        <v>257</v>
      </c>
      <c r="B288" s="996" t="s">
        <v>110</v>
      </c>
      <c r="C288" s="687" t="s">
        <v>463</v>
      </c>
      <c r="D288" s="687" t="s">
        <v>14</v>
      </c>
      <c r="E288" s="687"/>
      <c r="F288" s="997">
        <v>21322.87</v>
      </c>
      <c r="G288" s="997">
        <f>E288*F288</f>
        <v>0</v>
      </c>
      <c r="H288" s="997">
        <v>39580</v>
      </c>
      <c r="I288" s="997">
        <f>E288*H288</f>
        <v>0</v>
      </c>
      <c r="J288" s="999">
        <f t="shared" si="40"/>
        <v>0</v>
      </c>
    </row>
    <row r="289" spans="1:10" hidden="1" x14ac:dyDescent="0.2">
      <c r="A289" s="788">
        <v>258</v>
      </c>
      <c r="B289" s="996" t="s">
        <v>111</v>
      </c>
      <c r="C289" s="687" t="s">
        <v>464</v>
      </c>
      <c r="D289" s="687" t="s">
        <v>14</v>
      </c>
      <c r="E289" s="687"/>
      <c r="F289" s="997">
        <v>19916</v>
      </c>
      <c r="G289" s="997">
        <f>E289*F289</f>
        <v>0</v>
      </c>
      <c r="H289" s="997">
        <v>168216</v>
      </c>
      <c r="I289" s="997">
        <f>E289*H289</f>
        <v>0</v>
      </c>
      <c r="J289" s="999">
        <f t="shared" si="40"/>
        <v>0</v>
      </c>
    </row>
    <row r="290" spans="1:10" hidden="1" x14ac:dyDescent="0.2">
      <c r="A290" s="788">
        <v>259</v>
      </c>
      <c r="B290" s="1024" t="s">
        <v>127</v>
      </c>
      <c r="C290" s="860"/>
      <c r="D290" s="687"/>
      <c r="E290" s="687"/>
      <c r="F290" s="687"/>
      <c r="G290" s="997"/>
      <c r="H290" s="993"/>
      <c r="I290" s="997"/>
      <c r="J290" s="993"/>
    </row>
    <row r="291" spans="1:10" ht="38.25" hidden="1" x14ac:dyDescent="0.2">
      <c r="A291" s="788">
        <v>260</v>
      </c>
      <c r="B291" s="996" t="s">
        <v>125</v>
      </c>
      <c r="C291" s="687" t="s">
        <v>362</v>
      </c>
      <c r="D291" s="687" t="s">
        <v>14</v>
      </c>
      <c r="E291" s="687"/>
      <c r="F291" s="997">
        <v>69989.22</v>
      </c>
      <c r="G291" s="997">
        <f>E291*F291</f>
        <v>0</v>
      </c>
      <c r="H291" s="997">
        <v>159975.62399999998</v>
      </c>
      <c r="I291" s="997">
        <f>E291*H291</f>
        <v>0</v>
      </c>
      <c r="J291" s="999">
        <f t="shared" ref="J291:J294" si="41">G291+I291</f>
        <v>0</v>
      </c>
    </row>
    <row r="292" spans="1:10" ht="25.5" hidden="1" x14ac:dyDescent="0.2">
      <c r="A292" s="788">
        <v>261</v>
      </c>
      <c r="B292" s="996" t="s">
        <v>126</v>
      </c>
      <c r="C292" s="687" t="s">
        <v>363</v>
      </c>
      <c r="D292" s="687" t="s">
        <v>14</v>
      </c>
      <c r="E292" s="687"/>
      <c r="F292" s="997">
        <v>18412.38</v>
      </c>
      <c r="G292" s="997">
        <f>E292*F292</f>
        <v>0</v>
      </c>
      <c r="H292" s="997">
        <v>38478.191999999995</v>
      </c>
      <c r="I292" s="997">
        <f>E292*H292</f>
        <v>0</v>
      </c>
      <c r="J292" s="999">
        <f t="shared" si="41"/>
        <v>0</v>
      </c>
    </row>
    <row r="293" spans="1:10" ht="25.5" hidden="1" x14ac:dyDescent="0.2">
      <c r="A293" s="788">
        <v>262</v>
      </c>
      <c r="B293" s="996" t="s">
        <v>128</v>
      </c>
      <c r="C293" s="687" t="s">
        <v>365</v>
      </c>
      <c r="D293" s="687" t="s">
        <v>14</v>
      </c>
      <c r="E293" s="687"/>
      <c r="F293" s="997">
        <v>21322.87</v>
      </c>
      <c r="G293" s="997">
        <f>E293*F293</f>
        <v>0</v>
      </c>
      <c r="H293" s="997">
        <v>33285.072</v>
      </c>
      <c r="I293" s="997">
        <f>E293*H293</f>
        <v>0</v>
      </c>
      <c r="J293" s="999">
        <f t="shared" si="41"/>
        <v>0</v>
      </c>
    </row>
    <row r="294" spans="1:10" hidden="1" x14ac:dyDescent="0.2">
      <c r="A294" s="788">
        <v>263</v>
      </c>
      <c r="B294" s="996" t="s">
        <v>111</v>
      </c>
      <c r="C294" s="687" t="s">
        <v>364</v>
      </c>
      <c r="D294" s="687" t="s">
        <v>14</v>
      </c>
      <c r="E294" s="687"/>
      <c r="F294" s="997">
        <v>19916</v>
      </c>
      <c r="G294" s="997">
        <f>E294*F294</f>
        <v>0</v>
      </c>
      <c r="H294" s="997">
        <v>62594.207999999991</v>
      </c>
      <c r="I294" s="997">
        <f>E294*H294</f>
        <v>0</v>
      </c>
      <c r="J294" s="999">
        <f t="shared" si="41"/>
        <v>0</v>
      </c>
    </row>
    <row r="295" spans="1:10" hidden="1" x14ac:dyDescent="0.2">
      <c r="A295" s="788">
        <v>264</v>
      </c>
      <c r="B295" s="1024" t="s">
        <v>409</v>
      </c>
      <c r="C295" s="860"/>
      <c r="D295" s="687"/>
      <c r="E295" s="687"/>
      <c r="F295" s="687"/>
      <c r="G295" s="997"/>
      <c r="H295" s="993"/>
      <c r="I295" s="997"/>
      <c r="J295" s="993"/>
    </row>
    <row r="296" spans="1:10" ht="38.25" hidden="1" x14ac:dyDescent="0.2">
      <c r="A296" s="788">
        <v>265</v>
      </c>
      <c r="B296" s="996" t="s">
        <v>125</v>
      </c>
      <c r="C296" s="687" t="s">
        <v>362</v>
      </c>
      <c r="D296" s="687" t="s">
        <v>14</v>
      </c>
      <c r="E296" s="687"/>
      <c r="F296" s="1028">
        <v>69989.22</v>
      </c>
      <c r="G296" s="997">
        <f>E296*F296</f>
        <v>0</v>
      </c>
      <c r="H296" s="1028">
        <v>159975.62399999998</v>
      </c>
      <c r="I296" s="997">
        <f>E296*H296</f>
        <v>0</v>
      </c>
      <c r="J296" s="1029">
        <f t="shared" ref="J296:J299" si="42">G296+I296</f>
        <v>0</v>
      </c>
    </row>
    <row r="297" spans="1:10" ht="25.5" hidden="1" x14ac:dyDescent="0.2">
      <c r="A297" s="788">
        <v>266</v>
      </c>
      <c r="B297" s="996" t="s">
        <v>126</v>
      </c>
      <c r="C297" s="687" t="s">
        <v>363</v>
      </c>
      <c r="D297" s="687" t="s">
        <v>14</v>
      </c>
      <c r="E297" s="687"/>
      <c r="F297" s="1028">
        <v>18412.38</v>
      </c>
      <c r="G297" s="997">
        <f>E297*F297</f>
        <v>0</v>
      </c>
      <c r="H297" s="1028">
        <v>38478.191999999995</v>
      </c>
      <c r="I297" s="997">
        <f>E297*H297</f>
        <v>0</v>
      </c>
      <c r="J297" s="1029">
        <f t="shared" si="42"/>
        <v>0</v>
      </c>
    </row>
    <row r="298" spans="1:10" ht="25.5" hidden="1" x14ac:dyDescent="0.2">
      <c r="A298" s="788">
        <v>267</v>
      </c>
      <c r="B298" s="996" t="s">
        <v>128</v>
      </c>
      <c r="C298" s="687" t="s">
        <v>365</v>
      </c>
      <c r="D298" s="687" t="s">
        <v>14</v>
      </c>
      <c r="E298" s="687"/>
      <c r="F298" s="1028">
        <v>21322.87</v>
      </c>
      <c r="G298" s="997">
        <f>E298*F298</f>
        <v>0</v>
      </c>
      <c r="H298" s="1028">
        <v>33285.072</v>
      </c>
      <c r="I298" s="997">
        <f>E298*H298</f>
        <v>0</v>
      </c>
      <c r="J298" s="1029">
        <f t="shared" si="42"/>
        <v>0</v>
      </c>
    </row>
    <row r="299" spans="1:10" hidden="1" x14ac:dyDescent="0.2">
      <c r="A299" s="788">
        <v>268</v>
      </c>
      <c r="B299" s="996" t="s">
        <v>111</v>
      </c>
      <c r="C299" s="687" t="s">
        <v>364</v>
      </c>
      <c r="D299" s="687" t="s">
        <v>14</v>
      </c>
      <c r="E299" s="687"/>
      <c r="F299" s="1028">
        <v>19916</v>
      </c>
      <c r="G299" s="997">
        <f>E299*F299</f>
        <v>0</v>
      </c>
      <c r="H299" s="1028">
        <v>62594.207999999991</v>
      </c>
      <c r="I299" s="997">
        <f>E299*H299</f>
        <v>0</v>
      </c>
      <c r="J299" s="1029">
        <f t="shared" si="42"/>
        <v>0</v>
      </c>
    </row>
    <row r="300" spans="1:10" hidden="1" x14ac:dyDescent="0.2">
      <c r="A300" s="788">
        <v>269</v>
      </c>
      <c r="B300" s="1024"/>
      <c r="C300" s="860"/>
      <c r="D300" s="687"/>
      <c r="E300" s="687"/>
      <c r="F300" s="687"/>
      <c r="G300" s="997"/>
      <c r="H300" s="993"/>
      <c r="I300" s="997"/>
      <c r="J300" s="993"/>
    </row>
    <row r="301" spans="1:10" x14ac:dyDescent="0.2">
      <c r="A301" s="788">
        <v>270</v>
      </c>
      <c r="B301" s="1024" t="s">
        <v>129</v>
      </c>
      <c r="C301" s="860"/>
      <c r="D301" s="687"/>
      <c r="E301" s="687"/>
      <c r="F301" s="687"/>
      <c r="G301" s="997"/>
      <c r="H301" s="993"/>
      <c r="I301" s="997"/>
      <c r="J301" s="993"/>
    </row>
    <row r="302" spans="1:10" x14ac:dyDescent="0.2">
      <c r="A302" s="788">
        <v>271</v>
      </c>
      <c r="B302" s="1024" t="s">
        <v>108</v>
      </c>
      <c r="C302" s="860"/>
      <c r="D302" s="687"/>
      <c r="E302" s="687"/>
      <c r="F302" s="687"/>
      <c r="G302" s="997"/>
      <c r="H302" s="993"/>
      <c r="I302" s="997"/>
      <c r="J302" s="993"/>
    </row>
    <row r="303" spans="1:10" ht="38.25" hidden="1" x14ac:dyDescent="0.2">
      <c r="A303" s="788">
        <v>272</v>
      </c>
      <c r="B303" s="996" t="s">
        <v>288</v>
      </c>
      <c r="C303" s="687" t="s">
        <v>376</v>
      </c>
      <c r="D303" s="687" t="s">
        <v>14</v>
      </c>
      <c r="E303" s="687"/>
      <c r="F303" s="997">
        <v>13504.75</v>
      </c>
      <c r="G303" s="997">
        <f t="shared" ref="G303:G328" si="43">E303*F303</f>
        <v>0</v>
      </c>
      <c r="H303" s="997">
        <v>36380.111999999994</v>
      </c>
      <c r="I303" s="997">
        <f t="shared" ref="I303:I328" si="44">E303*H303</f>
        <v>0</v>
      </c>
      <c r="J303" s="999">
        <f t="shared" ref="J303:J308" si="45">G303+I303</f>
        <v>0</v>
      </c>
    </row>
    <row r="304" spans="1:10" ht="25.5" hidden="1" x14ac:dyDescent="0.2">
      <c r="A304" s="788">
        <v>273</v>
      </c>
      <c r="B304" s="996" t="s">
        <v>237</v>
      </c>
      <c r="C304" s="687" t="s">
        <v>366</v>
      </c>
      <c r="D304" s="687" t="s">
        <v>14</v>
      </c>
      <c r="E304" s="687"/>
      <c r="F304" s="997">
        <v>6467</v>
      </c>
      <c r="G304" s="997">
        <f t="shared" si="43"/>
        <v>0</v>
      </c>
      <c r="H304" s="997">
        <v>17422.248</v>
      </c>
      <c r="I304" s="997">
        <f t="shared" si="44"/>
        <v>0</v>
      </c>
      <c r="J304" s="999">
        <f t="shared" si="45"/>
        <v>0</v>
      </c>
    </row>
    <row r="305" spans="1:10" hidden="1" x14ac:dyDescent="0.2">
      <c r="A305" s="788">
        <v>274</v>
      </c>
      <c r="B305" s="996" t="s">
        <v>130</v>
      </c>
      <c r="C305" s="860" t="s">
        <v>131</v>
      </c>
      <c r="D305" s="687" t="s">
        <v>14</v>
      </c>
      <c r="E305" s="687"/>
      <c r="F305" s="997">
        <v>3004.89</v>
      </c>
      <c r="G305" s="997">
        <f t="shared" si="43"/>
        <v>0</v>
      </c>
      <c r="H305" s="997">
        <v>7329</v>
      </c>
      <c r="I305" s="997">
        <f t="shared" si="44"/>
        <v>0</v>
      </c>
      <c r="J305" s="999">
        <f t="shared" si="45"/>
        <v>0</v>
      </c>
    </row>
    <row r="306" spans="1:10" hidden="1" x14ac:dyDescent="0.2">
      <c r="A306" s="788">
        <v>275</v>
      </c>
      <c r="B306" s="996" t="s">
        <v>132</v>
      </c>
      <c r="C306" s="860" t="s">
        <v>133</v>
      </c>
      <c r="D306" s="687" t="s">
        <v>14</v>
      </c>
      <c r="E306" s="687"/>
      <c r="F306" s="997">
        <v>4003.24</v>
      </c>
      <c r="G306" s="997">
        <f t="shared" si="43"/>
        <v>0</v>
      </c>
      <c r="H306" s="997">
        <v>9764</v>
      </c>
      <c r="I306" s="997">
        <f t="shared" si="44"/>
        <v>0</v>
      </c>
      <c r="J306" s="999">
        <f t="shared" si="45"/>
        <v>0</v>
      </c>
    </row>
    <row r="307" spans="1:10" hidden="1" x14ac:dyDescent="0.2">
      <c r="A307" s="788">
        <v>276</v>
      </c>
      <c r="B307" s="996" t="s">
        <v>134</v>
      </c>
      <c r="C307" s="860"/>
      <c r="D307" s="687" t="s">
        <v>14</v>
      </c>
      <c r="E307" s="687"/>
      <c r="F307" s="997">
        <v>800</v>
      </c>
      <c r="G307" s="997">
        <f t="shared" si="43"/>
        <v>0</v>
      </c>
      <c r="H307" s="997">
        <v>2142</v>
      </c>
      <c r="I307" s="997">
        <f t="shared" si="44"/>
        <v>0</v>
      </c>
      <c r="J307" s="999">
        <f t="shared" si="45"/>
        <v>0</v>
      </c>
    </row>
    <row r="308" spans="1:10" x14ac:dyDescent="0.2">
      <c r="A308" s="788">
        <v>277</v>
      </c>
      <c r="B308" s="996" t="s">
        <v>135</v>
      </c>
      <c r="C308" s="860"/>
      <c r="D308" s="687" t="s">
        <v>56</v>
      </c>
      <c r="E308" s="687">
        <v>28.222000000000001</v>
      </c>
      <c r="F308" s="997">
        <v>1875</v>
      </c>
      <c r="G308" s="997">
        <f t="shared" si="43"/>
        <v>52916.25</v>
      </c>
      <c r="H308" s="997">
        <v>869</v>
      </c>
      <c r="I308" s="997">
        <f t="shared" si="44"/>
        <v>24524.918000000001</v>
      </c>
      <c r="J308" s="999">
        <f t="shared" si="45"/>
        <v>77441.168000000005</v>
      </c>
    </row>
    <row r="309" spans="1:10" hidden="1" x14ac:dyDescent="0.2">
      <c r="A309" s="788">
        <v>278</v>
      </c>
      <c r="B309" s="996" t="s">
        <v>136</v>
      </c>
      <c r="C309" s="860"/>
      <c r="D309" s="687" t="s">
        <v>137</v>
      </c>
      <c r="E309" s="687"/>
      <c r="F309" s="997"/>
      <c r="G309" s="997">
        <f t="shared" si="43"/>
        <v>0</v>
      </c>
      <c r="H309" s="997"/>
      <c r="I309" s="997">
        <f t="shared" si="44"/>
        <v>0</v>
      </c>
      <c r="J309" s="999"/>
    </row>
    <row r="310" spans="1:10" hidden="1" x14ac:dyDescent="0.2">
      <c r="A310" s="788">
        <v>279</v>
      </c>
      <c r="B310" s="996" t="s">
        <v>138</v>
      </c>
      <c r="C310" s="860"/>
      <c r="D310" s="687" t="s">
        <v>137</v>
      </c>
      <c r="E310" s="687"/>
      <c r="F310" s="997"/>
      <c r="G310" s="997">
        <f t="shared" si="43"/>
        <v>0</v>
      </c>
      <c r="H310" s="997"/>
      <c r="I310" s="997">
        <f t="shared" si="44"/>
        <v>0</v>
      </c>
      <c r="J310" s="999"/>
    </row>
    <row r="311" spans="1:10" hidden="1" x14ac:dyDescent="0.2">
      <c r="A311" s="788">
        <v>280</v>
      </c>
      <c r="B311" s="996" t="s">
        <v>139</v>
      </c>
      <c r="C311" s="860"/>
      <c r="D311" s="687" t="s">
        <v>56</v>
      </c>
      <c r="E311" s="756"/>
      <c r="F311" s="997">
        <v>1875</v>
      </c>
      <c r="G311" s="997">
        <f t="shared" si="43"/>
        <v>0</v>
      </c>
      <c r="H311" s="997">
        <v>1617</v>
      </c>
      <c r="I311" s="997">
        <f t="shared" si="44"/>
        <v>0</v>
      </c>
      <c r="J311" s="999">
        <f t="shared" ref="J311:J312" si="46">G311+I311</f>
        <v>0</v>
      </c>
    </row>
    <row r="312" spans="1:10" x14ac:dyDescent="0.2">
      <c r="A312" s="788">
        <v>281</v>
      </c>
      <c r="B312" s="996" t="s">
        <v>140</v>
      </c>
      <c r="C312" s="860"/>
      <c r="D312" s="687" t="s">
        <v>56</v>
      </c>
      <c r="E312" s="687">
        <v>7.8550000000000004</v>
      </c>
      <c r="F312" s="997">
        <v>1875</v>
      </c>
      <c r="G312" s="997">
        <f t="shared" si="43"/>
        <v>14728.125</v>
      </c>
      <c r="H312" s="997">
        <v>1226</v>
      </c>
      <c r="I312" s="997">
        <f t="shared" si="44"/>
        <v>9630.2300000000014</v>
      </c>
      <c r="J312" s="999">
        <f t="shared" si="46"/>
        <v>24358.355000000003</v>
      </c>
    </row>
    <row r="313" spans="1:10" hidden="1" x14ac:dyDescent="0.2">
      <c r="A313" s="788">
        <v>282</v>
      </c>
      <c r="B313" s="996" t="s">
        <v>141</v>
      </c>
      <c r="C313" s="860"/>
      <c r="D313" s="687" t="s">
        <v>137</v>
      </c>
      <c r="E313" s="687"/>
      <c r="F313" s="997"/>
      <c r="G313" s="997">
        <f t="shared" si="43"/>
        <v>0</v>
      </c>
      <c r="H313" s="997"/>
      <c r="I313" s="997">
        <f t="shared" si="44"/>
        <v>0</v>
      </c>
      <c r="J313" s="999"/>
    </row>
    <row r="314" spans="1:10" hidden="1" x14ac:dyDescent="0.2">
      <c r="A314" s="788">
        <v>283</v>
      </c>
      <c r="B314" s="996" t="s">
        <v>142</v>
      </c>
      <c r="C314" s="860"/>
      <c r="D314" s="687" t="s">
        <v>137</v>
      </c>
      <c r="E314" s="687"/>
      <c r="F314" s="997"/>
      <c r="G314" s="997">
        <f t="shared" si="43"/>
        <v>0</v>
      </c>
      <c r="H314" s="997"/>
      <c r="I314" s="997">
        <f t="shared" si="44"/>
        <v>0</v>
      </c>
      <c r="J314" s="999"/>
    </row>
    <row r="315" spans="1:10" hidden="1" x14ac:dyDescent="0.2">
      <c r="A315" s="788">
        <v>284</v>
      </c>
      <c r="B315" s="996" t="s">
        <v>143</v>
      </c>
      <c r="C315" s="860"/>
      <c r="D315" s="687" t="s">
        <v>137</v>
      </c>
      <c r="E315" s="687"/>
      <c r="F315" s="997"/>
      <c r="G315" s="997">
        <f t="shared" si="43"/>
        <v>0</v>
      </c>
      <c r="H315" s="997"/>
      <c r="I315" s="997">
        <f t="shared" si="44"/>
        <v>0</v>
      </c>
      <c r="J315" s="999"/>
    </row>
    <row r="316" spans="1:10" hidden="1" x14ac:dyDescent="0.2">
      <c r="A316" s="788">
        <v>285</v>
      </c>
      <c r="B316" s="996" t="s">
        <v>144</v>
      </c>
      <c r="C316" s="860"/>
      <c r="D316" s="687" t="s">
        <v>56</v>
      </c>
      <c r="E316" s="756"/>
      <c r="F316" s="997">
        <v>1875</v>
      </c>
      <c r="G316" s="997">
        <f t="shared" si="43"/>
        <v>0</v>
      </c>
      <c r="H316" s="997">
        <v>2132</v>
      </c>
      <c r="I316" s="997">
        <f t="shared" si="44"/>
        <v>0</v>
      </c>
      <c r="J316" s="999">
        <f t="shared" ref="J316:J320" si="47">G316+I316</f>
        <v>0</v>
      </c>
    </row>
    <row r="317" spans="1:10" ht="25.5" x14ac:dyDescent="0.2">
      <c r="A317" s="788"/>
      <c r="B317" s="996" t="s">
        <v>588</v>
      </c>
      <c r="C317" s="860"/>
      <c r="D317" s="687" t="s">
        <v>56</v>
      </c>
      <c r="E317" s="687">
        <v>98.763999999999996</v>
      </c>
      <c r="F317" s="997">
        <v>2075</v>
      </c>
      <c r="G317" s="997">
        <f t="shared" si="43"/>
        <v>204935.3</v>
      </c>
      <c r="H317" s="997">
        <v>1226</v>
      </c>
      <c r="I317" s="997">
        <f t="shared" si="44"/>
        <v>121084.66399999999</v>
      </c>
      <c r="J317" s="999">
        <f t="shared" si="47"/>
        <v>326019.96399999998</v>
      </c>
    </row>
    <row r="318" spans="1:10" hidden="1" x14ac:dyDescent="0.2">
      <c r="A318" s="788"/>
      <c r="B318" s="996" t="s">
        <v>589</v>
      </c>
      <c r="C318" s="860"/>
      <c r="D318" s="687" t="s">
        <v>137</v>
      </c>
      <c r="E318" s="687"/>
      <c r="F318" s="997"/>
      <c r="G318" s="997">
        <f t="shared" si="43"/>
        <v>0</v>
      </c>
      <c r="H318" s="997"/>
      <c r="I318" s="997">
        <f t="shared" si="44"/>
        <v>0</v>
      </c>
      <c r="J318" s="999"/>
    </row>
    <row r="319" spans="1:10" ht="25.5" x14ac:dyDescent="0.2">
      <c r="A319" s="788"/>
      <c r="B319" s="996" t="s">
        <v>590</v>
      </c>
      <c r="C319" s="860"/>
      <c r="D319" s="687" t="s">
        <v>56</v>
      </c>
      <c r="E319" s="756">
        <v>60.78</v>
      </c>
      <c r="F319" s="997">
        <v>2075</v>
      </c>
      <c r="G319" s="997">
        <f t="shared" si="43"/>
        <v>126118.5</v>
      </c>
      <c r="H319" s="997">
        <v>2132</v>
      </c>
      <c r="I319" s="997">
        <f t="shared" si="44"/>
        <v>129582.96</v>
      </c>
      <c r="J319" s="999">
        <f t="shared" ref="J319" si="48">G319+I319</f>
        <v>255701.46000000002</v>
      </c>
    </row>
    <row r="320" spans="1:10" hidden="1" x14ac:dyDescent="0.2">
      <c r="A320" s="788">
        <v>286</v>
      </c>
      <c r="B320" s="996" t="s">
        <v>145</v>
      </c>
      <c r="C320" s="860"/>
      <c r="D320" s="687" t="s">
        <v>56</v>
      </c>
      <c r="E320" s="687"/>
      <c r="F320" s="997">
        <v>1875</v>
      </c>
      <c r="G320" s="997">
        <f t="shared" si="43"/>
        <v>0</v>
      </c>
      <c r="H320" s="997">
        <v>1190</v>
      </c>
      <c r="I320" s="997">
        <f t="shared" si="44"/>
        <v>0</v>
      </c>
      <c r="J320" s="999">
        <f t="shared" si="47"/>
        <v>0</v>
      </c>
    </row>
    <row r="321" spans="1:10" hidden="1" x14ac:dyDescent="0.2">
      <c r="A321" s="788">
        <v>287</v>
      </c>
      <c r="B321" s="996" t="s">
        <v>146</v>
      </c>
      <c r="C321" s="860"/>
      <c r="D321" s="687" t="s">
        <v>137</v>
      </c>
      <c r="E321" s="687"/>
      <c r="F321" s="997"/>
      <c r="G321" s="997">
        <f t="shared" si="43"/>
        <v>0</v>
      </c>
      <c r="H321" s="997"/>
      <c r="I321" s="997">
        <f t="shared" si="44"/>
        <v>0</v>
      </c>
      <c r="J321" s="999"/>
    </row>
    <row r="322" spans="1:10" ht="25.5" hidden="1" x14ac:dyDescent="0.2">
      <c r="A322" s="788">
        <v>288</v>
      </c>
      <c r="B322" s="996" t="s">
        <v>147</v>
      </c>
      <c r="C322" s="860"/>
      <c r="D322" s="687" t="s">
        <v>56</v>
      </c>
      <c r="E322" s="756"/>
      <c r="F322" s="997">
        <v>1875</v>
      </c>
      <c r="G322" s="997">
        <f t="shared" si="43"/>
        <v>0</v>
      </c>
      <c r="H322" s="997">
        <v>1764</v>
      </c>
      <c r="I322" s="997">
        <f t="shared" si="44"/>
        <v>0</v>
      </c>
      <c r="J322" s="999">
        <f t="shared" ref="J322:J323" si="49">G322+I322</f>
        <v>0</v>
      </c>
    </row>
    <row r="323" spans="1:10" hidden="1" x14ac:dyDescent="0.2">
      <c r="A323" s="788">
        <v>289</v>
      </c>
      <c r="B323" s="996" t="s">
        <v>148</v>
      </c>
      <c r="C323" s="860"/>
      <c r="D323" s="687" t="s">
        <v>56</v>
      </c>
      <c r="E323" s="687"/>
      <c r="F323" s="997">
        <v>1875</v>
      </c>
      <c r="G323" s="997">
        <f t="shared" si="43"/>
        <v>0</v>
      </c>
      <c r="H323" s="997">
        <v>1428</v>
      </c>
      <c r="I323" s="997">
        <f t="shared" si="44"/>
        <v>0</v>
      </c>
      <c r="J323" s="999">
        <f t="shared" si="49"/>
        <v>0</v>
      </c>
    </row>
    <row r="324" spans="1:10" hidden="1" x14ac:dyDescent="0.2">
      <c r="A324" s="788">
        <v>290</v>
      </c>
      <c r="B324" s="996" t="s">
        <v>149</v>
      </c>
      <c r="C324" s="860"/>
      <c r="D324" s="687" t="s">
        <v>137</v>
      </c>
      <c r="E324" s="687"/>
      <c r="F324" s="997"/>
      <c r="G324" s="997">
        <f t="shared" si="43"/>
        <v>0</v>
      </c>
      <c r="H324" s="997"/>
      <c r="I324" s="997">
        <f t="shared" si="44"/>
        <v>0</v>
      </c>
      <c r="J324" s="999"/>
    </row>
    <row r="325" spans="1:10" hidden="1" x14ac:dyDescent="0.2">
      <c r="A325" s="788">
        <v>291</v>
      </c>
      <c r="B325" s="996" t="s">
        <v>150</v>
      </c>
      <c r="C325" s="860"/>
      <c r="D325" s="687" t="s">
        <v>56</v>
      </c>
      <c r="E325" s="756"/>
      <c r="F325" s="997">
        <v>1875</v>
      </c>
      <c r="G325" s="997">
        <f t="shared" si="43"/>
        <v>0</v>
      </c>
      <c r="H325" s="997">
        <v>2646</v>
      </c>
      <c r="I325" s="997">
        <f t="shared" si="44"/>
        <v>0</v>
      </c>
      <c r="J325" s="999">
        <f t="shared" ref="J325:J328" si="50">G325+I325</f>
        <v>0</v>
      </c>
    </row>
    <row r="326" spans="1:10" ht="25.5" hidden="1" x14ac:dyDescent="0.2">
      <c r="A326" s="788">
        <v>292</v>
      </c>
      <c r="B326" s="996" t="s">
        <v>151</v>
      </c>
      <c r="C326" s="687" t="s">
        <v>152</v>
      </c>
      <c r="D326" s="687" t="s">
        <v>56</v>
      </c>
      <c r="E326" s="687"/>
      <c r="F326" s="997">
        <v>600</v>
      </c>
      <c r="G326" s="997">
        <f t="shared" si="43"/>
        <v>0</v>
      </c>
      <c r="H326" s="997">
        <v>381</v>
      </c>
      <c r="I326" s="997">
        <f t="shared" si="44"/>
        <v>0</v>
      </c>
      <c r="J326" s="999">
        <f t="shared" si="50"/>
        <v>0</v>
      </c>
    </row>
    <row r="327" spans="1:10" hidden="1" x14ac:dyDescent="0.2">
      <c r="A327" s="788">
        <v>293</v>
      </c>
      <c r="B327" s="996" t="s">
        <v>153</v>
      </c>
      <c r="C327" s="860"/>
      <c r="D327" s="687" t="s">
        <v>56</v>
      </c>
      <c r="E327" s="687"/>
      <c r="F327" s="997">
        <v>1000</v>
      </c>
      <c r="G327" s="997">
        <f t="shared" si="43"/>
        <v>0</v>
      </c>
      <c r="H327" s="997">
        <v>123</v>
      </c>
      <c r="I327" s="997">
        <f t="shared" si="44"/>
        <v>0</v>
      </c>
      <c r="J327" s="999">
        <f t="shared" si="50"/>
        <v>0</v>
      </c>
    </row>
    <row r="328" spans="1:10" hidden="1" x14ac:dyDescent="0.2">
      <c r="A328" s="788">
        <v>294</v>
      </c>
      <c r="B328" s="996" t="s">
        <v>60</v>
      </c>
      <c r="C328" s="860"/>
      <c r="D328" s="687" t="s">
        <v>5</v>
      </c>
      <c r="E328" s="687"/>
      <c r="F328" s="997">
        <v>0</v>
      </c>
      <c r="G328" s="997">
        <f t="shared" si="43"/>
        <v>0</v>
      </c>
      <c r="H328" s="997">
        <v>137961</v>
      </c>
      <c r="I328" s="997">
        <f t="shared" si="44"/>
        <v>0</v>
      </c>
      <c r="J328" s="999">
        <f t="shared" si="50"/>
        <v>0</v>
      </c>
    </row>
    <row r="329" spans="1:10" x14ac:dyDescent="0.2">
      <c r="A329" s="788">
        <v>295</v>
      </c>
      <c r="B329" s="869" t="s">
        <v>112</v>
      </c>
      <c r="C329" s="860"/>
      <c r="D329" s="687"/>
      <c r="E329" s="687"/>
      <c r="F329" s="687"/>
      <c r="G329" s="997"/>
      <c r="H329" s="993"/>
      <c r="I329" s="997"/>
      <c r="J329" s="993"/>
    </row>
    <row r="330" spans="1:10" ht="38.25" hidden="1" x14ac:dyDescent="0.2">
      <c r="A330" s="788">
        <v>296</v>
      </c>
      <c r="B330" s="996" t="s">
        <v>288</v>
      </c>
      <c r="C330" s="687" t="s">
        <v>376</v>
      </c>
      <c r="D330" s="687" t="s">
        <v>14</v>
      </c>
      <c r="E330" s="687"/>
      <c r="F330" s="997">
        <v>13504.75</v>
      </c>
      <c r="G330" s="997">
        <f t="shared" ref="G330:G355" si="51">E330*F330</f>
        <v>0</v>
      </c>
      <c r="H330" s="997">
        <v>36380.111999999994</v>
      </c>
      <c r="I330" s="997">
        <f t="shared" ref="I330:I355" si="52">E330*H330</f>
        <v>0</v>
      </c>
      <c r="J330" s="999">
        <f t="shared" ref="J330:J335" si="53">G330+I330</f>
        <v>0</v>
      </c>
    </row>
    <row r="331" spans="1:10" ht="25.5" hidden="1" x14ac:dyDescent="0.2">
      <c r="A331" s="788">
        <v>297</v>
      </c>
      <c r="B331" s="996" t="s">
        <v>237</v>
      </c>
      <c r="C331" s="687" t="s">
        <v>366</v>
      </c>
      <c r="D331" s="687" t="s">
        <v>14</v>
      </c>
      <c r="E331" s="687"/>
      <c r="F331" s="997">
        <v>6467</v>
      </c>
      <c r="G331" s="997">
        <f t="shared" si="51"/>
        <v>0</v>
      </c>
      <c r="H331" s="997">
        <v>17422.248</v>
      </c>
      <c r="I331" s="997">
        <f t="shared" si="52"/>
        <v>0</v>
      </c>
      <c r="J331" s="999">
        <f t="shared" si="53"/>
        <v>0</v>
      </c>
    </row>
    <row r="332" spans="1:10" hidden="1" x14ac:dyDescent="0.2">
      <c r="A332" s="788">
        <v>298</v>
      </c>
      <c r="B332" s="996" t="s">
        <v>130</v>
      </c>
      <c r="C332" s="860" t="s">
        <v>131</v>
      </c>
      <c r="D332" s="687" t="s">
        <v>14</v>
      </c>
      <c r="E332" s="687"/>
      <c r="F332" s="997">
        <v>3004.89</v>
      </c>
      <c r="G332" s="997">
        <f t="shared" si="51"/>
        <v>0</v>
      </c>
      <c r="H332" s="997">
        <v>7329</v>
      </c>
      <c r="I332" s="997">
        <f t="shared" si="52"/>
        <v>0</v>
      </c>
      <c r="J332" s="999">
        <f t="shared" si="53"/>
        <v>0</v>
      </c>
    </row>
    <row r="333" spans="1:10" hidden="1" x14ac:dyDescent="0.2">
      <c r="A333" s="788">
        <v>299</v>
      </c>
      <c r="B333" s="996" t="s">
        <v>132</v>
      </c>
      <c r="C333" s="860" t="s">
        <v>133</v>
      </c>
      <c r="D333" s="687" t="s">
        <v>14</v>
      </c>
      <c r="E333" s="687"/>
      <c r="F333" s="997">
        <v>4003.24</v>
      </c>
      <c r="G333" s="997">
        <f t="shared" si="51"/>
        <v>0</v>
      </c>
      <c r="H333" s="997">
        <v>9764</v>
      </c>
      <c r="I333" s="997">
        <f t="shared" si="52"/>
        <v>0</v>
      </c>
      <c r="J333" s="999">
        <f t="shared" si="53"/>
        <v>0</v>
      </c>
    </row>
    <row r="334" spans="1:10" hidden="1" x14ac:dyDescent="0.2">
      <c r="A334" s="788">
        <v>300</v>
      </c>
      <c r="B334" s="996" t="s">
        <v>134</v>
      </c>
      <c r="C334" s="860"/>
      <c r="D334" s="687" t="s">
        <v>14</v>
      </c>
      <c r="E334" s="687"/>
      <c r="F334" s="997">
        <v>800</v>
      </c>
      <c r="G334" s="997">
        <f t="shared" si="51"/>
        <v>0</v>
      </c>
      <c r="H334" s="997">
        <v>2142</v>
      </c>
      <c r="I334" s="997">
        <f t="shared" si="52"/>
        <v>0</v>
      </c>
      <c r="J334" s="999">
        <f t="shared" si="53"/>
        <v>0</v>
      </c>
    </row>
    <row r="335" spans="1:10" x14ac:dyDescent="0.2">
      <c r="A335" s="788">
        <v>301</v>
      </c>
      <c r="B335" s="996" t="s">
        <v>135</v>
      </c>
      <c r="C335" s="860"/>
      <c r="D335" s="687" t="s">
        <v>56</v>
      </c>
      <c r="E335" s="687">
        <v>18.899000000000001</v>
      </c>
      <c r="F335" s="997">
        <v>1875</v>
      </c>
      <c r="G335" s="997">
        <f t="shared" si="51"/>
        <v>35435.625</v>
      </c>
      <c r="H335" s="997">
        <v>869</v>
      </c>
      <c r="I335" s="997">
        <f t="shared" si="52"/>
        <v>16423.231</v>
      </c>
      <c r="J335" s="999">
        <f t="shared" si="53"/>
        <v>51858.856</v>
      </c>
    </row>
    <row r="336" spans="1:10" hidden="1" x14ac:dyDescent="0.2">
      <c r="A336" s="788">
        <v>302</v>
      </c>
      <c r="B336" s="996" t="s">
        <v>136</v>
      </c>
      <c r="C336" s="860"/>
      <c r="D336" s="687" t="s">
        <v>137</v>
      </c>
      <c r="E336" s="687"/>
      <c r="F336" s="997"/>
      <c r="G336" s="997">
        <f t="shared" si="51"/>
        <v>0</v>
      </c>
      <c r="H336" s="997"/>
      <c r="I336" s="997">
        <f t="shared" si="52"/>
        <v>0</v>
      </c>
      <c r="J336" s="999"/>
    </row>
    <row r="337" spans="1:10" hidden="1" x14ac:dyDescent="0.2">
      <c r="A337" s="788">
        <v>303</v>
      </c>
      <c r="B337" s="996" t="s">
        <v>138</v>
      </c>
      <c r="C337" s="860"/>
      <c r="D337" s="687" t="s">
        <v>137</v>
      </c>
      <c r="E337" s="687"/>
      <c r="F337" s="997"/>
      <c r="G337" s="997">
        <f t="shared" si="51"/>
        <v>0</v>
      </c>
      <c r="H337" s="997"/>
      <c r="I337" s="997">
        <f t="shared" si="52"/>
        <v>0</v>
      </c>
      <c r="J337" s="999"/>
    </row>
    <row r="338" spans="1:10" hidden="1" x14ac:dyDescent="0.2">
      <c r="A338" s="788">
        <v>304</v>
      </c>
      <c r="B338" s="996" t="s">
        <v>139</v>
      </c>
      <c r="C338" s="860"/>
      <c r="D338" s="687" t="s">
        <v>56</v>
      </c>
      <c r="E338" s="756"/>
      <c r="F338" s="997">
        <v>1875</v>
      </c>
      <c r="G338" s="997">
        <f t="shared" si="51"/>
        <v>0</v>
      </c>
      <c r="H338" s="997">
        <v>1617</v>
      </c>
      <c r="I338" s="997">
        <f t="shared" si="52"/>
        <v>0</v>
      </c>
      <c r="J338" s="999">
        <f t="shared" ref="J338:J339" si="54">G338+I338</f>
        <v>0</v>
      </c>
    </row>
    <row r="339" spans="1:10" x14ac:dyDescent="0.2">
      <c r="A339" s="788">
        <v>305</v>
      </c>
      <c r="B339" s="996" t="s">
        <v>140</v>
      </c>
      <c r="C339" s="860"/>
      <c r="D339" s="687" t="s">
        <v>56</v>
      </c>
      <c r="E339" s="687">
        <v>4.6159999999999997</v>
      </c>
      <c r="F339" s="997">
        <v>1875</v>
      </c>
      <c r="G339" s="997">
        <f t="shared" si="51"/>
        <v>8655</v>
      </c>
      <c r="H339" s="997">
        <v>1226</v>
      </c>
      <c r="I339" s="997">
        <f t="shared" si="52"/>
        <v>5659.2159999999994</v>
      </c>
      <c r="J339" s="999">
        <f t="shared" si="54"/>
        <v>14314.216</v>
      </c>
    </row>
    <row r="340" spans="1:10" ht="30.75" hidden="1" customHeight="1" x14ac:dyDescent="0.2">
      <c r="A340" s="788">
        <v>306</v>
      </c>
      <c r="B340" s="996" t="s">
        <v>141</v>
      </c>
      <c r="C340" s="860"/>
      <c r="D340" s="687" t="s">
        <v>137</v>
      </c>
      <c r="E340" s="687"/>
      <c r="F340" s="997"/>
      <c r="G340" s="997">
        <f t="shared" si="51"/>
        <v>0</v>
      </c>
      <c r="H340" s="997"/>
      <c r="I340" s="997">
        <f t="shared" si="52"/>
        <v>0</v>
      </c>
      <c r="J340" s="999"/>
    </row>
    <row r="341" spans="1:10" hidden="1" x14ac:dyDescent="0.2">
      <c r="A341" s="788">
        <v>307</v>
      </c>
      <c r="B341" s="996" t="s">
        <v>142</v>
      </c>
      <c r="C341" s="860"/>
      <c r="D341" s="687" t="s">
        <v>137</v>
      </c>
      <c r="E341" s="687"/>
      <c r="F341" s="997"/>
      <c r="G341" s="997">
        <f t="shared" si="51"/>
        <v>0</v>
      </c>
      <c r="H341" s="997"/>
      <c r="I341" s="997">
        <f t="shared" si="52"/>
        <v>0</v>
      </c>
      <c r="J341" s="999"/>
    </row>
    <row r="342" spans="1:10" hidden="1" x14ac:dyDescent="0.2">
      <c r="A342" s="788">
        <v>308</v>
      </c>
      <c r="B342" s="996" t="s">
        <v>143</v>
      </c>
      <c r="C342" s="860"/>
      <c r="D342" s="687" t="s">
        <v>137</v>
      </c>
      <c r="E342" s="687"/>
      <c r="F342" s="997"/>
      <c r="G342" s="997">
        <f t="shared" si="51"/>
        <v>0</v>
      </c>
      <c r="H342" s="997"/>
      <c r="I342" s="997">
        <f t="shared" si="52"/>
        <v>0</v>
      </c>
      <c r="J342" s="999"/>
    </row>
    <row r="343" spans="1:10" hidden="1" x14ac:dyDescent="0.2">
      <c r="A343" s="788">
        <v>309</v>
      </c>
      <c r="B343" s="996" t="s">
        <v>144</v>
      </c>
      <c r="C343" s="860"/>
      <c r="D343" s="687" t="s">
        <v>56</v>
      </c>
      <c r="E343" s="756"/>
      <c r="F343" s="997">
        <v>1875</v>
      </c>
      <c r="G343" s="997">
        <f t="shared" si="51"/>
        <v>0</v>
      </c>
      <c r="H343" s="997">
        <v>2132</v>
      </c>
      <c r="I343" s="997">
        <f t="shared" si="52"/>
        <v>0</v>
      </c>
      <c r="J343" s="999">
        <f t="shared" ref="J343:J347" si="55">G343+I343</f>
        <v>0</v>
      </c>
    </row>
    <row r="344" spans="1:10" ht="25.5" x14ac:dyDescent="0.2">
      <c r="A344" s="788"/>
      <c r="B344" s="996" t="s">
        <v>588</v>
      </c>
      <c r="C344" s="860"/>
      <c r="D344" s="687" t="s">
        <v>56</v>
      </c>
      <c r="E344" s="687">
        <v>86.6</v>
      </c>
      <c r="F344" s="997">
        <v>2075</v>
      </c>
      <c r="G344" s="997">
        <f t="shared" si="51"/>
        <v>179695</v>
      </c>
      <c r="H344" s="997">
        <v>1226</v>
      </c>
      <c r="I344" s="997">
        <f t="shared" si="52"/>
        <v>106171.59999999999</v>
      </c>
      <c r="J344" s="999">
        <f t="shared" si="55"/>
        <v>285866.59999999998</v>
      </c>
    </row>
    <row r="345" spans="1:10" ht="12" hidden="1" customHeight="1" x14ac:dyDescent="0.2">
      <c r="A345" s="788"/>
      <c r="B345" s="996" t="s">
        <v>589</v>
      </c>
      <c r="C345" s="860"/>
      <c r="D345" s="687" t="s">
        <v>137</v>
      </c>
      <c r="E345" s="687"/>
      <c r="F345" s="997"/>
      <c r="G345" s="997">
        <f t="shared" si="51"/>
        <v>0</v>
      </c>
      <c r="H345" s="997"/>
      <c r="I345" s="997">
        <f t="shared" si="52"/>
        <v>0</v>
      </c>
      <c r="J345" s="999"/>
    </row>
    <row r="346" spans="1:10" ht="25.5" x14ac:dyDescent="0.2">
      <c r="A346" s="788"/>
      <c r="B346" s="996" t="s">
        <v>590</v>
      </c>
      <c r="C346" s="860"/>
      <c r="D346" s="687" t="s">
        <v>56</v>
      </c>
      <c r="E346" s="756">
        <v>50.86</v>
      </c>
      <c r="F346" s="997">
        <v>2075</v>
      </c>
      <c r="G346" s="997">
        <f t="shared" si="51"/>
        <v>105534.5</v>
      </c>
      <c r="H346" s="997">
        <v>2132</v>
      </c>
      <c r="I346" s="997">
        <f t="shared" si="52"/>
        <v>108433.52</v>
      </c>
      <c r="J346" s="999">
        <f t="shared" ref="J346" si="56">G346+I346</f>
        <v>213968.02000000002</v>
      </c>
    </row>
    <row r="347" spans="1:10" ht="12" hidden="1" customHeight="1" x14ac:dyDescent="0.2">
      <c r="A347" s="788">
        <v>310</v>
      </c>
      <c r="B347" s="996" t="s">
        <v>145</v>
      </c>
      <c r="C347" s="860"/>
      <c r="D347" s="687" t="s">
        <v>56</v>
      </c>
      <c r="E347" s="687"/>
      <c r="F347" s="997">
        <v>1875</v>
      </c>
      <c r="G347" s="997">
        <f t="shared" si="51"/>
        <v>0</v>
      </c>
      <c r="H347" s="997">
        <v>1190</v>
      </c>
      <c r="I347" s="997">
        <f t="shared" si="52"/>
        <v>0</v>
      </c>
      <c r="J347" s="999">
        <f t="shared" si="55"/>
        <v>0</v>
      </c>
    </row>
    <row r="348" spans="1:10" hidden="1" x14ac:dyDescent="0.2">
      <c r="A348" s="788">
        <v>311</v>
      </c>
      <c r="B348" s="996" t="s">
        <v>146</v>
      </c>
      <c r="C348" s="860"/>
      <c r="D348" s="687" t="s">
        <v>137</v>
      </c>
      <c r="E348" s="687"/>
      <c r="F348" s="997"/>
      <c r="G348" s="997">
        <f t="shared" si="51"/>
        <v>0</v>
      </c>
      <c r="H348" s="997"/>
      <c r="I348" s="997">
        <f t="shared" si="52"/>
        <v>0</v>
      </c>
      <c r="J348" s="999"/>
    </row>
    <row r="349" spans="1:10" ht="25.5" x14ac:dyDescent="0.2">
      <c r="A349" s="788">
        <v>312</v>
      </c>
      <c r="B349" s="996" t="s">
        <v>147</v>
      </c>
      <c r="C349" s="860"/>
      <c r="D349" s="687" t="s">
        <v>56</v>
      </c>
      <c r="E349" s="756">
        <v>3.96</v>
      </c>
      <c r="F349" s="997">
        <v>1875</v>
      </c>
      <c r="G349" s="997">
        <f t="shared" si="51"/>
        <v>7425</v>
      </c>
      <c r="H349" s="997">
        <v>1764</v>
      </c>
      <c r="I349" s="997">
        <f t="shared" si="52"/>
        <v>6985.44</v>
      </c>
      <c r="J349" s="999">
        <f t="shared" ref="J349:J350" si="57">G349+I349</f>
        <v>14410.439999999999</v>
      </c>
    </row>
    <row r="350" spans="1:10" hidden="1" x14ac:dyDescent="0.2">
      <c r="A350" s="788">
        <v>313</v>
      </c>
      <c r="B350" s="996" t="s">
        <v>148</v>
      </c>
      <c r="C350" s="860"/>
      <c r="D350" s="687" t="s">
        <v>56</v>
      </c>
      <c r="E350" s="687"/>
      <c r="F350" s="997">
        <v>1875</v>
      </c>
      <c r="G350" s="997">
        <f t="shared" si="51"/>
        <v>0</v>
      </c>
      <c r="H350" s="997">
        <v>1428</v>
      </c>
      <c r="I350" s="997">
        <f t="shared" si="52"/>
        <v>0</v>
      </c>
      <c r="J350" s="999">
        <f t="shared" si="57"/>
        <v>0</v>
      </c>
    </row>
    <row r="351" spans="1:10" hidden="1" x14ac:dyDescent="0.2">
      <c r="A351" s="788">
        <v>314</v>
      </c>
      <c r="B351" s="996" t="s">
        <v>149</v>
      </c>
      <c r="C351" s="860"/>
      <c r="D351" s="687" t="s">
        <v>137</v>
      </c>
      <c r="E351" s="687"/>
      <c r="F351" s="997"/>
      <c r="G351" s="997">
        <f t="shared" si="51"/>
        <v>0</v>
      </c>
      <c r="H351" s="997"/>
      <c r="I351" s="997">
        <f t="shared" si="52"/>
        <v>0</v>
      </c>
      <c r="J351" s="999"/>
    </row>
    <row r="352" spans="1:10" hidden="1" x14ac:dyDescent="0.2">
      <c r="A352" s="788">
        <v>315</v>
      </c>
      <c r="B352" s="996" t="s">
        <v>150</v>
      </c>
      <c r="C352" s="860"/>
      <c r="D352" s="687" t="s">
        <v>56</v>
      </c>
      <c r="E352" s="756"/>
      <c r="F352" s="997">
        <v>1875</v>
      </c>
      <c r="G352" s="997">
        <f t="shared" si="51"/>
        <v>0</v>
      </c>
      <c r="H352" s="997">
        <v>2646</v>
      </c>
      <c r="I352" s="997">
        <f t="shared" si="52"/>
        <v>0</v>
      </c>
      <c r="J352" s="999">
        <f t="shared" ref="J352:J355" si="58">G352+I352</f>
        <v>0</v>
      </c>
    </row>
    <row r="353" spans="1:10" ht="25.5" hidden="1" x14ac:dyDescent="0.2">
      <c r="A353" s="788">
        <v>316</v>
      </c>
      <c r="B353" s="996" t="s">
        <v>151</v>
      </c>
      <c r="C353" s="687" t="s">
        <v>152</v>
      </c>
      <c r="D353" s="687" t="s">
        <v>56</v>
      </c>
      <c r="E353" s="687"/>
      <c r="F353" s="997">
        <v>600</v>
      </c>
      <c r="G353" s="997">
        <f t="shared" si="51"/>
        <v>0</v>
      </c>
      <c r="H353" s="997">
        <v>381</v>
      </c>
      <c r="I353" s="997">
        <f t="shared" si="52"/>
        <v>0</v>
      </c>
      <c r="J353" s="999">
        <f t="shared" si="58"/>
        <v>0</v>
      </c>
    </row>
    <row r="354" spans="1:10" hidden="1" x14ac:dyDescent="0.2">
      <c r="A354" s="788">
        <v>317</v>
      </c>
      <c r="B354" s="996" t="s">
        <v>153</v>
      </c>
      <c r="C354" s="860"/>
      <c r="D354" s="687" t="s">
        <v>56</v>
      </c>
      <c r="E354" s="687"/>
      <c r="F354" s="997">
        <v>1000</v>
      </c>
      <c r="G354" s="997">
        <f t="shared" si="51"/>
        <v>0</v>
      </c>
      <c r="H354" s="997">
        <v>123</v>
      </c>
      <c r="I354" s="997">
        <f t="shared" si="52"/>
        <v>0</v>
      </c>
      <c r="J354" s="999">
        <f t="shared" si="58"/>
        <v>0</v>
      </c>
    </row>
    <row r="355" spans="1:10" hidden="1" x14ac:dyDescent="0.2">
      <c r="A355" s="788">
        <v>318</v>
      </c>
      <c r="B355" s="996" t="s">
        <v>60</v>
      </c>
      <c r="C355" s="860"/>
      <c r="D355" s="687" t="s">
        <v>5</v>
      </c>
      <c r="E355" s="687"/>
      <c r="F355" s="997">
        <v>0</v>
      </c>
      <c r="G355" s="997">
        <f t="shared" si="51"/>
        <v>0</v>
      </c>
      <c r="H355" s="997">
        <v>137961</v>
      </c>
      <c r="I355" s="997">
        <f t="shared" si="52"/>
        <v>0</v>
      </c>
      <c r="J355" s="999">
        <f t="shared" si="58"/>
        <v>0</v>
      </c>
    </row>
    <row r="356" spans="1:10" x14ac:dyDescent="0.2">
      <c r="A356" s="788">
        <v>319</v>
      </c>
      <c r="B356" s="869" t="s">
        <v>114</v>
      </c>
      <c r="C356" s="860"/>
      <c r="D356" s="687"/>
      <c r="E356" s="687"/>
      <c r="F356" s="687"/>
      <c r="G356" s="997"/>
      <c r="H356" s="993"/>
      <c r="I356" s="997"/>
      <c r="J356" s="993"/>
    </row>
    <row r="357" spans="1:10" ht="25.5" hidden="1" x14ac:dyDescent="0.2">
      <c r="A357" s="788">
        <v>320</v>
      </c>
      <c r="B357" s="996" t="s">
        <v>289</v>
      </c>
      <c r="C357" s="687" t="s">
        <v>367</v>
      </c>
      <c r="D357" s="687" t="s">
        <v>14</v>
      </c>
      <c r="E357" s="687"/>
      <c r="F357" s="997">
        <v>8293.6</v>
      </c>
      <c r="G357" s="997">
        <f t="shared" ref="G357:G380" si="59">E357*F357</f>
        <v>0</v>
      </c>
      <c r="H357" s="997">
        <v>22342.319999999996</v>
      </c>
      <c r="I357" s="997">
        <f t="shared" ref="I357:I380" si="60">E357*H357</f>
        <v>0</v>
      </c>
      <c r="J357" s="999">
        <f t="shared" ref="J357:J362" si="61">G357+I357</f>
        <v>0</v>
      </c>
    </row>
    <row r="358" spans="1:10" hidden="1" x14ac:dyDescent="0.2">
      <c r="A358" s="788">
        <v>321</v>
      </c>
      <c r="B358" s="996" t="s">
        <v>154</v>
      </c>
      <c r="C358" s="860" t="s">
        <v>155</v>
      </c>
      <c r="D358" s="687" t="s">
        <v>14</v>
      </c>
      <c r="E358" s="687"/>
      <c r="F358" s="997">
        <v>800</v>
      </c>
      <c r="G358" s="997">
        <f t="shared" si="59"/>
        <v>0</v>
      </c>
      <c r="H358" s="997">
        <v>1021</v>
      </c>
      <c r="I358" s="997">
        <f t="shared" si="60"/>
        <v>0</v>
      </c>
      <c r="J358" s="999">
        <f t="shared" si="61"/>
        <v>0</v>
      </c>
    </row>
    <row r="359" spans="1:10" hidden="1" x14ac:dyDescent="0.2">
      <c r="A359" s="788">
        <v>322</v>
      </c>
      <c r="B359" s="996" t="s">
        <v>132</v>
      </c>
      <c r="C359" s="860" t="s">
        <v>133</v>
      </c>
      <c r="D359" s="687" t="s">
        <v>14</v>
      </c>
      <c r="E359" s="687"/>
      <c r="F359" s="997">
        <v>4003.24</v>
      </c>
      <c r="G359" s="997">
        <f t="shared" si="59"/>
        <v>0</v>
      </c>
      <c r="H359" s="997">
        <v>9764</v>
      </c>
      <c r="I359" s="997">
        <f t="shared" si="60"/>
        <v>0</v>
      </c>
      <c r="J359" s="999">
        <f t="shared" si="61"/>
        <v>0</v>
      </c>
    </row>
    <row r="360" spans="1:10" hidden="1" x14ac:dyDescent="0.2">
      <c r="A360" s="788">
        <v>323</v>
      </c>
      <c r="B360" s="996" t="s">
        <v>156</v>
      </c>
      <c r="C360" s="860"/>
      <c r="D360" s="687" t="s">
        <v>14</v>
      </c>
      <c r="E360" s="687"/>
      <c r="F360" s="997">
        <v>600</v>
      </c>
      <c r="G360" s="997">
        <f t="shared" si="59"/>
        <v>0</v>
      </c>
      <c r="H360" s="997">
        <v>595</v>
      </c>
      <c r="I360" s="997">
        <f t="shared" si="60"/>
        <v>0</v>
      </c>
      <c r="J360" s="999">
        <f t="shared" si="61"/>
        <v>0</v>
      </c>
    </row>
    <row r="361" spans="1:10" hidden="1" x14ac:dyDescent="0.2">
      <c r="A361" s="788">
        <v>324</v>
      </c>
      <c r="B361" s="996" t="s">
        <v>134</v>
      </c>
      <c r="C361" s="860"/>
      <c r="D361" s="687" t="s">
        <v>14</v>
      </c>
      <c r="E361" s="687"/>
      <c r="F361" s="997">
        <v>800</v>
      </c>
      <c r="G361" s="997">
        <f t="shared" si="59"/>
        <v>0</v>
      </c>
      <c r="H361" s="997">
        <v>2142</v>
      </c>
      <c r="I361" s="997">
        <f t="shared" si="60"/>
        <v>0</v>
      </c>
      <c r="J361" s="999">
        <f t="shared" si="61"/>
        <v>0</v>
      </c>
    </row>
    <row r="362" spans="1:10" x14ac:dyDescent="0.2">
      <c r="A362" s="788">
        <v>325</v>
      </c>
      <c r="B362" s="996" t="s">
        <v>157</v>
      </c>
      <c r="C362" s="687"/>
      <c r="D362" s="687" t="s">
        <v>56</v>
      </c>
      <c r="E362" s="687">
        <v>3.26</v>
      </c>
      <c r="F362" s="997">
        <v>900</v>
      </c>
      <c r="G362" s="997">
        <f t="shared" si="59"/>
        <v>2934</v>
      </c>
      <c r="H362" s="997">
        <v>840</v>
      </c>
      <c r="I362" s="997">
        <f t="shared" si="60"/>
        <v>2738.3999999999996</v>
      </c>
      <c r="J362" s="999">
        <f t="shared" si="61"/>
        <v>5672.4</v>
      </c>
    </row>
    <row r="363" spans="1:10" hidden="1" x14ac:dyDescent="0.2">
      <c r="A363" s="788">
        <v>326</v>
      </c>
      <c r="B363" s="996" t="s">
        <v>158</v>
      </c>
      <c r="C363" s="860"/>
      <c r="D363" s="687" t="s">
        <v>137</v>
      </c>
      <c r="E363" s="687"/>
      <c r="F363" s="997"/>
      <c r="G363" s="997">
        <f t="shared" si="59"/>
        <v>0</v>
      </c>
      <c r="H363" s="997"/>
      <c r="I363" s="997">
        <f t="shared" si="60"/>
        <v>0</v>
      </c>
      <c r="J363" s="999"/>
    </row>
    <row r="364" spans="1:10" x14ac:dyDescent="0.2">
      <c r="A364" s="788">
        <v>327</v>
      </c>
      <c r="B364" s="996" t="s">
        <v>159</v>
      </c>
      <c r="C364" s="687"/>
      <c r="D364" s="687" t="s">
        <v>56</v>
      </c>
      <c r="E364" s="756">
        <v>1.78</v>
      </c>
      <c r="F364" s="997">
        <v>900</v>
      </c>
      <c r="G364" s="997">
        <f t="shared" si="59"/>
        <v>1602</v>
      </c>
      <c r="H364" s="997">
        <v>3080</v>
      </c>
      <c r="I364" s="997">
        <f t="shared" si="60"/>
        <v>5482.4</v>
      </c>
      <c r="J364" s="999">
        <f t="shared" ref="J364:J365" si="62">G364+I364</f>
        <v>7084.4</v>
      </c>
    </row>
    <row r="365" spans="1:10" hidden="1" x14ac:dyDescent="0.2">
      <c r="A365" s="788">
        <v>328</v>
      </c>
      <c r="B365" s="996" t="s">
        <v>135</v>
      </c>
      <c r="C365" s="860"/>
      <c r="D365" s="687" t="s">
        <v>56</v>
      </c>
      <c r="E365" s="687"/>
      <c r="F365" s="997">
        <v>1875</v>
      </c>
      <c r="G365" s="997">
        <f t="shared" si="59"/>
        <v>0</v>
      </c>
      <c r="H365" s="997">
        <v>869</v>
      </c>
      <c r="I365" s="997">
        <f t="shared" si="60"/>
        <v>0</v>
      </c>
      <c r="J365" s="999">
        <f t="shared" si="62"/>
        <v>0</v>
      </c>
    </row>
    <row r="366" spans="1:10" hidden="1" x14ac:dyDescent="0.2">
      <c r="A366" s="788">
        <v>329</v>
      </c>
      <c r="B366" s="996" t="s">
        <v>136</v>
      </c>
      <c r="C366" s="860"/>
      <c r="D366" s="687" t="s">
        <v>137</v>
      </c>
      <c r="E366" s="687"/>
      <c r="F366" s="997"/>
      <c r="G366" s="997">
        <f t="shared" si="59"/>
        <v>0</v>
      </c>
      <c r="H366" s="997"/>
      <c r="I366" s="997">
        <f t="shared" si="60"/>
        <v>0</v>
      </c>
      <c r="J366" s="999"/>
    </row>
    <row r="367" spans="1:10" hidden="1" x14ac:dyDescent="0.2">
      <c r="A367" s="788">
        <v>330</v>
      </c>
      <c r="B367" s="996" t="s">
        <v>160</v>
      </c>
      <c r="C367" s="860"/>
      <c r="D367" s="687" t="s">
        <v>137</v>
      </c>
      <c r="E367" s="687"/>
      <c r="F367" s="997"/>
      <c r="G367" s="997">
        <f t="shared" si="59"/>
        <v>0</v>
      </c>
      <c r="H367" s="997"/>
      <c r="I367" s="997">
        <f t="shared" si="60"/>
        <v>0</v>
      </c>
      <c r="J367" s="999"/>
    </row>
    <row r="368" spans="1:10" hidden="1" x14ac:dyDescent="0.2">
      <c r="A368" s="788">
        <v>331</v>
      </c>
      <c r="B368" s="996" t="s">
        <v>161</v>
      </c>
      <c r="C368" s="860"/>
      <c r="D368" s="687" t="s">
        <v>137</v>
      </c>
      <c r="E368" s="687"/>
      <c r="F368" s="997"/>
      <c r="G368" s="997">
        <f t="shared" si="59"/>
        <v>0</v>
      </c>
      <c r="H368" s="997"/>
      <c r="I368" s="997">
        <f t="shared" si="60"/>
        <v>0</v>
      </c>
      <c r="J368" s="999"/>
    </row>
    <row r="369" spans="1:10" hidden="1" x14ac:dyDescent="0.2">
      <c r="A369" s="788">
        <v>332</v>
      </c>
      <c r="B369" s="996" t="s">
        <v>138</v>
      </c>
      <c r="C369" s="860"/>
      <c r="D369" s="687" t="s">
        <v>137</v>
      </c>
      <c r="E369" s="687"/>
      <c r="F369" s="997"/>
      <c r="G369" s="997">
        <f t="shared" si="59"/>
        <v>0</v>
      </c>
      <c r="H369" s="997"/>
      <c r="I369" s="997">
        <f t="shared" si="60"/>
        <v>0</v>
      </c>
      <c r="J369" s="999"/>
    </row>
    <row r="370" spans="1:10" hidden="1" x14ac:dyDescent="0.2">
      <c r="A370" s="788">
        <v>333</v>
      </c>
      <c r="B370" s="996" t="s">
        <v>162</v>
      </c>
      <c r="C370" s="860"/>
      <c r="D370" s="687" t="s">
        <v>137</v>
      </c>
      <c r="E370" s="687"/>
      <c r="F370" s="997"/>
      <c r="G370" s="997">
        <f t="shared" si="59"/>
        <v>0</v>
      </c>
      <c r="H370" s="997"/>
      <c r="I370" s="997">
        <f t="shared" si="60"/>
        <v>0</v>
      </c>
      <c r="J370" s="999"/>
    </row>
    <row r="371" spans="1:10" hidden="1" x14ac:dyDescent="0.2">
      <c r="A371" s="788">
        <v>334</v>
      </c>
      <c r="B371" s="996" t="s">
        <v>139</v>
      </c>
      <c r="C371" s="860"/>
      <c r="D371" s="687" t="s">
        <v>56</v>
      </c>
      <c r="E371" s="756"/>
      <c r="F371" s="997">
        <v>1875</v>
      </c>
      <c r="G371" s="997">
        <f t="shared" si="59"/>
        <v>0</v>
      </c>
      <c r="H371" s="997">
        <v>1617</v>
      </c>
      <c r="I371" s="997">
        <f t="shared" si="60"/>
        <v>0</v>
      </c>
      <c r="J371" s="999">
        <f t="shared" ref="J371:J372" si="63">G371+I371</f>
        <v>0</v>
      </c>
    </row>
    <row r="372" spans="1:10" x14ac:dyDescent="0.2">
      <c r="A372" s="788">
        <v>335</v>
      </c>
      <c r="B372" s="996" t="s">
        <v>140</v>
      </c>
      <c r="C372" s="860"/>
      <c r="D372" s="687" t="s">
        <v>56</v>
      </c>
      <c r="E372" s="687">
        <v>29.47</v>
      </c>
      <c r="F372" s="997">
        <v>1875</v>
      </c>
      <c r="G372" s="997">
        <f t="shared" si="59"/>
        <v>55256.25</v>
      </c>
      <c r="H372" s="997">
        <v>1226</v>
      </c>
      <c r="I372" s="997">
        <f t="shared" si="60"/>
        <v>36130.22</v>
      </c>
      <c r="J372" s="999">
        <f t="shared" si="63"/>
        <v>91386.47</v>
      </c>
    </row>
    <row r="373" spans="1:10" hidden="1" x14ac:dyDescent="0.2">
      <c r="A373" s="788">
        <v>336</v>
      </c>
      <c r="B373" s="996" t="s">
        <v>163</v>
      </c>
      <c r="C373" s="860"/>
      <c r="D373" s="687" t="s">
        <v>137</v>
      </c>
      <c r="E373" s="687"/>
      <c r="F373" s="997"/>
      <c r="G373" s="997">
        <f t="shared" si="59"/>
        <v>0</v>
      </c>
      <c r="H373" s="997"/>
      <c r="I373" s="997">
        <f t="shared" si="60"/>
        <v>0</v>
      </c>
      <c r="J373" s="999"/>
    </row>
    <row r="374" spans="1:10" x14ac:dyDescent="0.2">
      <c r="A374" s="788">
        <v>337</v>
      </c>
      <c r="B374" s="996" t="s">
        <v>144</v>
      </c>
      <c r="C374" s="860"/>
      <c r="D374" s="687" t="s">
        <v>56</v>
      </c>
      <c r="E374" s="756">
        <v>33.49</v>
      </c>
      <c r="F374" s="997">
        <v>1875</v>
      </c>
      <c r="G374" s="997">
        <f t="shared" si="59"/>
        <v>62793.750000000007</v>
      </c>
      <c r="H374" s="997">
        <v>2132</v>
      </c>
      <c r="I374" s="997">
        <f t="shared" si="60"/>
        <v>71400.680000000008</v>
      </c>
      <c r="J374" s="999">
        <f t="shared" ref="J374:J375" si="64">G374+I374</f>
        <v>134194.43000000002</v>
      </c>
    </row>
    <row r="375" spans="1:10" hidden="1" x14ac:dyDescent="0.2">
      <c r="A375" s="788">
        <v>338</v>
      </c>
      <c r="B375" s="996" t="s">
        <v>148</v>
      </c>
      <c r="C375" s="860"/>
      <c r="D375" s="687" t="s">
        <v>56</v>
      </c>
      <c r="E375" s="687"/>
      <c r="F375" s="997">
        <v>1875</v>
      </c>
      <c r="G375" s="997">
        <f t="shared" si="59"/>
        <v>0</v>
      </c>
      <c r="H375" s="997">
        <v>1428</v>
      </c>
      <c r="I375" s="997">
        <f t="shared" si="60"/>
        <v>0</v>
      </c>
      <c r="J375" s="999">
        <f t="shared" si="64"/>
        <v>0</v>
      </c>
    </row>
    <row r="376" spans="1:10" hidden="1" x14ac:dyDescent="0.2">
      <c r="A376" s="788">
        <v>339</v>
      </c>
      <c r="B376" s="996" t="s">
        <v>164</v>
      </c>
      <c r="C376" s="860"/>
      <c r="D376" s="687" t="s">
        <v>137</v>
      </c>
      <c r="E376" s="687"/>
      <c r="F376" s="997"/>
      <c r="G376" s="997">
        <f t="shared" si="59"/>
        <v>0</v>
      </c>
      <c r="H376" s="997"/>
      <c r="I376" s="997">
        <f t="shared" si="60"/>
        <v>0</v>
      </c>
      <c r="J376" s="999"/>
    </row>
    <row r="377" spans="1:10" x14ac:dyDescent="0.2">
      <c r="A377" s="788">
        <v>340</v>
      </c>
      <c r="B377" s="996" t="s">
        <v>150</v>
      </c>
      <c r="C377" s="860"/>
      <c r="D377" s="687" t="s">
        <v>56</v>
      </c>
      <c r="E377" s="756">
        <v>9.3699999999999992</v>
      </c>
      <c r="F377" s="997">
        <v>1875</v>
      </c>
      <c r="G377" s="997">
        <f t="shared" si="59"/>
        <v>17568.75</v>
      </c>
      <c r="H377" s="997">
        <v>2646</v>
      </c>
      <c r="I377" s="997">
        <f t="shared" si="60"/>
        <v>24793.019999999997</v>
      </c>
      <c r="J377" s="999">
        <f t="shared" ref="J377:J380" si="65">G377+I377</f>
        <v>42361.77</v>
      </c>
    </row>
    <row r="378" spans="1:10" ht="25.5" hidden="1" x14ac:dyDescent="0.2">
      <c r="A378" s="788">
        <v>341</v>
      </c>
      <c r="B378" s="996" t="s">
        <v>151</v>
      </c>
      <c r="C378" s="687" t="s">
        <v>152</v>
      </c>
      <c r="D378" s="687" t="s">
        <v>56</v>
      </c>
      <c r="E378" s="687"/>
      <c r="F378" s="997">
        <v>600</v>
      </c>
      <c r="G378" s="997">
        <f t="shared" si="59"/>
        <v>0</v>
      </c>
      <c r="H378" s="997">
        <v>381</v>
      </c>
      <c r="I378" s="997">
        <f t="shared" si="60"/>
        <v>0</v>
      </c>
      <c r="J378" s="999">
        <f t="shared" si="65"/>
        <v>0</v>
      </c>
    </row>
    <row r="379" spans="1:10" hidden="1" x14ac:dyDescent="0.2">
      <c r="A379" s="788">
        <v>342</v>
      </c>
      <c r="B379" s="996" t="s">
        <v>153</v>
      </c>
      <c r="C379" s="860"/>
      <c r="D379" s="687" t="s">
        <v>56</v>
      </c>
      <c r="E379" s="687"/>
      <c r="F379" s="997">
        <v>1000</v>
      </c>
      <c r="G379" s="997">
        <f t="shared" si="59"/>
        <v>0</v>
      </c>
      <c r="H379" s="997">
        <v>123</v>
      </c>
      <c r="I379" s="997">
        <f t="shared" si="60"/>
        <v>0</v>
      </c>
      <c r="J379" s="999">
        <f t="shared" si="65"/>
        <v>0</v>
      </c>
    </row>
    <row r="380" spans="1:10" hidden="1" x14ac:dyDescent="0.2">
      <c r="A380" s="788">
        <v>343</v>
      </c>
      <c r="B380" s="996" t="s">
        <v>60</v>
      </c>
      <c r="C380" s="860"/>
      <c r="D380" s="687" t="s">
        <v>5</v>
      </c>
      <c r="E380" s="687"/>
      <c r="F380" s="997">
        <v>0</v>
      </c>
      <c r="G380" s="997">
        <f t="shared" si="59"/>
        <v>0</v>
      </c>
      <c r="H380" s="997">
        <v>101443</v>
      </c>
      <c r="I380" s="997">
        <f t="shared" si="60"/>
        <v>0</v>
      </c>
      <c r="J380" s="999">
        <f t="shared" si="65"/>
        <v>0</v>
      </c>
    </row>
    <row r="381" spans="1:10" x14ac:dyDescent="0.2">
      <c r="A381" s="788">
        <v>344</v>
      </c>
      <c r="B381" s="869" t="s">
        <v>116</v>
      </c>
      <c r="C381" s="860"/>
      <c r="D381" s="687"/>
      <c r="E381" s="687"/>
      <c r="F381" s="687"/>
      <c r="G381" s="997"/>
      <c r="H381" s="993"/>
      <c r="I381" s="997"/>
      <c r="J381" s="993"/>
    </row>
    <row r="382" spans="1:10" ht="25.5" hidden="1" x14ac:dyDescent="0.2">
      <c r="A382" s="788">
        <v>345</v>
      </c>
      <c r="B382" s="996" t="s">
        <v>289</v>
      </c>
      <c r="C382" s="687" t="s">
        <v>367</v>
      </c>
      <c r="D382" s="687" t="s">
        <v>14</v>
      </c>
      <c r="E382" s="687"/>
      <c r="F382" s="997">
        <v>8293.6</v>
      </c>
      <c r="G382" s="997">
        <f t="shared" ref="G382:G399" si="66">E382*F382</f>
        <v>0</v>
      </c>
      <c r="H382" s="997">
        <v>22342.319999999996</v>
      </c>
      <c r="I382" s="997">
        <f t="shared" ref="I382:I399" si="67">E382*H382</f>
        <v>0</v>
      </c>
      <c r="J382" s="999">
        <f t="shared" ref="J382:J385" si="68">G382+I382</f>
        <v>0</v>
      </c>
    </row>
    <row r="383" spans="1:10" hidden="1" x14ac:dyDescent="0.2">
      <c r="A383" s="788">
        <v>346</v>
      </c>
      <c r="B383" s="996" t="s">
        <v>132</v>
      </c>
      <c r="C383" s="860" t="s">
        <v>133</v>
      </c>
      <c r="D383" s="687" t="s">
        <v>14</v>
      </c>
      <c r="E383" s="687"/>
      <c r="F383" s="997">
        <v>4003.24</v>
      </c>
      <c r="G383" s="997">
        <f t="shared" si="66"/>
        <v>0</v>
      </c>
      <c r="H383" s="997">
        <v>9764</v>
      </c>
      <c r="I383" s="997">
        <f t="shared" si="67"/>
        <v>0</v>
      </c>
      <c r="J383" s="999">
        <f t="shared" si="68"/>
        <v>0</v>
      </c>
    </row>
    <row r="384" spans="1:10" hidden="1" x14ac:dyDescent="0.2">
      <c r="A384" s="788">
        <v>347</v>
      </c>
      <c r="B384" s="996" t="s">
        <v>134</v>
      </c>
      <c r="C384" s="860"/>
      <c r="D384" s="687" t="s">
        <v>14</v>
      </c>
      <c r="E384" s="687"/>
      <c r="F384" s="997">
        <v>800</v>
      </c>
      <c r="G384" s="997">
        <f t="shared" si="66"/>
        <v>0</v>
      </c>
      <c r="H384" s="997">
        <v>2142</v>
      </c>
      <c r="I384" s="997">
        <f t="shared" si="67"/>
        <v>0</v>
      </c>
      <c r="J384" s="999">
        <f t="shared" si="68"/>
        <v>0</v>
      </c>
    </row>
    <row r="385" spans="1:10" hidden="1" x14ac:dyDescent="0.2">
      <c r="A385" s="788">
        <v>348</v>
      </c>
      <c r="B385" s="996" t="s">
        <v>135</v>
      </c>
      <c r="C385" s="860"/>
      <c r="D385" s="687" t="s">
        <v>56</v>
      </c>
      <c r="E385" s="687"/>
      <c r="F385" s="997">
        <v>1875</v>
      </c>
      <c r="G385" s="997">
        <f t="shared" si="66"/>
        <v>0</v>
      </c>
      <c r="H385" s="997">
        <v>869</v>
      </c>
      <c r="I385" s="997">
        <f t="shared" si="67"/>
        <v>0</v>
      </c>
      <c r="J385" s="999">
        <f t="shared" si="68"/>
        <v>0</v>
      </c>
    </row>
    <row r="386" spans="1:10" hidden="1" x14ac:dyDescent="0.2">
      <c r="A386" s="788">
        <v>349</v>
      </c>
      <c r="B386" s="996" t="s">
        <v>136</v>
      </c>
      <c r="C386" s="860"/>
      <c r="D386" s="687" t="s">
        <v>137</v>
      </c>
      <c r="E386" s="687"/>
      <c r="F386" s="997"/>
      <c r="G386" s="997">
        <f t="shared" si="66"/>
        <v>0</v>
      </c>
      <c r="H386" s="997"/>
      <c r="I386" s="997">
        <f t="shared" si="67"/>
        <v>0</v>
      </c>
      <c r="J386" s="999"/>
    </row>
    <row r="387" spans="1:10" hidden="1" x14ac:dyDescent="0.2">
      <c r="A387" s="788">
        <v>350</v>
      </c>
      <c r="B387" s="996" t="s">
        <v>161</v>
      </c>
      <c r="C387" s="860"/>
      <c r="D387" s="687" t="s">
        <v>137</v>
      </c>
      <c r="E387" s="687"/>
      <c r="F387" s="997"/>
      <c r="G387" s="997">
        <f t="shared" si="66"/>
        <v>0</v>
      </c>
      <c r="H387" s="997"/>
      <c r="I387" s="997">
        <f t="shared" si="67"/>
        <v>0</v>
      </c>
      <c r="J387" s="999"/>
    </row>
    <row r="388" spans="1:10" hidden="1" x14ac:dyDescent="0.2">
      <c r="A388" s="788">
        <v>351</v>
      </c>
      <c r="B388" s="996" t="s">
        <v>138</v>
      </c>
      <c r="C388" s="860"/>
      <c r="D388" s="687" t="s">
        <v>137</v>
      </c>
      <c r="E388" s="687"/>
      <c r="F388" s="997"/>
      <c r="G388" s="997">
        <f t="shared" si="66"/>
        <v>0</v>
      </c>
      <c r="H388" s="997"/>
      <c r="I388" s="997">
        <f t="shared" si="67"/>
        <v>0</v>
      </c>
      <c r="J388" s="999"/>
    </row>
    <row r="389" spans="1:10" hidden="1" x14ac:dyDescent="0.2">
      <c r="A389" s="788">
        <v>352</v>
      </c>
      <c r="B389" s="996" t="s">
        <v>162</v>
      </c>
      <c r="C389" s="860"/>
      <c r="D389" s="687" t="s">
        <v>137</v>
      </c>
      <c r="E389" s="687"/>
      <c r="F389" s="997"/>
      <c r="G389" s="997">
        <f t="shared" si="66"/>
        <v>0</v>
      </c>
      <c r="H389" s="997"/>
      <c r="I389" s="997">
        <f t="shared" si="67"/>
        <v>0</v>
      </c>
      <c r="J389" s="999"/>
    </row>
    <row r="390" spans="1:10" hidden="1" x14ac:dyDescent="0.2">
      <c r="A390" s="788">
        <v>353</v>
      </c>
      <c r="B390" s="996" t="s">
        <v>139</v>
      </c>
      <c r="C390" s="860"/>
      <c r="D390" s="687" t="s">
        <v>56</v>
      </c>
      <c r="E390" s="756"/>
      <c r="F390" s="997">
        <v>1875</v>
      </c>
      <c r="G390" s="997">
        <f t="shared" si="66"/>
        <v>0</v>
      </c>
      <c r="H390" s="997">
        <v>1617</v>
      </c>
      <c r="I390" s="997">
        <f t="shared" si="67"/>
        <v>0</v>
      </c>
      <c r="J390" s="999">
        <f t="shared" ref="J390:J391" si="69">G390+I390</f>
        <v>0</v>
      </c>
    </row>
    <row r="391" spans="1:10" x14ac:dyDescent="0.2">
      <c r="A391" s="788">
        <v>354</v>
      </c>
      <c r="B391" s="996" t="s">
        <v>140</v>
      </c>
      <c r="C391" s="860"/>
      <c r="D391" s="687" t="s">
        <v>56</v>
      </c>
      <c r="E391" s="687">
        <v>13.038</v>
      </c>
      <c r="F391" s="997">
        <v>1875</v>
      </c>
      <c r="G391" s="997">
        <f t="shared" si="66"/>
        <v>24446.25</v>
      </c>
      <c r="H391" s="997">
        <v>1226</v>
      </c>
      <c r="I391" s="997">
        <f t="shared" si="67"/>
        <v>15984.588</v>
      </c>
      <c r="J391" s="999">
        <f t="shared" si="69"/>
        <v>40430.838000000003</v>
      </c>
    </row>
    <row r="392" spans="1:10" ht="12" hidden="1" customHeight="1" x14ac:dyDescent="0.2">
      <c r="A392" s="788">
        <v>355</v>
      </c>
      <c r="B392" s="996" t="s">
        <v>163</v>
      </c>
      <c r="C392" s="860"/>
      <c r="D392" s="687" t="s">
        <v>137</v>
      </c>
      <c r="E392" s="687"/>
      <c r="F392" s="997"/>
      <c r="G392" s="997">
        <f t="shared" si="66"/>
        <v>0</v>
      </c>
      <c r="H392" s="997"/>
      <c r="I392" s="997">
        <f t="shared" si="67"/>
        <v>0</v>
      </c>
      <c r="J392" s="999"/>
    </row>
    <row r="393" spans="1:10" x14ac:dyDescent="0.2">
      <c r="A393" s="788">
        <v>356</v>
      </c>
      <c r="B393" s="996" t="s">
        <v>144</v>
      </c>
      <c r="C393" s="860"/>
      <c r="D393" s="687" t="s">
        <v>56</v>
      </c>
      <c r="E393" s="756">
        <v>28.477</v>
      </c>
      <c r="F393" s="997">
        <v>1875</v>
      </c>
      <c r="G393" s="997">
        <f t="shared" si="66"/>
        <v>53394.375</v>
      </c>
      <c r="H393" s="997">
        <v>2132</v>
      </c>
      <c r="I393" s="997">
        <f t="shared" si="67"/>
        <v>60712.964</v>
      </c>
      <c r="J393" s="999">
        <f t="shared" ref="J393:J394" si="70">G393+I393</f>
        <v>114107.33900000001</v>
      </c>
    </row>
    <row r="394" spans="1:10" ht="12" hidden="1" customHeight="1" x14ac:dyDescent="0.2">
      <c r="A394" s="788">
        <v>357</v>
      </c>
      <c r="B394" s="996" t="s">
        <v>148</v>
      </c>
      <c r="C394" s="860"/>
      <c r="D394" s="687" t="s">
        <v>56</v>
      </c>
      <c r="E394" s="687"/>
      <c r="F394" s="997">
        <v>1875</v>
      </c>
      <c r="G394" s="997">
        <f t="shared" si="66"/>
        <v>0</v>
      </c>
      <c r="H394" s="997">
        <v>1428</v>
      </c>
      <c r="I394" s="997">
        <f t="shared" si="67"/>
        <v>0</v>
      </c>
      <c r="J394" s="999">
        <f t="shared" si="70"/>
        <v>0</v>
      </c>
    </row>
    <row r="395" spans="1:10" hidden="1" x14ac:dyDescent="0.2">
      <c r="A395" s="788">
        <v>358</v>
      </c>
      <c r="B395" s="996" t="s">
        <v>164</v>
      </c>
      <c r="C395" s="860"/>
      <c r="D395" s="687" t="s">
        <v>137</v>
      </c>
      <c r="E395" s="687"/>
      <c r="F395" s="997"/>
      <c r="G395" s="997">
        <f t="shared" si="66"/>
        <v>0</v>
      </c>
      <c r="H395" s="997"/>
      <c r="I395" s="997">
        <f t="shared" si="67"/>
        <v>0</v>
      </c>
      <c r="J395" s="999"/>
    </row>
    <row r="396" spans="1:10" x14ac:dyDescent="0.2">
      <c r="A396" s="788">
        <v>359</v>
      </c>
      <c r="B396" s="996" t="s">
        <v>150</v>
      </c>
      <c r="C396" s="860"/>
      <c r="D396" s="687" t="s">
        <v>56</v>
      </c>
      <c r="E396" s="756">
        <v>9.17</v>
      </c>
      <c r="F396" s="997">
        <v>1875</v>
      </c>
      <c r="G396" s="997">
        <f t="shared" si="66"/>
        <v>17193.75</v>
      </c>
      <c r="H396" s="997">
        <v>2646</v>
      </c>
      <c r="I396" s="997">
        <f t="shared" si="67"/>
        <v>24263.82</v>
      </c>
      <c r="J396" s="999">
        <f t="shared" ref="J396:J399" si="71">G396+I396</f>
        <v>41457.57</v>
      </c>
    </row>
    <row r="397" spans="1:10" ht="25.5" hidden="1" x14ac:dyDescent="0.2">
      <c r="A397" s="788">
        <v>360</v>
      </c>
      <c r="B397" s="996" t="s">
        <v>151</v>
      </c>
      <c r="C397" s="687" t="s">
        <v>152</v>
      </c>
      <c r="D397" s="687" t="s">
        <v>56</v>
      </c>
      <c r="E397" s="687"/>
      <c r="F397" s="997">
        <v>600</v>
      </c>
      <c r="G397" s="997">
        <f t="shared" si="66"/>
        <v>0</v>
      </c>
      <c r="H397" s="997">
        <v>381</v>
      </c>
      <c r="I397" s="997">
        <f t="shared" si="67"/>
        <v>0</v>
      </c>
      <c r="J397" s="999">
        <f t="shared" si="71"/>
        <v>0</v>
      </c>
    </row>
    <row r="398" spans="1:10" hidden="1" x14ac:dyDescent="0.2">
      <c r="A398" s="788">
        <v>361</v>
      </c>
      <c r="B398" s="996" t="s">
        <v>153</v>
      </c>
      <c r="C398" s="860"/>
      <c r="D398" s="687" t="s">
        <v>56</v>
      </c>
      <c r="E398" s="687"/>
      <c r="F398" s="997">
        <v>1000</v>
      </c>
      <c r="G398" s="997">
        <f t="shared" si="66"/>
        <v>0</v>
      </c>
      <c r="H398" s="997">
        <v>123</v>
      </c>
      <c r="I398" s="997">
        <f t="shared" si="67"/>
        <v>0</v>
      </c>
      <c r="J398" s="999">
        <f t="shared" si="71"/>
        <v>0</v>
      </c>
    </row>
    <row r="399" spans="1:10" hidden="1" x14ac:dyDescent="0.2">
      <c r="A399" s="788">
        <v>362</v>
      </c>
      <c r="B399" s="996" t="s">
        <v>60</v>
      </c>
      <c r="C399" s="860"/>
      <c r="D399" s="687" t="s">
        <v>5</v>
      </c>
      <c r="E399" s="687"/>
      <c r="F399" s="997">
        <v>0</v>
      </c>
      <c r="G399" s="997">
        <f t="shared" si="66"/>
        <v>0</v>
      </c>
      <c r="H399" s="997">
        <v>96507</v>
      </c>
      <c r="I399" s="997">
        <f t="shared" si="67"/>
        <v>0</v>
      </c>
      <c r="J399" s="999">
        <f t="shared" si="71"/>
        <v>0</v>
      </c>
    </row>
    <row r="400" spans="1:10" x14ac:dyDescent="0.2">
      <c r="A400" s="788">
        <v>363</v>
      </c>
      <c r="B400" s="869" t="s">
        <v>118</v>
      </c>
      <c r="C400" s="860"/>
      <c r="D400" s="687"/>
      <c r="E400" s="687"/>
      <c r="F400" s="687"/>
      <c r="G400" s="997"/>
      <c r="H400" s="993"/>
      <c r="I400" s="997"/>
      <c r="J400" s="993"/>
    </row>
    <row r="401" spans="1:10" ht="25.5" hidden="1" x14ac:dyDescent="0.2">
      <c r="A401" s="788">
        <v>364</v>
      </c>
      <c r="B401" s="996" t="s">
        <v>289</v>
      </c>
      <c r="C401" s="687" t="s">
        <v>367</v>
      </c>
      <c r="D401" s="687" t="s">
        <v>14</v>
      </c>
      <c r="E401" s="687"/>
      <c r="F401" s="997">
        <v>8293.6</v>
      </c>
      <c r="G401" s="997">
        <f t="shared" ref="G401:G417" si="72">E401*F401</f>
        <v>0</v>
      </c>
      <c r="H401" s="997">
        <v>22342.319999999996</v>
      </c>
      <c r="I401" s="997">
        <f t="shared" ref="I401:I417" si="73">E401*H401</f>
        <v>0</v>
      </c>
      <c r="J401" s="999">
        <f t="shared" ref="J401:J404" si="74">G401+I401</f>
        <v>0</v>
      </c>
    </row>
    <row r="402" spans="1:10" hidden="1" x14ac:dyDescent="0.2">
      <c r="A402" s="788">
        <v>365</v>
      </c>
      <c r="B402" s="996" t="s">
        <v>132</v>
      </c>
      <c r="C402" s="860" t="s">
        <v>133</v>
      </c>
      <c r="D402" s="687" t="s">
        <v>14</v>
      </c>
      <c r="E402" s="687"/>
      <c r="F402" s="997">
        <v>4003.24</v>
      </c>
      <c r="G402" s="997">
        <f t="shared" si="72"/>
        <v>0</v>
      </c>
      <c r="H402" s="997">
        <v>9764</v>
      </c>
      <c r="I402" s="997">
        <f t="shared" si="73"/>
        <v>0</v>
      </c>
      <c r="J402" s="999">
        <f t="shared" si="74"/>
        <v>0</v>
      </c>
    </row>
    <row r="403" spans="1:10" hidden="1" x14ac:dyDescent="0.2">
      <c r="A403" s="788">
        <v>366</v>
      </c>
      <c r="B403" s="996" t="s">
        <v>134</v>
      </c>
      <c r="C403" s="860"/>
      <c r="D403" s="687" t="s">
        <v>14</v>
      </c>
      <c r="E403" s="687"/>
      <c r="F403" s="997">
        <v>800</v>
      </c>
      <c r="G403" s="997">
        <f t="shared" si="72"/>
        <v>0</v>
      </c>
      <c r="H403" s="997">
        <v>2142</v>
      </c>
      <c r="I403" s="997">
        <f t="shared" si="73"/>
        <v>0</v>
      </c>
      <c r="J403" s="999">
        <f t="shared" si="74"/>
        <v>0</v>
      </c>
    </row>
    <row r="404" spans="1:10" hidden="1" x14ac:dyDescent="0.2">
      <c r="A404" s="788">
        <v>367</v>
      </c>
      <c r="B404" s="996" t="s">
        <v>135</v>
      </c>
      <c r="C404" s="860"/>
      <c r="D404" s="687" t="s">
        <v>56</v>
      </c>
      <c r="E404" s="687"/>
      <c r="F404" s="997">
        <v>1875</v>
      </c>
      <c r="G404" s="997">
        <f t="shared" si="72"/>
        <v>0</v>
      </c>
      <c r="H404" s="997">
        <v>869</v>
      </c>
      <c r="I404" s="997">
        <f t="shared" si="73"/>
        <v>0</v>
      </c>
      <c r="J404" s="999">
        <f t="shared" si="74"/>
        <v>0</v>
      </c>
    </row>
    <row r="405" spans="1:10" hidden="1" x14ac:dyDescent="0.2">
      <c r="A405" s="788">
        <v>368</v>
      </c>
      <c r="B405" s="996" t="s">
        <v>136</v>
      </c>
      <c r="C405" s="860"/>
      <c r="D405" s="687" t="s">
        <v>137</v>
      </c>
      <c r="E405" s="687"/>
      <c r="F405" s="997"/>
      <c r="G405" s="997">
        <f t="shared" si="72"/>
        <v>0</v>
      </c>
      <c r="H405" s="997"/>
      <c r="I405" s="997">
        <f t="shared" si="73"/>
        <v>0</v>
      </c>
      <c r="J405" s="999"/>
    </row>
    <row r="406" spans="1:10" hidden="1" x14ac:dyDescent="0.2">
      <c r="A406" s="788">
        <v>369</v>
      </c>
      <c r="B406" s="996" t="s">
        <v>161</v>
      </c>
      <c r="C406" s="860"/>
      <c r="D406" s="687" t="s">
        <v>137</v>
      </c>
      <c r="E406" s="687"/>
      <c r="F406" s="997"/>
      <c r="G406" s="997">
        <f t="shared" si="72"/>
        <v>0</v>
      </c>
      <c r="H406" s="997"/>
      <c r="I406" s="997">
        <f t="shared" si="73"/>
        <v>0</v>
      </c>
      <c r="J406" s="999"/>
    </row>
    <row r="407" spans="1:10" hidden="1" x14ac:dyDescent="0.2">
      <c r="A407" s="788">
        <v>370</v>
      </c>
      <c r="B407" s="996" t="s">
        <v>138</v>
      </c>
      <c r="C407" s="860"/>
      <c r="D407" s="687" t="s">
        <v>137</v>
      </c>
      <c r="E407" s="687"/>
      <c r="F407" s="997"/>
      <c r="G407" s="997">
        <f t="shared" si="72"/>
        <v>0</v>
      </c>
      <c r="H407" s="997"/>
      <c r="I407" s="997">
        <f t="shared" si="73"/>
        <v>0</v>
      </c>
      <c r="J407" s="999"/>
    </row>
    <row r="408" spans="1:10" hidden="1" x14ac:dyDescent="0.2">
      <c r="A408" s="788">
        <v>371</v>
      </c>
      <c r="B408" s="996" t="s">
        <v>139</v>
      </c>
      <c r="C408" s="860"/>
      <c r="D408" s="687" t="s">
        <v>56</v>
      </c>
      <c r="E408" s="756"/>
      <c r="F408" s="997">
        <v>1875</v>
      </c>
      <c r="G408" s="997">
        <f t="shared" si="72"/>
        <v>0</v>
      </c>
      <c r="H408" s="997">
        <v>1617</v>
      </c>
      <c r="I408" s="997">
        <f t="shared" si="73"/>
        <v>0</v>
      </c>
      <c r="J408" s="999">
        <f t="shared" ref="J408:J409" si="75">G408+I408</f>
        <v>0</v>
      </c>
    </row>
    <row r="409" spans="1:10" x14ac:dyDescent="0.2">
      <c r="A409" s="788">
        <v>372</v>
      </c>
      <c r="B409" s="996" t="s">
        <v>140</v>
      </c>
      <c r="C409" s="860"/>
      <c r="D409" s="687" t="s">
        <v>56</v>
      </c>
      <c r="E409" s="687">
        <v>14.518000000000001</v>
      </c>
      <c r="F409" s="997">
        <v>1875</v>
      </c>
      <c r="G409" s="997">
        <f t="shared" si="72"/>
        <v>27221.25</v>
      </c>
      <c r="H409" s="997">
        <v>1226</v>
      </c>
      <c r="I409" s="997">
        <f t="shared" si="73"/>
        <v>17799.067999999999</v>
      </c>
      <c r="J409" s="999">
        <f t="shared" si="75"/>
        <v>45020.317999999999</v>
      </c>
    </row>
    <row r="410" spans="1:10" hidden="1" x14ac:dyDescent="0.2">
      <c r="A410" s="788">
        <v>373</v>
      </c>
      <c r="B410" s="996" t="s">
        <v>163</v>
      </c>
      <c r="C410" s="860"/>
      <c r="D410" s="687" t="s">
        <v>137</v>
      </c>
      <c r="E410" s="687"/>
      <c r="F410" s="997"/>
      <c r="G410" s="997">
        <f t="shared" si="72"/>
        <v>0</v>
      </c>
      <c r="H410" s="997"/>
      <c r="I410" s="997">
        <f t="shared" si="73"/>
        <v>0</v>
      </c>
      <c r="J410" s="999"/>
    </row>
    <row r="411" spans="1:10" x14ac:dyDescent="0.2">
      <c r="A411" s="788">
        <v>374</v>
      </c>
      <c r="B411" s="996" t="s">
        <v>144</v>
      </c>
      <c r="C411" s="860"/>
      <c r="D411" s="687" t="s">
        <v>56</v>
      </c>
      <c r="E411" s="756">
        <v>17.757000000000001</v>
      </c>
      <c r="F411" s="997">
        <v>1875</v>
      </c>
      <c r="G411" s="997">
        <f t="shared" si="72"/>
        <v>33294.375</v>
      </c>
      <c r="H411" s="997">
        <v>2132</v>
      </c>
      <c r="I411" s="997">
        <f t="shared" si="73"/>
        <v>37857.924000000006</v>
      </c>
      <c r="J411" s="999">
        <f t="shared" ref="J411:J412" si="76">G411+I411</f>
        <v>71152.298999999999</v>
      </c>
    </row>
    <row r="412" spans="1:10" ht="12" hidden="1" customHeight="1" x14ac:dyDescent="0.2">
      <c r="A412" s="788">
        <v>375</v>
      </c>
      <c r="B412" s="996" t="s">
        <v>148</v>
      </c>
      <c r="C412" s="860"/>
      <c r="D412" s="687" t="s">
        <v>56</v>
      </c>
      <c r="E412" s="687"/>
      <c r="F412" s="997">
        <v>1875</v>
      </c>
      <c r="G412" s="997">
        <f t="shared" si="72"/>
        <v>0</v>
      </c>
      <c r="H412" s="997">
        <v>1428</v>
      </c>
      <c r="I412" s="997">
        <f t="shared" si="73"/>
        <v>0</v>
      </c>
      <c r="J412" s="999">
        <f t="shared" si="76"/>
        <v>0</v>
      </c>
    </row>
    <row r="413" spans="1:10" hidden="1" x14ac:dyDescent="0.2">
      <c r="A413" s="788">
        <v>376</v>
      </c>
      <c r="B413" s="996" t="s">
        <v>164</v>
      </c>
      <c r="C413" s="860"/>
      <c r="D413" s="687" t="s">
        <v>137</v>
      </c>
      <c r="E413" s="687"/>
      <c r="F413" s="997"/>
      <c r="G413" s="997">
        <f t="shared" si="72"/>
        <v>0</v>
      </c>
      <c r="H413" s="997"/>
      <c r="I413" s="997">
        <f t="shared" si="73"/>
        <v>0</v>
      </c>
      <c r="J413" s="999"/>
    </row>
    <row r="414" spans="1:10" ht="12" customHeight="1" x14ac:dyDescent="0.2">
      <c r="A414" s="788">
        <v>377</v>
      </c>
      <c r="B414" s="996" t="s">
        <v>150</v>
      </c>
      <c r="C414" s="860"/>
      <c r="D414" s="687" t="s">
        <v>56</v>
      </c>
      <c r="E414" s="756">
        <v>8.1</v>
      </c>
      <c r="F414" s="997">
        <v>1875</v>
      </c>
      <c r="G414" s="997">
        <f t="shared" si="72"/>
        <v>15187.5</v>
      </c>
      <c r="H414" s="997">
        <v>2646</v>
      </c>
      <c r="I414" s="997">
        <f t="shared" si="73"/>
        <v>21432.6</v>
      </c>
      <c r="J414" s="999">
        <f t="shared" ref="J414:J417" si="77">G414+I414</f>
        <v>36620.1</v>
      </c>
    </row>
    <row r="415" spans="1:10" ht="33" hidden="1" customHeight="1" x14ac:dyDescent="0.2">
      <c r="A415" s="788">
        <v>378</v>
      </c>
      <c r="B415" s="996" t="s">
        <v>151</v>
      </c>
      <c r="C415" s="687" t="s">
        <v>152</v>
      </c>
      <c r="D415" s="687" t="s">
        <v>56</v>
      </c>
      <c r="E415" s="687"/>
      <c r="F415" s="997">
        <v>600</v>
      </c>
      <c r="G415" s="997">
        <f t="shared" si="72"/>
        <v>0</v>
      </c>
      <c r="H415" s="997">
        <v>381</v>
      </c>
      <c r="I415" s="997">
        <f t="shared" si="73"/>
        <v>0</v>
      </c>
      <c r="J415" s="999">
        <f t="shared" si="77"/>
        <v>0</v>
      </c>
    </row>
    <row r="416" spans="1:10" hidden="1" x14ac:dyDescent="0.2">
      <c r="A416" s="788">
        <v>379</v>
      </c>
      <c r="B416" s="996" t="s">
        <v>153</v>
      </c>
      <c r="C416" s="860"/>
      <c r="D416" s="687" t="s">
        <v>56</v>
      </c>
      <c r="E416" s="687"/>
      <c r="F416" s="997">
        <v>1000</v>
      </c>
      <c r="G416" s="997">
        <f t="shared" si="72"/>
        <v>0</v>
      </c>
      <c r="H416" s="997">
        <v>123</v>
      </c>
      <c r="I416" s="997">
        <f t="shared" si="73"/>
        <v>0</v>
      </c>
      <c r="J416" s="999">
        <f t="shared" si="77"/>
        <v>0</v>
      </c>
    </row>
    <row r="417" spans="1:10" hidden="1" x14ac:dyDescent="0.2">
      <c r="A417" s="788">
        <v>380</v>
      </c>
      <c r="B417" s="996" t="s">
        <v>60</v>
      </c>
      <c r="C417" s="860"/>
      <c r="D417" s="687" t="s">
        <v>5</v>
      </c>
      <c r="E417" s="687"/>
      <c r="F417" s="997">
        <v>0</v>
      </c>
      <c r="G417" s="997">
        <f t="shared" si="72"/>
        <v>0</v>
      </c>
      <c r="H417" s="997">
        <v>84698</v>
      </c>
      <c r="I417" s="997">
        <f t="shared" si="73"/>
        <v>0</v>
      </c>
      <c r="J417" s="999">
        <f t="shared" si="77"/>
        <v>0</v>
      </c>
    </row>
    <row r="418" spans="1:10" x14ac:dyDescent="0.2">
      <c r="A418" s="788">
        <v>381</v>
      </c>
      <c r="B418" s="869" t="s">
        <v>120</v>
      </c>
      <c r="C418" s="860"/>
      <c r="D418" s="687"/>
      <c r="E418" s="687"/>
      <c r="F418" s="687"/>
      <c r="G418" s="997"/>
      <c r="H418" s="993"/>
      <c r="I418" s="997"/>
      <c r="J418" s="993"/>
    </row>
    <row r="419" spans="1:10" ht="25.5" hidden="1" x14ac:dyDescent="0.2">
      <c r="A419" s="788">
        <v>382</v>
      </c>
      <c r="B419" s="996" t="s">
        <v>289</v>
      </c>
      <c r="C419" s="687" t="s">
        <v>367</v>
      </c>
      <c r="D419" s="687" t="s">
        <v>14</v>
      </c>
      <c r="E419" s="687"/>
      <c r="F419" s="997">
        <v>8293.6</v>
      </c>
      <c r="G419" s="997">
        <f t="shared" ref="G419:G440" si="78">E419*F419</f>
        <v>0</v>
      </c>
      <c r="H419" s="997">
        <v>22342.319999999996</v>
      </c>
      <c r="I419" s="997">
        <f t="shared" ref="I419:I440" si="79">E419*H419</f>
        <v>0</v>
      </c>
      <c r="J419" s="999">
        <f t="shared" ref="J419:J424" si="80">G419+I419</f>
        <v>0</v>
      </c>
    </row>
    <row r="420" spans="1:10" hidden="1" x14ac:dyDescent="0.2">
      <c r="A420" s="788">
        <v>383</v>
      </c>
      <c r="B420" s="996" t="s">
        <v>165</v>
      </c>
      <c r="C420" s="860" t="s">
        <v>166</v>
      </c>
      <c r="D420" s="687" t="s">
        <v>14</v>
      </c>
      <c r="E420" s="687"/>
      <c r="F420" s="997">
        <v>800</v>
      </c>
      <c r="G420" s="997">
        <f t="shared" si="78"/>
        <v>0</v>
      </c>
      <c r="H420" s="997">
        <v>813</v>
      </c>
      <c r="I420" s="997">
        <f t="shared" si="79"/>
        <v>0</v>
      </c>
      <c r="J420" s="999">
        <f t="shared" si="80"/>
        <v>0</v>
      </c>
    </row>
    <row r="421" spans="1:10" hidden="1" x14ac:dyDescent="0.2">
      <c r="A421" s="788">
        <v>384</v>
      </c>
      <c r="B421" s="996" t="s">
        <v>132</v>
      </c>
      <c r="C421" s="860" t="s">
        <v>133</v>
      </c>
      <c r="D421" s="687" t="s">
        <v>14</v>
      </c>
      <c r="E421" s="687"/>
      <c r="F421" s="997">
        <v>4003.24</v>
      </c>
      <c r="G421" s="997">
        <f t="shared" si="78"/>
        <v>0</v>
      </c>
      <c r="H421" s="997">
        <v>9764</v>
      </c>
      <c r="I421" s="997">
        <f t="shared" si="79"/>
        <v>0</v>
      </c>
      <c r="J421" s="999">
        <f t="shared" si="80"/>
        <v>0</v>
      </c>
    </row>
    <row r="422" spans="1:10" hidden="1" x14ac:dyDescent="0.2">
      <c r="A422" s="788">
        <v>385</v>
      </c>
      <c r="B422" s="996" t="s">
        <v>167</v>
      </c>
      <c r="C422" s="860"/>
      <c r="D422" s="687" t="s">
        <v>14</v>
      </c>
      <c r="E422" s="687"/>
      <c r="F422" s="997">
        <v>600</v>
      </c>
      <c r="G422" s="997">
        <f t="shared" si="78"/>
        <v>0</v>
      </c>
      <c r="H422" s="997">
        <v>532</v>
      </c>
      <c r="I422" s="997">
        <f t="shared" si="79"/>
        <v>0</v>
      </c>
      <c r="J422" s="999">
        <f t="shared" si="80"/>
        <v>0</v>
      </c>
    </row>
    <row r="423" spans="1:10" hidden="1" x14ac:dyDescent="0.2">
      <c r="A423" s="788">
        <v>386</v>
      </c>
      <c r="B423" s="996" t="s">
        <v>134</v>
      </c>
      <c r="C423" s="860"/>
      <c r="D423" s="687" t="s">
        <v>14</v>
      </c>
      <c r="E423" s="687"/>
      <c r="F423" s="997">
        <v>800</v>
      </c>
      <c r="G423" s="997">
        <f t="shared" si="78"/>
        <v>0</v>
      </c>
      <c r="H423" s="997">
        <v>2142</v>
      </c>
      <c r="I423" s="997">
        <f t="shared" si="79"/>
        <v>0</v>
      </c>
      <c r="J423" s="999">
        <f t="shared" si="80"/>
        <v>0</v>
      </c>
    </row>
    <row r="424" spans="1:10" hidden="1" x14ac:dyDescent="0.2">
      <c r="A424" s="788">
        <v>387</v>
      </c>
      <c r="B424" s="996" t="s">
        <v>157</v>
      </c>
      <c r="C424" s="687"/>
      <c r="D424" s="687" t="s">
        <v>56</v>
      </c>
      <c r="E424" s="687"/>
      <c r="F424" s="997">
        <v>1875</v>
      </c>
      <c r="G424" s="997">
        <f t="shared" si="78"/>
        <v>0</v>
      </c>
      <c r="H424" s="997">
        <v>840</v>
      </c>
      <c r="I424" s="997">
        <f t="shared" si="79"/>
        <v>0</v>
      </c>
      <c r="J424" s="999">
        <f t="shared" si="80"/>
        <v>0</v>
      </c>
    </row>
    <row r="425" spans="1:10" hidden="1" x14ac:dyDescent="0.2">
      <c r="A425" s="788">
        <v>388</v>
      </c>
      <c r="B425" s="996" t="s">
        <v>168</v>
      </c>
      <c r="C425" s="860"/>
      <c r="D425" s="687" t="s">
        <v>137</v>
      </c>
      <c r="E425" s="687"/>
      <c r="F425" s="997"/>
      <c r="G425" s="997">
        <f t="shared" si="78"/>
        <v>0</v>
      </c>
      <c r="H425" s="997"/>
      <c r="I425" s="997">
        <f t="shared" si="79"/>
        <v>0</v>
      </c>
      <c r="J425" s="999"/>
    </row>
    <row r="426" spans="1:10" hidden="1" x14ac:dyDescent="0.2">
      <c r="A426" s="788">
        <v>389</v>
      </c>
      <c r="B426" s="996" t="s">
        <v>159</v>
      </c>
      <c r="C426" s="687"/>
      <c r="D426" s="687" t="s">
        <v>56</v>
      </c>
      <c r="E426" s="756"/>
      <c r="F426" s="997">
        <v>1875</v>
      </c>
      <c r="G426" s="997">
        <f t="shared" si="78"/>
        <v>0</v>
      </c>
      <c r="H426" s="997">
        <v>3080</v>
      </c>
      <c r="I426" s="997">
        <f t="shared" si="79"/>
        <v>0</v>
      </c>
      <c r="J426" s="999">
        <f t="shared" ref="J426:J427" si="81">G426+I426</f>
        <v>0</v>
      </c>
    </row>
    <row r="427" spans="1:10" x14ac:dyDescent="0.2">
      <c r="A427" s="788">
        <v>390</v>
      </c>
      <c r="B427" s="996" t="s">
        <v>135</v>
      </c>
      <c r="C427" s="860"/>
      <c r="D427" s="687" t="s">
        <v>56</v>
      </c>
      <c r="E427" s="687">
        <v>8.9169999999999998</v>
      </c>
      <c r="F427" s="997">
        <v>1875</v>
      </c>
      <c r="G427" s="997">
        <f t="shared" si="78"/>
        <v>16719.375</v>
      </c>
      <c r="H427" s="997">
        <v>869</v>
      </c>
      <c r="I427" s="997">
        <f t="shared" si="79"/>
        <v>7748.8729999999996</v>
      </c>
      <c r="J427" s="999">
        <f t="shared" si="81"/>
        <v>24468.248</v>
      </c>
    </row>
    <row r="428" spans="1:10" hidden="1" x14ac:dyDescent="0.2">
      <c r="A428" s="788">
        <v>391</v>
      </c>
      <c r="B428" s="996" t="s">
        <v>136</v>
      </c>
      <c r="C428" s="860"/>
      <c r="D428" s="687" t="s">
        <v>137</v>
      </c>
      <c r="E428" s="687"/>
      <c r="F428" s="997"/>
      <c r="G428" s="997">
        <f t="shared" si="78"/>
        <v>0</v>
      </c>
      <c r="H428" s="997"/>
      <c r="I428" s="997">
        <f t="shared" si="79"/>
        <v>0</v>
      </c>
      <c r="J428" s="999"/>
    </row>
    <row r="429" spans="1:10" hidden="1" x14ac:dyDescent="0.2">
      <c r="A429" s="788">
        <v>392</v>
      </c>
      <c r="B429" s="996" t="s">
        <v>161</v>
      </c>
      <c r="C429" s="860"/>
      <c r="D429" s="687" t="s">
        <v>137</v>
      </c>
      <c r="E429" s="687"/>
      <c r="F429" s="997"/>
      <c r="G429" s="997">
        <f t="shared" si="78"/>
        <v>0</v>
      </c>
      <c r="H429" s="997"/>
      <c r="I429" s="997">
        <f t="shared" si="79"/>
        <v>0</v>
      </c>
      <c r="J429" s="999"/>
    </row>
    <row r="430" spans="1:10" hidden="1" x14ac:dyDescent="0.2">
      <c r="A430" s="788">
        <v>393</v>
      </c>
      <c r="B430" s="996" t="s">
        <v>138</v>
      </c>
      <c r="C430" s="860"/>
      <c r="D430" s="687" t="s">
        <v>137</v>
      </c>
      <c r="E430" s="687"/>
      <c r="F430" s="997"/>
      <c r="G430" s="997">
        <f t="shared" si="78"/>
        <v>0</v>
      </c>
      <c r="H430" s="997"/>
      <c r="I430" s="997">
        <f t="shared" si="79"/>
        <v>0</v>
      </c>
      <c r="J430" s="999"/>
    </row>
    <row r="431" spans="1:10" x14ac:dyDescent="0.2">
      <c r="A431" s="788">
        <v>394</v>
      </c>
      <c r="B431" s="996" t="s">
        <v>139</v>
      </c>
      <c r="C431" s="860"/>
      <c r="D431" s="687" t="s">
        <v>56</v>
      </c>
      <c r="E431" s="959">
        <v>1.6619999999999999</v>
      </c>
      <c r="F431" s="997">
        <v>1875</v>
      </c>
      <c r="G431" s="997">
        <f t="shared" si="78"/>
        <v>3116.25</v>
      </c>
      <c r="H431" s="997">
        <v>1617</v>
      </c>
      <c r="I431" s="997">
        <f t="shared" si="79"/>
        <v>2687.4539999999997</v>
      </c>
      <c r="J431" s="999">
        <f t="shared" ref="J431:J432" si="82">G431+I431</f>
        <v>5803.7039999999997</v>
      </c>
    </row>
    <row r="432" spans="1:10" x14ac:dyDescent="0.2">
      <c r="A432" s="788">
        <v>395</v>
      </c>
      <c r="B432" s="996" t="s">
        <v>140</v>
      </c>
      <c r="C432" s="860"/>
      <c r="D432" s="687" t="s">
        <v>56</v>
      </c>
      <c r="E432" s="959">
        <v>16.603999999999999</v>
      </c>
      <c r="F432" s="997">
        <v>1875</v>
      </c>
      <c r="G432" s="997">
        <f t="shared" si="78"/>
        <v>31132.5</v>
      </c>
      <c r="H432" s="997">
        <v>1226</v>
      </c>
      <c r="I432" s="997">
        <f t="shared" si="79"/>
        <v>20356.504000000001</v>
      </c>
      <c r="J432" s="999">
        <f t="shared" si="82"/>
        <v>51489.004000000001</v>
      </c>
    </row>
    <row r="433" spans="1:10" hidden="1" x14ac:dyDescent="0.2">
      <c r="A433" s="788">
        <v>396</v>
      </c>
      <c r="B433" s="996" t="s">
        <v>163</v>
      </c>
      <c r="C433" s="860"/>
      <c r="D433" s="687" t="s">
        <v>137</v>
      </c>
      <c r="E433" s="687"/>
      <c r="F433" s="997"/>
      <c r="G433" s="997">
        <f t="shared" si="78"/>
        <v>0</v>
      </c>
      <c r="H433" s="997"/>
      <c r="I433" s="997">
        <f t="shared" si="79"/>
        <v>0</v>
      </c>
      <c r="J433" s="999"/>
    </row>
    <row r="434" spans="1:10" x14ac:dyDescent="0.2">
      <c r="A434" s="788">
        <v>397</v>
      </c>
      <c r="B434" s="996" t="s">
        <v>144</v>
      </c>
      <c r="C434" s="860"/>
      <c r="D434" s="687" t="s">
        <v>56</v>
      </c>
      <c r="E434" s="959">
        <v>13.134</v>
      </c>
      <c r="F434" s="997">
        <v>1875</v>
      </c>
      <c r="G434" s="997">
        <f t="shared" si="78"/>
        <v>24626.25</v>
      </c>
      <c r="H434" s="997">
        <v>2132</v>
      </c>
      <c r="I434" s="997">
        <f t="shared" si="79"/>
        <v>28001.688000000002</v>
      </c>
      <c r="J434" s="999">
        <f t="shared" ref="J434:J435" si="83">G434+I434</f>
        <v>52627.938000000002</v>
      </c>
    </row>
    <row r="435" spans="1:10" x14ac:dyDescent="0.2">
      <c r="A435" s="788">
        <v>398</v>
      </c>
      <c r="B435" s="996" t="s">
        <v>148</v>
      </c>
      <c r="C435" s="860"/>
      <c r="D435" s="687" t="s">
        <v>56</v>
      </c>
      <c r="E435" s="687">
        <v>2.52</v>
      </c>
      <c r="F435" s="997">
        <v>1875</v>
      </c>
      <c r="G435" s="997">
        <f t="shared" si="78"/>
        <v>4725</v>
      </c>
      <c r="H435" s="997">
        <v>1428</v>
      </c>
      <c r="I435" s="997">
        <f t="shared" si="79"/>
        <v>3598.56</v>
      </c>
      <c r="J435" s="999">
        <f t="shared" si="83"/>
        <v>8323.56</v>
      </c>
    </row>
    <row r="436" spans="1:10" hidden="1" x14ac:dyDescent="0.2">
      <c r="A436" s="788">
        <v>399</v>
      </c>
      <c r="B436" s="996" t="s">
        <v>164</v>
      </c>
      <c r="C436" s="860"/>
      <c r="D436" s="687" t="s">
        <v>137</v>
      </c>
      <c r="E436" s="687"/>
      <c r="F436" s="997"/>
      <c r="G436" s="997">
        <f t="shared" si="78"/>
        <v>0</v>
      </c>
      <c r="H436" s="997"/>
      <c r="I436" s="997">
        <f t="shared" si="79"/>
        <v>0</v>
      </c>
      <c r="J436" s="999"/>
    </row>
    <row r="437" spans="1:10" x14ac:dyDescent="0.2">
      <c r="A437" s="788">
        <v>400</v>
      </c>
      <c r="B437" s="996" t="s">
        <v>150</v>
      </c>
      <c r="C437" s="860"/>
      <c r="D437" s="687" t="s">
        <v>56</v>
      </c>
      <c r="E437" s="756">
        <v>9.1769999999999996</v>
      </c>
      <c r="F437" s="997">
        <v>1875</v>
      </c>
      <c r="G437" s="997">
        <f t="shared" si="78"/>
        <v>17206.875</v>
      </c>
      <c r="H437" s="997">
        <v>2646</v>
      </c>
      <c r="I437" s="997">
        <f t="shared" si="79"/>
        <v>24282.342000000001</v>
      </c>
      <c r="J437" s="999">
        <f t="shared" ref="J437:J440" si="84">G437+I437</f>
        <v>41489.217000000004</v>
      </c>
    </row>
    <row r="438" spans="1:10" ht="25.5" hidden="1" x14ac:dyDescent="0.2">
      <c r="A438" s="788">
        <v>401</v>
      </c>
      <c r="B438" s="996" t="s">
        <v>151</v>
      </c>
      <c r="C438" s="687" t="s">
        <v>152</v>
      </c>
      <c r="D438" s="687" t="s">
        <v>56</v>
      </c>
      <c r="E438" s="687"/>
      <c r="F438" s="997">
        <v>600</v>
      </c>
      <c r="G438" s="997">
        <f t="shared" si="78"/>
        <v>0</v>
      </c>
      <c r="H438" s="997">
        <v>381</v>
      </c>
      <c r="I438" s="997">
        <f t="shared" si="79"/>
        <v>0</v>
      </c>
      <c r="J438" s="999">
        <f t="shared" si="84"/>
        <v>0</v>
      </c>
    </row>
    <row r="439" spans="1:10" hidden="1" x14ac:dyDescent="0.2">
      <c r="A439" s="788">
        <v>402</v>
      </c>
      <c r="B439" s="996" t="s">
        <v>153</v>
      </c>
      <c r="C439" s="860"/>
      <c r="D439" s="687" t="s">
        <v>56</v>
      </c>
      <c r="E439" s="687"/>
      <c r="F439" s="997">
        <v>1000</v>
      </c>
      <c r="G439" s="997">
        <f t="shared" si="78"/>
        <v>0</v>
      </c>
      <c r="H439" s="997">
        <v>123</v>
      </c>
      <c r="I439" s="997">
        <f t="shared" si="79"/>
        <v>0</v>
      </c>
      <c r="J439" s="999">
        <f t="shared" si="84"/>
        <v>0</v>
      </c>
    </row>
    <row r="440" spans="1:10" hidden="1" x14ac:dyDescent="0.2">
      <c r="A440" s="788">
        <v>403</v>
      </c>
      <c r="B440" s="996" t="s">
        <v>60</v>
      </c>
      <c r="C440" s="860"/>
      <c r="D440" s="687" t="s">
        <v>5</v>
      </c>
      <c r="E440" s="687"/>
      <c r="F440" s="997">
        <v>0</v>
      </c>
      <c r="G440" s="997">
        <f t="shared" si="78"/>
        <v>0</v>
      </c>
      <c r="H440" s="997">
        <v>103023</v>
      </c>
      <c r="I440" s="997">
        <f t="shared" si="79"/>
        <v>0</v>
      </c>
      <c r="J440" s="999">
        <f t="shared" si="84"/>
        <v>0</v>
      </c>
    </row>
    <row r="441" spans="1:10" ht="22.5" customHeight="1" x14ac:dyDescent="0.2">
      <c r="A441" s="788">
        <v>404</v>
      </c>
      <c r="B441" s="869" t="s">
        <v>169</v>
      </c>
      <c r="C441" s="860"/>
      <c r="D441" s="687"/>
      <c r="E441" s="687"/>
      <c r="F441" s="687"/>
      <c r="G441" s="997"/>
      <c r="H441" s="993"/>
      <c r="I441" s="997"/>
      <c r="J441" s="993"/>
    </row>
    <row r="442" spans="1:10" ht="15" hidden="1" customHeight="1" x14ac:dyDescent="0.2">
      <c r="A442" s="788">
        <v>405</v>
      </c>
      <c r="B442" s="996" t="s">
        <v>134</v>
      </c>
      <c r="C442" s="860"/>
      <c r="D442" s="687" t="s">
        <v>14</v>
      </c>
      <c r="E442" s="687"/>
      <c r="F442" s="997">
        <v>800</v>
      </c>
      <c r="G442" s="997">
        <f t="shared" ref="G442:G453" si="85">E442*F442</f>
        <v>0</v>
      </c>
      <c r="H442" s="997">
        <v>2142</v>
      </c>
      <c r="I442" s="997">
        <f t="shared" ref="I442:I453" si="86">E442*H442</f>
        <v>0</v>
      </c>
      <c r="J442" s="999">
        <f t="shared" ref="J442:J443" si="87">G442+I442</f>
        <v>0</v>
      </c>
    </row>
    <row r="443" spans="1:10" ht="15" hidden="1" customHeight="1" x14ac:dyDescent="0.2">
      <c r="A443" s="788">
        <v>406</v>
      </c>
      <c r="B443" s="996" t="s">
        <v>135</v>
      </c>
      <c r="C443" s="860"/>
      <c r="D443" s="687" t="s">
        <v>56</v>
      </c>
      <c r="E443" s="687"/>
      <c r="F443" s="997">
        <v>1875</v>
      </c>
      <c r="G443" s="997">
        <f t="shared" si="85"/>
        <v>0</v>
      </c>
      <c r="H443" s="997">
        <v>869</v>
      </c>
      <c r="I443" s="997">
        <f t="shared" si="86"/>
        <v>0</v>
      </c>
      <c r="J443" s="999">
        <f t="shared" si="87"/>
        <v>0</v>
      </c>
    </row>
    <row r="444" spans="1:10" ht="15" hidden="1" customHeight="1" x14ac:dyDescent="0.2">
      <c r="A444" s="788">
        <v>407</v>
      </c>
      <c r="B444" s="996" t="s">
        <v>136</v>
      </c>
      <c r="C444" s="860"/>
      <c r="D444" s="687" t="s">
        <v>137</v>
      </c>
      <c r="E444" s="687"/>
      <c r="F444" s="997"/>
      <c r="G444" s="997">
        <f t="shared" si="85"/>
        <v>0</v>
      </c>
      <c r="H444" s="997"/>
      <c r="I444" s="997">
        <f t="shared" si="86"/>
        <v>0</v>
      </c>
      <c r="J444" s="999"/>
    </row>
    <row r="445" spans="1:10" ht="15" hidden="1" customHeight="1" x14ac:dyDescent="0.2">
      <c r="A445" s="788">
        <v>408</v>
      </c>
      <c r="B445" s="996" t="s">
        <v>161</v>
      </c>
      <c r="C445" s="860"/>
      <c r="D445" s="687" t="s">
        <v>137</v>
      </c>
      <c r="E445" s="687"/>
      <c r="F445" s="997"/>
      <c r="G445" s="997">
        <f t="shared" si="85"/>
        <v>0</v>
      </c>
      <c r="H445" s="997"/>
      <c r="I445" s="997">
        <f t="shared" si="86"/>
        <v>0</v>
      </c>
      <c r="J445" s="999"/>
    </row>
    <row r="446" spans="1:10" ht="15" hidden="1" customHeight="1" x14ac:dyDescent="0.2">
      <c r="A446" s="788">
        <v>409</v>
      </c>
      <c r="B446" s="996" t="s">
        <v>138</v>
      </c>
      <c r="C446" s="860"/>
      <c r="D446" s="687" t="s">
        <v>137</v>
      </c>
      <c r="E446" s="687"/>
      <c r="F446" s="997"/>
      <c r="G446" s="997">
        <f t="shared" si="85"/>
        <v>0</v>
      </c>
      <c r="H446" s="997"/>
      <c r="I446" s="997">
        <f t="shared" si="86"/>
        <v>0</v>
      </c>
      <c r="J446" s="999"/>
    </row>
    <row r="447" spans="1:10" ht="15" hidden="1" customHeight="1" x14ac:dyDescent="0.2">
      <c r="A447" s="788">
        <v>410</v>
      </c>
      <c r="B447" s="996" t="s">
        <v>162</v>
      </c>
      <c r="C447" s="860"/>
      <c r="D447" s="687" t="s">
        <v>137</v>
      </c>
      <c r="E447" s="687"/>
      <c r="F447" s="997"/>
      <c r="G447" s="997">
        <f t="shared" si="85"/>
        <v>0</v>
      </c>
      <c r="H447" s="997"/>
      <c r="I447" s="997">
        <f t="shared" si="86"/>
        <v>0</v>
      </c>
      <c r="J447" s="999"/>
    </row>
    <row r="448" spans="1:10" ht="25.5" hidden="1" customHeight="1" x14ac:dyDescent="0.2">
      <c r="A448" s="788">
        <v>411</v>
      </c>
      <c r="B448" s="996" t="s">
        <v>139</v>
      </c>
      <c r="C448" s="860"/>
      <c r="D448" s="687" t="s">
        <v>56</v>
      </c>
      <c r="E448" s="756"/>
      <c r="F448" s="997">
        <v>1875</v>
      </c>
      <c r="G448" s="997">
        <f t="shared" si="85"/>
        <v>0</v>
      </c>
      <c r="H448" s="997">
        <v>1617</v>
      </c>
      <c r="I448" s="997">
        <f t="shared" si="86"/>
        <v>0</v>
      </c>
      <c r="J448" s="999">
        <f t="shared" ref="J448:J449" si="88">G448+I448</f>
        <v>0</v>
      </c>
    </row>
    <row r="449" spans="1:10" hidden="1" x14ac:dyDescent="0.2">
      <c r="A449" s="788">
        <v>412</v>
      </c>
      <c r="B449" s="996" t="s">
        <v>148</v>
      </c>
      <c r="C449" s="860"/>
      <c r="D449" s="687" t="s">
        <v>56</v>
      </c>
      <c r="E449" s="687"/>
      <c r="F449" s="997">
        <v>1875</v>
      </c>
      <c r="G449" s="997">
        <f t="shared" si="85"/>
        <v>0</v>
      </c>
      <c r="H449" s="997">
        <v>1428</v>
      </c>
      <c r="I449" s="997">
        <f t="shared" si="86"/>
        <v>0</v>
      </c>
      <c r="J449" s="999">
        <f t="shared" si="88"/>
        <v>0</v>
      </c>
    </row>
    <row r="450" spans="1:10" hidden="1" x14ac:dyDescent="0.2">
      <c r="A450" s="788">
        <v>413</v>
      </c>
      <c r="B450" s="996" t="s">
        <v>170</v>
      </c>
      <c r="C450" s="860"/>
      <c r="D450" s="687" t="s">
        <v>137</v>
      </c>
      <c r="E450" s="687"/>
      <c r="F450" s="997"/>
      <c r="G450" s="997">
        <f t="shared" si="85"/>
        <v>0</v>
      </c>
      <c r="H450" s="997"/>
      <c r="I450" s="997">
        <f t="shared" si="86"/>
        <v>0</v>
      </c>
      <c r="J450" s="999"/>
    </row>
    <row r="451" spans="1:10" hidden="1" x14ac:dyDescent="0.2">
      <c r="A451" s="788">
        <v>414</v>
      </c>
      <c r="B451" s="996" t="s">
        <v>150</v>
      </c>
      <c r="C451" s="860"/>
      <c r="D451" s="687" t="s">
        <v>56</v>
      </c>
      <c r="E451" s="756"/>
      <c r="F451" s="997">
        <v>1875</v>
      </c>
      <c r="G451" s="997">
        <f t="shared" si="85"/>
        <v>0</v>
      </c>
      <c r="H451" s="997">
        <v>2646</v>
      </c>
      <c r="I451" s="997">
        <f t="shared" si="86"/>
        <v>0</v>
      </c>
      <c r="J451" s="999">
        <f t="shared" ref="J451:J453" si="89">G451+I451</f>
        <v>0</v>
      </c>
    </row>
    <row r="452" spans="1:10" hidden="1" x14ac:dyDescent="0.2">
      <c r="A452" s="788">
        <v>415</v>
      </c>
      <c r="B452" s="996" t="s">
        <v>171</v>
      </c>
      <c r="C452" s="860"/>
      <c r="D452" s="687" t="s">
        <v>172</v>
      </c>
      <c r="E452" s="687"/>
      <c r="F452" s="997">
        <v>1000</v>
      </c>
      <c r="G452" s="997">
        <f t="shared" si="85"/>
        <v>0</v>
      </c>
      <c r="H452" s="997">
        <v>95</v>
      </c>
      <c r="I452" s="997">
        <f t="shared" si="86"/>
        <v>0</v>
      </c>
      <c r="J452" s="999">
        <f t="shared" si="89"/>
        <v>0</v>
      </c>
    </row>
    <row r="453" spans="1:10" x14ac:dyDescent="0.2">
      <c r="A453" s="788">
        <v>416</v>
      </c>
      <c r="B453" s="996" t="s">
        <v>60</v>
      </c>
      <c r="C453" s="860"/>
      <c r="D453" s="687" t="s">
        <v>5</v>
      </c>
      <c r="E453" s="687">
        <f>1-0.905129533678756</f>
        <v>9.4870466321243963E-2</v>
      </c>
      <c r="F453" s="997">
        <v>0</v>
      </c>
      <c r="G453" s="997">
        <f t="shared" si="85"/>
        <v>0</v>
      </c>
      <c r="H453" s="997">
        <v>49673</v>
      </c>
      <c r="I453" s="997">
        <f t="shared" si="86"/>
        <v>4712.5006735751513</v>
      </c>
      <c r="J453" s="999">
        <f t="shared" si="89"/>
        <v>4712.5006735751513</v>
      </c>
    </row>
    <row r="454" spans="1:10" x14ac:dyDescent="0.2">
      <c r="A454" s="788">
        <v>417</v>
      </c>
      <c r="B454" s="869" t="s">
        <v>173</v>
      </c>
      <c r="C454" s="860"/>
      <c r="D454" s="687"/>
      <c r="E454" s="687"/>
      <c r="F454" s="687"/>
      <c r="G454" s="997"/>
      <c r="H454" s="993"/>
      <c r="I454" s="997"/>
      <c r="J454" s="993"/>
    </row>
    <row r="455" spans="1:10" ht="29.25" hidden="1" customHeight="1" x14ac:dyDescent="0.2">
      <c r="A455" s="788">
        <v>418</v>
      </c>
      <c r="B455" s="996" t="s">
        <v>134</v>
      </c>
      <c r="C455" s="860"/>
      <c r="D455" s="687" t="s">
        <v>14</v>
      </c>
      <c r="E455" s="687"/>
      <c r="F455" s="997">
        <v>800</v>
      </c>
      <c r="G455" s="997">
        <f t="shared" ref="G455:G466" si="90">E455*F455</f>
        <v>0</v>
      </c>
      <c r="H455" s="997">
        <v>2142</v>
      </c>
      <c r="I455" s="997">
        <f t="shared" ref="I455:I466" si="91">E455*H455</f>
        <v>0</v>
      </c>
      <c r="J455" s="999">
        <f t="shared" ref="J455:J456" si="92">G455+I455</f>
        <v>0</v>
      </c>
    </row>
    <row r="456" spans="1:10" ht="29.25" customHeight="1" x14ac:dyDescent="0.2">
      <c r="A456" s="788">
        <v>419</v>
      </c>
      <c r="B456" s="996" t="s">
        <v>135</v>
      </c>
      <c r="C456" s="860"/>
      <c r="D456" s="687" t="s">
        <v>56</v>
      </c>
      <c r="E456" s="687">
        <v>0.65</v>
      </c>
      <c r="F456" s="997">
        <v>1875</v>
      </c>
      <c r="G456" s="997">
        <f t="shared" si="90"/>
        <v>1218.75</v>
      </c>
      <c r="H456" s="997">
        <v>869</v>
      </c>
      <c r="I456" s="997">
        <f t="shared" si="91"/>
        <v>564.85</v>
      </c>
      <c r="J456" s="999">
        <f t="shared" si="92"/>
        <v>1783.6</v>
      </c>
    </row>
    <row r="457" spans="1:10" hidden="1" x14ac:dyDescent="0.2">
      <c r="A457" s="788">
        <v>420</v>
      </c>
      <c r="B457" s="996" t="s">
        <v>136</v>
      </c>
      <c r="C457" s="860"/>
      <c r="D457" s="687" t="s">
        <v>137</v>
      </c>
      <c r="E457" s="687"/>
      <c r="F457" s="997"/>
      <c r="G457" s="997">
        <f t="shared" si="90"/>
        <v>0</v>
      </c>
      <c r="H457" s="997"/>
      <c r="I457" s="997">
        <f t="shared" si="91"/>
        <v>0</v>
      </c>
      <c r="J457" s="999"/>
    </row>
    <row r="458" spans="1:10" hidden="1" x14ac:dyDescent="0.2">
      <c r="A458" s="788">
        <v>421</v>
      </c>
      <c r="B458" s="996" t="s">
        <v>161</v>
      </c>
      <c r="C458" s="860"/>
      <c r="D458" s="687" t="s">
        <v>137</v>
      </c>
      <c r="E458" s="687"/>
      <c r="F458" s="997"/>
      <c r="G458" s="997">
        <f t="shared" si="90"/>
        <v>0</v>
      </c>
      <c r="H458" s="997"/>
      <c r="I458" s="997">
        <f t="shared" si="91"/>
        <v>0</v>
      </c>
      <c r="J458" s="999"/>
    </row>
    <row r="459" spans="1:10" ht="15.75" hidden="1" customHeight="1" x14ac:dyDescent="0.2">
      <c r="A459" s="788">
        <v>422</v>
      </c>
      <c r="B459" s="996" t="s">
        <v>138</v>
      </c>
      <c r="C459" s="860"/>
      <c r="D459" s="687" t="s">
        <v>137</v>
      </c>
      <c r="E459" s="687"/>
      <c r="F459" s="997"/>
      <c r="G459" s="997">
        <f t="shared" si="90"/>
        <v>0</v>
      </c>
      <c r="H459" s="997"/>
      <c r="I459" s="997">
        <f t="shared" si="91"/>
        <v>0</v>
      </c>
      <c r="J459" s="999"/>
    </row>
    <row r="460" spans="1:10" ht="15.75" hidden="1" customHeight="1" x14ac:dyDescent="0.2">
      <c r="A460" s="788">
        <v>423</v>
      </c>
      <c r="B460" s="996" t="s">
        <v>162</v>
      </c>
      <c r="C460" s="860"/>
      <c r="D460" s="687" t="s">
        <v>137</v>
      </c>
      <c r="E460" s="687"/>
      <c r="F460" s="997"/>
      <c r="G460" s="997">
        <f t="shared" si="90"/>
        <v>0</v>
      </c>
      <c r="H460" s="997"/>
      <c r="I460" s="997">
        <f t="shared" si="91"/>
        <v>0</v>
      </c>
      <c r="J460" s="999"/>
    </row>
    <row r="461" spans="1:10" ht="12.75" hidden="1" customHeight="1" x14ac:dyDescent="0.2">
      <c r="A461" s="788">
        <v>424</v>
      </c>
      <c r="B461" s="996" t="s">
        <v>139</v>
      </c>
      <c r="C461" s="860"/>
      <c r="D461" s="687" t="s">
        <v>56</v>
      </c>
      <c r="E461" s="756"/>
      <c r="F461" s="997">
        <v>1875</v>
      </c>
      <c r="G461" s="997">
        <f t="shared" si="90"/>
        <v>0</v>
      </c>
      <c r="H461" s="997">
        <v>1617</v>
      </c>
      <c r="I461" s="997">
        <f t="shared" si="91"/>
        <v>0</v>
      </c>
      <c r="J461" s="999">
        <f t="shared" ref="J461:J462" si="93">G461+I461</f>
        <v>0</v>
      </c>
    </row>
    <row r="462" spans="1:10" ht="12.75" hidden="1" customHeight="1" x14ac:dyDescent="0.2">
      <c r="A462" s="788">
        <v>425</v>
      </c>
      <c r="B462" s="996" t="s">
        <v>148</v>
      </c>
      <c r="C462" s="860"/>
      <c r="D462" s="687" t="s">
        <v>56</v>
      </c>
      <c r="E462" s="687"/>
      <c r="F462" s="997">
        <v>1875</v>
      </c>
      <c r="G462" s="997">
        <f t="shared" si="90"/>
        <v>0</v>
      </c>
      <c r="H462" s="997">
        <v>1428</v>
      </c>
      <c r="I462" s="997">
        <f t="shared" si="91"/>
        <v>0</v>
      </c>
      <c r="J462" s="999">
        <f t="shared" si="93"/>
        <v>0</v>
      </c>
    </row>
    <row r="463" spans="1:10" ht="15" hidden="1" customHeight="1" x14ac:dyDescent="0.2">
      <c r="A463" s="788">
        <v>426</v>
      </c>
      <c r="B463" s="996" t="s">
        <v>170</v>
      </c>
      <c r="C463" s="860"/>
      <c r="D463" s="687" t="s">
        <v>137</v>
      </c>
      <c r="E463" s="687"/>
      <c r="F463" s="997"/>
      <c r="G463" s="997">
        <f t="shared" si="90"/>
        <v>0</v>
      </c>
      <c r="H463" s="997"/>
      <c r="I463" s="997">
        <f t="shared" si="91"/>
        <v>0</v>
      </c>
      <c r="J463" s="999"/>
    </row>
    <row r="464" spans="1:10" ht="15" customHeight="1" x14ac:dyDescent="0.2">
      <c r="A464" s="788">
        <v>427</v>
      </c>
      <c r="B464" s="996" t="s">
        <v>150</v>
      </c>
      <c r="C464" s="860"/>
      <c r="D464" s="687" t="s">
        <v>56</v>
      </c>
      <c r="E464" s="756">
        <v>1.62</v>
      </c>
      <c r="F464" s="997">
        <v>1875</v>
      </c>
      <c r="G464" s="997">
        <f t="shared" si="90"/>
        <v>3037.5</v>
      </c>
      <c r="H464" s="997">
        <v>2646</v>
      </c>
      <c r="I464" s="997">
        <f t="shared" si="91"/>
        <v>4286.5200000000004</v>
      </c>
      <c r="J464" s="999">
        <f t="shared" ref="J464:J466" si="94">G464+I464</f>
        <v>7324.02</v>
      </c>
    </row>
    <row r="465" spans="1:10" ht="12.6" hidden="1" customHeight="1" x14ac:dyDescent="0.2">
      <c r="A465" s="788">
        <v>428</v>
      </c>
      <c r="B465" s="996" t="s">
        <v>171</v>
      </c>
      <c r="C465" s="860"/>
      <c r="D465" s="687" t="s">
        <v>172</v>
      </c>
      <c r="E465" s="687"/>
      <c r="F465" s="997">
        <v>1000</v>
      </c>
      <c r="G465" s="997">
        <f t="shared" si="90"/>
        <v>0</v>
      </c>
      <c r="H465" s="997">
        <v>95</v>
      </c>
      <c r="I465" s="997">
        <f t="shared" si="91"/>
        <v>0</v>
      </c>
      <c r="J465" s="999">
        <f t="shared" si="94"/>
        <v>0</v>
      </c>
    </row>
    <row r="466" spans="1:10" ht="30" hidden="1" customHeight="1" x14ac:dyDescent="0.2">
      <c r="A466" s="788">
        <v>429</v>
      </c>
      <c r="B466" s="996" t="s">
        <v>60</v>
      </c>
      <c r="C466" s="860"/>
      <c r="D466" s="687" t="s">
        <v>5</v>
      </c>
      <c r="E466" s="687"/>
      <c r="F466" s="997">
        <v>0</v>
      </c>
      <c r="G466" s="997">
        <f t="shared" si="90"/>
        <v>0</v>
      </c>
      <c r="H466" s="997">
        <v>49673</v>
      </c>
      <c r="I466" s="997">
        <f t="shared" si="91"/>
        <v>0</v>
      </c>
      <c r="J466" s="999">
        <f t="shared" si="94"/>
        <v>0</v>
      </c>
    </row>
    <row r="467" spans="1:10" x14ac:dyDescent="0.2">
      <c r="A467" s="788">
        <v>430</v>
      </c>
      <c r="B467" s="869" t="s">
        <v>174</v>
      </c>
      <c r="C467" s="860"/>
      <c r="D467" s="687"/>
      <c r="E467" s="687"/>
      <c r="F467" s="687"/>
      <c r="G467" s="997"/>
      <c r="H467" s="993"/>
      <c r="I467" s="997"/>
      <c r="J467" s="993"/>
    </row>
    <row r="468" spans="1:10" hidden="1" x14ac:dyDescent="0.2">
      <c r="A468" s="788">
        <v>431</v>
      </c>
      <c r="B468" s="996" t="s">
        <v>175</v>
      </c>
      <c r="C468" s="860" t="s">
        <v>176</v>
      </c>
      <c r="D468" s="687" t="s">
        <v>14</v>
      </c>
      <c r="E468" s="687"/>
      <c r="F468" s="997">
        <v>800</v>
      </c>
      <c r="G468" s="997">
        <f t="shared" ref="G468:G486" si="95">E468*F468</f>
        <v>0</v>
      </c>
      <c r="H468" s="997">
        <v>627</v>
      </c>
      <c r="I468" s="997">
        <f t="shared" ref="I468:I486" si="96">E468*H468</f>
        <v>0</v>
      </c>
      <c r="J468" s="999">
        <f t="shared" ref="J468:J471" si="97">G468+I468</f>
        <v>0</v>
      </c>
    </row>
    <row r="469" spans="1:10" ht="15" hidden="1" customHeight="1" x14ac:dyDescent="0.2">
      <c r="A469" s="788">
        <v>432</v>
      </c>
      <c r="B469" s="996" t="s">
        <v>156</v>
      </c>
      <c r="C469" s="860"/>
      <c r="D469" s="687" t="s">
        <v>14</v>
      </c>
      <c r="E469" s="687"/>
      <c r="F469" s="997">
        <v>600</v>
      </c>
      <c r="G469" s="997">
        <f t="shared" si="95"/>
        <v>0</v>
      </c>
      <c r="H469" s="997">
        <v>595</v>
      </c>
      <c r="I469" s="997">
        <f t="shared" si="96"/>
        <v>0</v>
      </c>
      <c r="J469" s="999">
        <f t="shared" si="97"/>
        <v>0</v>
      </c>
    </row>
    <row r="470" spans="1:10" ht="15" hidden="1" customHeight="1" x14ac:dyDescent="0.2">
      <c r="A470" s="788">
        <v>433</v>
      </c>
      <c r="B470" s="996" t="s">
        <v>177</v>
      </c>
      <c r="C470" s="860"/>
      <c r="D470" s="687" t="s">
        <v>14</v>
      </c>
      <c r="E470" s="687"/>
      <c r="F470" s="997">
        <v>800</v>
      </c>
      <c r="G470" s="997">
        <f t="shared" si="95"/>
        <v>0</v>
      </c>
      <c r="H470" s="997">
        <v>2975</v>
      </c>
      <c r="I470" s="997">
        <f t="shared" si="96"/>
        <v>0</v>
      </c>
      <c r="J470" s="999">
        <f t="shared" si="97"/>
        <v>0</v>
      </c>
    </row>
    <row r="471" spans="1:10" ht="12.75" customHeight="1" x14ac:dyDescent="0.2">
      <c r="A471" s="788">
        <v>434</v>
      </c>
      <c r="B471" s="996" t="s">
        <v>157</v>
      </c>
      <c r="C471" s="687"/>
      <c r="D471" s="687" t="s">
        <v>56</v>
      </c>
      <c r="E471" s="959">
        <v>3.1139999999999999</v>
      </c>
      <c r="F471" s="997">
        <v>1875</v>
      </c>
      <c r="G471" s="997">
        <f t="shared" si="95"/>
        <v>5838.75</v>
      </c>
      <c r="H471" s="997">
        <v>840</v>
      </c>
      <c r="I471" s="997">
        <f t="shared" si="96"/>
        <v>2615.7599999999998</v>
      </c>
      <c r="J471" s="999">
        <f t="shared" si="97"/>
        <v>8454.51</v>
      </c>
    </row>
    <row r="472" spans="1:10" ht="15" hidden="1" customHeight="1" x14ac:dyDescent="0.2">
      <c r="A472" s="788">
        <v>435</v>
      </c>
      <c r="B472" s="996" t="s">
        <v>158</v>
      </c>
      <c r="C472" s="860"/>
      <c r="D472" s="687" t="s">
        <v>137</v>
      </c>
      <c r="E472" s="687"/>
      <c r="F472" s="997"/>
      <c r="G472" s="997">
        <f t="shared" si="95"/>
        <v>0</v>
      </c>
      <c r="H472" s="997"/>
      <c r="I472" s="997">
        <f t="shared" si="96"/>
        <v>0</v>
      </c>
      <c r="J472" s="999"/>
    </row>
    <row r="473" spans="1:10" ht="12.6" hidden="1" customHeight="1" x14ac:dyDescent="0.2">
      <c r="A473" s="788">
        <v>436</v>
      </c>
      <c r="B473" s="996" t="s">
        <v>159</v>
      </c>
      <c r="C473" s="687"/>
      <c r="D473" s="687" t="s">
        <v>56</v>
      </c>
      <c r="E473" s="756"/>
      <c r="F473" s="997">
        <v>1875</v>
      </c>
      <c r="G473" s="997">
        <f t="shared" si="95"/>
        <v>0</v>
      </c>
      <c r="H473" s="997">
        <v>3080</v>
      </c>
      <c r="I473" s="997">
        <f t="shared" si="96"/>
        <v>0</v>
      </c>
      <c r="J473" s="999">
        <f t="shared" ref="J473:J474" si="98">G473+I473</f>
        <v>0</v>
      </c>
    </row>
    <row r="474" spans="1:10" ht="12.6" hidden="1" customHeight="1" x14ac:dyDescent="0.2">
      <c r="A474" s="788">
        <v>437</v>
      </c>
      <c r="B474" s="996" t="s">
        <v>135</v>
      </c>
      <c r="C474" s="860"/>
      <c r="D474" s="687" t="s">
        <v>56</v>
      </c>
      <c r="E474" s="687"/>
      <c r="F474" s="997">
        <v>1875</v>
      </c>
      <c r="G474" s="997">
        <f t="shared" si="95"/>
        <v>0</v>
      </c>
      <c r="H474" s="997">
        <v>869</v>
      </c>
      <c r="I474" s="997">
        <f t="shared" si="96"/>
        <v>0</v>
      </c>
      <c r="J474" s="999">
        <f t="shared" si="98"/>
        <v>0</v>
      </c>
    </row>
    <row r="475" spans="1:10" ht="12.6" hidden="1" customHeight="1" x14ac:dyDescent="0.2">
      <c r="A475" s="788">
        <v>438</v>
      </c>
      <c r="B475" s="996" t="s">
        <v>161</v>
      </c>
      <c r="C475" s="860"/>
      <c r="D475" s="687" t="s">
        <v>137</v>
      </c>
      <c r="E475" s="687"/>
      <c r="F475" s="997"/>
      <c r="G475" s="997">
        <f t="shared" si="95"/>
        <v>0</v>
      </c>
      <c r="H475" s="997"/>
      <c r="I475" s="997">
        <f t="shared" si="96"/>
        <v>0</v>
      </c>
      <c r="J475" s="999"/>
    </row>
    <row r="476" spans="1:10" ht="25.5" hidden="1" customHeight="1" x14ac:dyDescent="0.2">
      <c r="A476" s="788">
        <v>439</v>
      </c>
      <c r="B476" s="996" t="s">
        <v>138</v>
      </c>
      <c r="C476" s="860"/>
      <c r="D476" s="687" t="s">
        <v>137</v>
      </c>
      <c r="E476" s="687"/>
      <c r="F476" s="997"/>
      <c r="G476" s="997">
        <f t="shared" si="95"/>
        <v>0</v>
      </c>
      <c r="H476" s="997"/>
      <c r="I476" s="997">
        <f t="shared" si="96"/>
        <v>0</v>
      </c>
      <c r="J476" s="999"/>
    </row>
    <row r="477" spans="1:10" hidden="1" x14ac:dyDescent="0.2">
      <c r="A477" s="788">
        <v>440</v>
      </c>
      <c r="B477" s="996" t="s">
        <v>162</v>
      </c>
      <c r="C477" s="860"/>
      <c r="D477" s="687" t="s">
        <v>137</v>
      </c>
      <c r="E477" s="687"/>
      <c r="F477" s="997"/>
      <c r="G477" s="997">
        <f t="shared" si="95"/>
        <v>0</v>
      </c>
      <c r="H477" s="997"/>
      <c r="I477" s="997">
        <f t="shared" si="96"/>
        <v>0</v>
      </c>
      <c r="J477" s="999"/>
    </row>
    <row r="478" spans="1:10" ht="12.75" hidden="1" customHeight="1" x14ac:dyDescent="0.2">
      <c r="A478" s="788">
        <v>441</v>
      </c>
      <c r="B478" s="996" t="s">
        <v>139</v>
      </c>
      <c r="C478" s="860"/>
      <c r="D478" s="687" t="s">
        <v>56</v>
      </c>
      <c r="E478" s="756"/>
      <c r="F478" s="997">
        <v>1875</v>
      </c>
      <c r="G478" s="997">
        <f t="shared" si="95"/>
        <v>0</v>
      </c>
      <c r="H478" s="997">
        <v>1617</v>
      </c>
      <c r="I478" s="997">
        <f t="shared" si="96"/>
        <v>0</v>
      </c>
      <c r="J478" s="999">
        <f t="shared" ref="J478:J479" si="99">G478+I478</f>
        <v>0</v>
      </c>
    </row>
    <row r="479" spans="1:10" ht="15" customHeight="1" x14ac:dyDescent="0.2">
      <c r="A479" s="788">
        <v>442</v>
      </c>
      <c r="B479" s="996" t="s">
        <v>140</v>
      </c>
      <c r="C479" s="860"/>
      <c r="D479" s="687" t="s">
        <v>56</v>
      </c>
      <c r="E479" s="959">
        <v>19.332000000000001</v>
      </c>
      <c r="F479" s="997">
        <v>1875</v>
      </c>
      <c r="G479" s="997">
        <f t="shared" si="95"/>
        <v>36247.5</v>
      </c>
      <c r="H479" s="997">
        <v>1226</v>
      </c>
      <c r="I479" s="997">
        <f t="shared" si="96"/>
        <v>23701.031999999999</v>
      </c>
      <c r="J479" s="999">
        <f t="shared" si="99"/>
        <v>59948.531999999999</v>
      </c>
    </row>
    <row r="480" spans="1:10" hidden="1" x14ac:dyDescent="0.2">
      <c r="A480" s="788">
        <v>443</v>
      </c>
      <c r="B480" s="996" t="s">
        <v>625</v>
      </c>
      <c r="C480" s="860"/>
      <c r="D480" s="687" t="s">
        <v>137</v>
      </c>
      <c r="E480" s="687"/>
      <c r="F480" s="997"/>
      <c r="G480" s="997">
        <f t="shared" si="95"/>
        <v>0</v>
      </c>
      <c r="H480" s="997"/>
      <c r="I480" s="997">
        <f t="shared" si="96"/>
        <v>0</v>
      </c>
      <c r="J480" s="999"/>
    </row>
    <row r="481" spans="1:10" hidden="1" x14ac:dyDescent="0.2">
      <c r="A481" s="788">
        <v>444</v>
      </c>
      <c r="B481" s="996" t="s">
        <v>144</v>
      </c>
      <c r="C481" s="860"/>
      <c r="D481" s="687" t="s">
        <v>56</v>
      </c>
      <c r="E481" s="756"/>
      <c r="F481" s="997">
        <v>1875</v>
      </c>
      <c r="G481" s="997">
        <f t="shared" si="95"/>
        <v>0</v>
      </c>
      <c r="H481" s="997">
        <v>2132</v>
      </c>
      <c r="I481" s="997">
        <f t="shared" si="96"/>
        <v>0</v>
      </c>
      <c r="J481" s="999">
        <f t="shared" ref="J481:J482" si="100">G481+I481</f>
        <v>0</v>
      </c>
    </row>
    <row r="482" spans="1:10" x14ac:dyDescent="0.2">
      <c r="A482" s="788">
        <v>445</v>
      </c>
      <c r="B482" s="996" t="s">
        <v>148</v>
      </c>
      <c r="C482" s="860"/>
      <c r="D482" s="687" t="s">
        <v>56</v>
      </c>
      <c r="E482" s="687">
        <v>7.4</v>
      </c>
      <c r="F482" s="997">
        <v>1875</v>
      </c>
      <c r="G482" s="997">
        <f t="shared" si="95"/>
        <v>13875</v>
      </c>
      <c r="H482" s="997">
        <v>1428</v>
      </c>
      <c r="I482" s="997">
        <f t="shared" si="96"/>
        <v>10567.2</v>
      </c>
      <c r="J482" s="999">
        <f t="shared" si="100"/>
        <v>24442.2</v>
      </c>
    </row>
    <row r="483" spans="1:10" hidden="1" x14ac:dyDescent="0.2">
      <c r="A483" s="788">
        <v>446</v>
      </c>
      <c r="B483" s="996" t="s">
        <v>178</v>
      </c>
      <c r="C483" s="860"/>
      <c r="D483" s="687" t="s">
        <v>137</v>
      </c>
      <c r="E483" s="687"/>
      <c r="F483" s="997"/>
      <c r="G483" s="997">
        <f t="shared" si="95"/>
        <v>0</v>
      </c>
      <c r="H483" s="997"/>
      <c r="I483" s="997">
        <f t="shared" si="96"/>
        <v>0</v>
      </c>
      <c r="J483" s="999"/>
    </row>
    <row r="484" spans="1:10" x14ac:dyDescent="0.2">
      <c r="A484" s="788">
        <v>447</v>
      </c>
      <c r="B484" s="996" t="s">
        <v>150</v>
      </c>
      <c r="C484" s="860"/>
      <c r="D484" s="687" t="s">
        <v>56</v>
      </c>
      <c r="E484" s="756">
        <v>3.56</v>
      </c>
      <c r="F484" s="997">
        <v>1875</v>
      </c>
      <c r="G484" s="997">
        <f t="shared" si="95"/>
        <v>6675</v>
      </c>
      <c r="H484" s="997">
        <v>2646</v>
      </c>
      <c r="I484" s="997">
        <f t="shared" si="96"/>
        <v>9419.76</v>
      </c>
      <c r="J484" s="999">
        <f t="shared" ref="J484:J486" si="101">G484+I484</f>
        <v>16094.76</v>
      </c>
    </row>
    <row r="485" spans="1:10" hidden="1" x14ac:dyDescent="0.2">
      <c r="A485" s="788">
        <v>448</v>
      </c>
      <c r="B485" s="996" t="s">
        <v>171</v>
      </c>
      <c r="C485" s="860"/>
      <c r="D485" s="687" t="s">
        <v>172</v>
      </c>
      <c r="E485" s="687"/>
      <c r="F485" s="997">
        <v>1000</v>
      </c>
      <c r="G485" s="997">
        <f t="shared" si="95"/>
        <v>0</v>
      </c>
      <c r="H485" s="997">
        <v>95</v>
      </c>
      <c r="I485" s="997">
        <f t="shared" si="96"/>
        <v>0</v>
      </c>
      <c r="J485" s="999">
        <f t="shared" si="101"/>
        <v>0</v>
      </c>
    </row>
    <row r="486" spans="1:10" hidden="1" x14ac:dyDescent="0.2">
      <c r="A486" s="788">
        <v>449</v>
      </c>
      <c r="B486" s="996" t="s">
        <v>60</v>
      </c>
      <c r="C486" s="860"/>
      <c r="D486" s="687" t="s">
        <v>5</v>
      </c>
      <c r="E486" s="687"/>
      <c r="F486" s="997">
        <v>0</v>
      </c>
      <c r="G486" s="997">
        <f t="shared" si="95"/>
        <v>0</v>
      </c>
      <c r="H486" s="997">
        <v>68052</v>
      </c>
      <c r="I486" s="997">
        <f t="shared" si="96"/>
        <v>0</v>
      </c>
      <c r="J486" s="999">
        <f t="shared" si="101"/>
        <v>0</v>
      </c>
    </row>
    <row r="487" spans="1:10" x14ac:dyDescent="0.2">
      <c r="A487" s="788">
        <v>450</v>
      </c>
      <c r="B487" s="869" t="s">
        <v>179</v>
      </c>
      <c r="C487" s="860"/>
      <c r="D487" s="687"/>
      <c r="E487" s="687"/>
      <c r="F487" s="687"/>
      <c r="G487" s="997"/>
      <c r="H487" s="993"/>
      <c r="I487" s="997"/>
      <c r="J487" s="993"/>
    </row>
    <row r="488" spans="1:10" hidden="1" x14ac:dyDescent="0.2">
      <c r="A488" s="788">
        <v>451</v>
      </c>
      <c r="B488" s="996" t="s">
        <v>180</v>
      </c>
      <c r="C488" s="860" t="s">
        <v>181</v>
      </c>
      <c r="D488" s="687" t="s">
        <v>14</v>
      </c>
      <c r="E488" s="687"/>
      <c r="F488" s="997">
        <v>800</v>
      </c>
      <c r="G488" s="997">
        <f t="shared" ref="G488:G507" si="102">E488*F488</f>
        <v>0</v>
      </c>
      <c r="H488" s="997">
        <v>508</v>
      </c>
      <c r="I488" s="997">
        <f t="shared" ref="I488:I507" si="103">E488*H488</f>
        <v>0</v>
      </c>
      <c r="J488" s="999">
        <f t="shared" ref="J488:J491" si="104">G488+I488</f>
        <v>0</v>
      </c>
    </row>
    <row r="489" spans="1:10" hidden="1" x14ac:dyDescent="0.2">
      <c r="A489" s="788">
        <v>452</v>
      </c>
      <c r="B489" s="996" t="s">
        <v>167</v>
      </c>
      <c r="C489" s="860"/>
      <c r="D489" s="687" t="s">
        <v>14</v>
      </c>
      <c r="E489" s="687"/>
      <c r="F489" s="997">
        <v>600</v>
      </c>
      <c r="G489" s="997">
        <f t="shared" si="102"/>
        <v>0</v>
      </c>
      <c r="H489" s="997">
        <v>532</v>
      </c>
      <c r="I489" s="997">
        <f t="shared" si="103"/>
        <v>0</v>
      </c>
      <c r="J489" s="999">
        <f t="shared" si="104"/>
        <v>0</v>
      </c>
    </row>
    <row r="490" spans="1:10" hidden="1" x14ac:dyDescent="0.2">
      <c r="A490" s="788">
        <v>453</v>
      </c>
      <c r="B490" s="996" t="s">
        <v>177</v>
      </c>
      <c r="C490" s="860"/>
      <c r="D490" s="687" t="s">
        <v>14</v>
      </c>
      <c r="E490" s="687"/>
      <c r="F490" s="997">
        <v>800</v>
      </c>
      <c r="G490" s="997">
        <f t="shared" si="102"/>
        <v>0</v>
      </c>
      <c r="H490" s="997">
        <v>2975</v>
      </c>
      <c r="I490" s="997">
        <f t="shared" si="103"/>
        <v>0</v>
      </c>
      <c r="J490" s="999">
        <f t="shared" si="104"/>
        <v>0</v>
      </c>
    </row>
    <row r="491" spans="1:10" x14ac:dyDescent="0.2">
      <c r="A491" s="788">
        <v>454</v>
      </c>
      <c r="B491" s="996" t="s">
        <v>157</v>
      </c>
      <c r="C491" s="687"/>
      <c r="D491" s="687" t="s">
        <v>56</v>
      </c>
      <c r="E491" s="687">
        <v>6</v>
      </c>
      <c r="F491" s="997">
        <v>1875</v>
      </c>
      <c r="G491" s="997">
        <f t="shared" si="102"/>
        <v>11250</v>
      </c>
      <c r="H491" s="997">
        <v>840</v>
      </c>
      <c r="I491" s="997">
        <f t="shared" si="103"/>
        <v>5040</v>
      </c>
      <c r="J491" s="999">
        <f t="shared" si="104"/>
        <v>16290</v>
      </c>
    </row>
    <row r="492" spans="1:10" hidden="1" x14ac:dyDescent="0.2">
      <c r="A492" s="788">
        <v>455</v>
      </c>
      <c r="B492" s="996" t="s">
        <v>168</v>
      </c>
      <c r="C492" s="860"/>
      <c r="D492" s="687" t="s">
        <v>137</v>
      </c>
      <c r="E492" s="687"/>
      <c r="F492" s="997"/>
      <c r="G492" s="997">
        <f t="shared" si="102"/>
        <v>0</v>
      </c>
      <c r="H492" s="997"/>
      <c r="I492" s="997">
        <f t="shared" si="103"/>
        <v>0</v>
      </c>
      <c r="J492" s="999"/>
    </row>
    <row r="493" spans="1:10" hidden="1" x14ac:dyDescent="0.2">
      <c r="A493" s="788">
        <v>456</v>
      </c>
      <c r="B493" s="996" t="s">
        <v>159</v>
      </c>
      <c r="C493" s="687"/>
      <c r="D493" s="687" t="s">
        <v>56</v>
      </c>
      <c r="E493" s="756"/>
      <c r="F493" s="997">
        <v>1875</v>
      </c>
      <c r="G493" s="997">
        <f t="shared" si="102"/>
        <v>0</v>
      </c>
      <c r="H493" s="997">
        <v>3080</v>
      </c>
      <c r="I493" s="997">
        <f t="shared" si="103"/>
        <v>0</v>
      </c>
      <c r="J493" s="999">
        <f t="shared" ref="J493:J494" si="105">G493+I493</f>
        <v>0</v>
      </c>
    </row>
    <row r="494" spans="1:10" hidden="1" x14ac:dyDescent="0.2">
      <c r="A494" s="788">
        <v>457</v>
      </c>
      <c r="B494" s="996" t="s">
        <v>135</v>
      </c>
      <c r="C494" s="860"/>
      <c r="D494" s="687" t="s">
        <v>56</v>
      </c>
      <c r="E494" s="687"/>
      <c r="F494" s="997">
        <v>1875</v>
      </c>
      <c r="G494" s="997">
        <f t="shared" si="102"/>
        <v>0</v>
      </c>
      <c r="H494" s="997">
        <v>869</v>
      </c>
      <c r="I494" s="997">
        <f t="shared" si="103"/>
        <v>0</v>
      </c>
      <c r="J494" s="999">
        <f t="shared" si="105"/>
        <v>0</v>
      </c>
    </row>
    <row r="495" spans="1:10" hidden="1" x14ac:dyDescent="0.2">
      <c r="A495" s="788">
        <v>458</v>
      </c>
      <c r="B495" s="996" t="s">
        <v>161</v>
      </c>
      <c r="C495" s="860"/>
      <c r="D495" s="687" t="s">
        <v>137</v>
      </c>
      <c r="E495" s="687"/>
      <c r="F495" s="997"/>
      <c r="G495" s="997">
        <f t="shared" si="102"/>
        <v>0</v>
      </c>
      <c r="H495" s="997"/>
      <c r="I495" s="997">
        <f t="shared" si="103"/>
        <v>0</v>
      </c>
      <c r="J495" s="999"/>
    </row>
    <row r="496" spans="1:10" hidden="1" x14ac:dyDescent="0.2">
      <c r="A496" s="788">
        <v>459</v>
      </c>
      <c r="B496" s="996" t="s">
        <v>138</v>
      </c>
      <c r="C496" s="860"/>
      <c r="D496" s="687" t="s">
        <v>137</v>
      </c>
      <c r="E496" s="687"/>
      <c r="F496" s="997"/>
      <c r="G496" s="997">
        <f t="shared" si="102"/>
        <v>0</v>
      </c>
      <c r="H496" s="997"/>
      <c r="I496" s="997">
        <f t="shared" si="103"/>
        <v>0</v>
      </c>
      <c r="J496" s="999"/>
    </row>
    <row r="497" spans="1:10" hidden="1" x14ac:dyDescent="0.2">
      <c r="A497" s="788">
        <v>460</v>
      </c>
      <c r="B497" s="996" t="s">
        <v>162</v>
      </c>
      <c r="C497" s="860"/>
      <c r="D497" s="687" t="s">
        <v>137</v>
      </c>
      <c r="E497" s="687"/>
      <c r="F497" s="997"/>
      <c r="G497" s="997">
        <f t="shared" si="102"/>
        <v>0</v>
      </c>
      <c r="H497" s="997"/>
      <c r="I497" s="997">
        <f t="shared" si="103"/>
        <v>0</v>
      </c>
      <c r="J497" s="999"/>
    </row>
    <row r="498" spans="1:10" ht="28.5" hidden="1" customHeight="1" x14ac:dyDescent="0.2">
      <c r="A498" s="788">
        <v>461</v>
      </c>
      <c r="B498" s="996" t="s">
        <v>139</v>
      </c>
      <c r="C498" s="860"/>
      <c r="D498" s="687" t="s">
        <v>56</v>
      </c>
      <c r="E498" s="756"/>
      <c r="F498" s="997">
        <v>1875</v>
      </c>
      <c r="G498" s="997">
        <f t="shared" si="102"/>
        <v>0</v>
      </c>
      <c r="H498" s="997">
        <v>1617</v>
      </c>
      <c r="I498" s="997">
        <f t="shared" si="103"/>
        <v>0</v>
      </c>
      <c r="J498" s="999">
        <f t="shared" ref="J498:J499" si="106">G498+I498</f>
        <v>0</v>
      </c>
    </row>
    <row r="499" spans="1:10" ht="26.25" customHeight="1" x14ac:dyDescent="0.2">
      <c r="A499" s="788">
        <v>462</v>
      </c>
      <c r="B499" s="996" t="s">
        <v>140</v>
      </c>
      <c r="C499" s="860"/>
      <c r="D499" s="687" t="s">
        <v>56</v>
      </c>
      <c r="E499" s="687">
        <v>22.529</v>
      </c>
      <c r="F499" s="997">
        <v>1875</v>
      </c>
      <c r="G499" s="997">
        <f t="shared" si="102"/>
        <v>42241.875</v>
      </c>
      <c r="H499" s="997">
        <v>1226</v>
      </c>
      <c r="I499" s="997">
        <f t="shared" si="103"/>
        <v>27620.554</v>
      </c>
      <c r="J499" s="999">
        <f t="shared" si="106"/>
        <v>69862.429000000004</v>
      </c>
    </row>
    <row r="500" spans="1:10" hidden="1" x14ac:dyDescent="0.2">
      <c r="A500" s="788">
        <v>463</v>
      </c>
      <c r="B500" s="996" t="s">
        <v>625</v>
      </c>
      <c r="C500" s="860"/>
      <c r="D500" s="687" t="s">
        <v>137</v>
      </c>
      <c r="E500" s="687"/>
      <c r="F500" s="997"/>
      <c r="G500" s="997">
        <f t="shared" si="102"/>
        <v>0</v>
      </c>
      <c r="H500" s="997"/>
      <c r="I500" s="997">
        <f t="shared" si="103"/>
        <v>0</v>
      </c>
      <c r="J500" s="999"/>
    </row>
    <row r="501" spans="1:10" hidden="1" x14ac:dyDescent="0.2">
      <c r="A501" s="788">
        <v>464</v>
      </c>
      <c r="B501" s="996" t="s">
        <v>143</v>
      </c>
      <c r="C501" s="860"/>
      <c r="D501" s="687" t="s">
        <v>137</v>
      </c>
      <c r="E501" s="687"/>
      <c r="F501" s="997"/>
      <c r="G501" s="997">
        <f t="shared" si="102"/>
        <v>0</v>
      </c>
      <c r="H501" s="997"/>
      <c r="I501" s="997">
        <f t="shared" si="103"/>
        <v>0</v>
      </c>
      <c r="J501" s="999"/>
    </row>
    <row r="502" spans="1:10" x14ac:dyDescent="0.2">
      <c r="A502" s="788">
        <v>465</v>
      </c>
      <c r="B502" s="996" t="s">
        <v>144</v>
      </c>
      <c r="C502" s="860"/>
      <c r="D502" s="687" t="s">
        <v>56</v>
      </c>
      <c r="E502" s="756">
        <v>3.73</v>
      </c>
      <c r="F502" s="997">
        <v>1875</v>
      </c>
      <c r="G502" s="997">
        <f t="shared" si="102"/>
        <v>6993.75</v>
      </c>
      <c r="H502" s="997">
        <v>2132</v>
      </c>
      <c r="I502" s="997">
        <f t="shared" si="103"/>
        <v>7952.36</v>
      </c>
      <c r="J502" s="999">
        <f t="shared" ref="J502:J503" si="107">G502+I502</f>
        <v>14946.11</v>
      </c>
    </row>
    <row r="503" spans="1:10" x14ac:dyDescent="0.2">
      <c r="A503" s="788">
        <v>466</v>
      </c>
      <c r="B503" s="996" t="s">
        <v>148</v>
      </c>
      <c r="C503" s="860"/>
      <c r="D503" s="687" t="s">
        <v>56</v>
      </c>
      <c r="E503" s="687">
        <v>6.9</v>
      </c>
      <c r="F503" s="997">
        <v>1875</v>
      </c>
      <c r="G503" s="997">
        <f t="shared" si="102"/>
        <v>12937.5</v>
      </c>
      <c r="H503" s="997">
        <v>1428</v>
      </c>
      <c r="I503" s="997">
        <f t="shared" si="103"/>
        <v>9853.2000000000007</v>
      </c>
      <c r="J503" s="999">
        <f t="shared" si="107"/>
        <v>22790.7</v>
      </c>
    </row>
    <row r="504" spans="1:10" hidden="1" x14ac:dyDescent="0.2">
      <c r="A504" s="788">
        <v>467</v>
      </c>
      <c r="B504" s="996" t="s">
        <v>178</v>
      </c>
      <c r="C504" s="860"/>
      <c r="D504" s="687" t="s">
        <v>137</v>
      </c>
      <c r="E504" s="687"/>
      <c r="F504" s="997"/>
      <c r="G504" s="997">
        <f t="shared" si="102"/>
        <v>0</v>
      </c>
      <c r="H504" s="997"/>
      <c r="I504" s="997">
        <f t="shared" si="103"/>
        <v>0</v>
      </c>
      <c r="J504" s="999"/>
    </row>
    <row r="505" spans="1:10" hidden="1" x14ac:dyDescent="0.2">
      <c r="A505" s="788">
        <v>468</v>
      </c>
      <c r="B505" s="996" t="s">
        <v>150</v>
      </c>
      <c r="C505" s="860"/>
      <c r="D505" s="687" t="s">
        <v>56</v>
      </c>
      <c r="E505" s="756"/>
      <c r="F505" s="997">
        <v>1875</v>
      </c>
      <c r="G505" s="997">
        <f t="shared" si="102"/>
        <v>0</v>
      </c>
      <c r="H505" s="997">
        <v>2646</v>
      </c>
      <c r="I505" s="997">
        <f t="shared" si="103"/>
        <v>0</v>
      </c>
      <c r="J505" s="999">
        <f t="shared" ref="J505:J507" si="108">G505+I505</f>
        <v>0</v>
      </c>
    </row>
    <row r="506" spans="1:10" hidden="1" x14ac:dyDescent="0.2">
      <c r="A506" s="788">
        <v>469</v>
      </c>
      <c r="B506" s="996" t="s">
        <v>171</v>
      </c>
      <c r="C506" s="860"/>
      <c r="D506" s="687" t="s">
        <v>172</v>
      </c>
      <c r="E506" s="687"/>
      <c r="F506" s="997">
        <v>1000</v>
      </c>
      <c r="G506" s="997">
        <f t="shared" si="102"/>
        <v>0</v>
      </c>
      <c r="H506" s="997">
        <v>95</v>
      </c>
      <c r="I506" s="997">
        <f t="shared" si="103"/>
        <v>0</v>
      </c>
      <c r="J506" s="999">
        <f t="shared" si="108"/>
        <v>0</v>
      </c>
    </row>
    <row r="507" spans="1:10" hidden="1" x14ac:dyDescent="0.2">
      <c r="A507" s="788">
        <v>470</v>
      </c>
      <c r="B507" s="996" t="s">
        <v>60</v>
      </c>
      <c r="C507" s="860"/>
      <c r="D507" s="687" t="s">
        <v>5</v>
      </c>
      <c r="E507" s="687"/>
      <c r="F507" s="997">
        <v>0</v>
      </c>
      <c r="G507" s="997">
        <f t="shared" si="102"/>
        <v>0</v>
      </c>
      <c r="H507" s="997">
        <v>67567</v>
      </c>
      <c r="I507" s="997">
        <f t="shared" si="103"/>
        <v>0</v>
      </c>
      <c r="J507" s="999">
        <f t="shared" si="108"/>
        <v>0</v>
      </c>
    </row>
    <row r="508" spans="1:10" x14ac:dyDescent="0.2">
      <c r="A508" s="788">
        <v>471</v>
      </c>
      <c r="B508" s="869" t="s">
        <v>122</v>
      </c>
      <c r="C508" s="860"/>
      <c r="D508" s="687"/>
      <c r="E508" s="687"/>
      <c r="F508" s="687"/>
      <c r="G508" s="997"/>
      <c r="H508" s="993"/>
      <c r="I508" s="997"/>
      <c r="J508" s="993"/>
    </row>
    <row r="509" spans="1:10" hidden="1" x14ac:dyDescent="0.2">
      <c r="A509" s="788">
        <v>472</v>
      </c>
      <c r="B509" s="996" t="s">
        <v>182</v>
      </c>
      <c r="C509" s="860" t="s">
        <v>183</v>
      </c>
      <c r="D509" s="687" t="s">
        <v>14</v>
      </c>
      <c r="E509" s="687"/>
      <c r="F509" s="997">
        <v>1500</v>
      </c>
      <c r="G509" s="997">
        <f t="shared" ref="G509:G518" si="109">E509*F509</f>
        <v>0</v>
      </c>
      <c r="H509" s="997">
        <v>4977</v>
      </c>
      <c r="I509" s="997">
        <f t="shared" ref="I509:I518" si="110">E509*H509</f>
        <v>0</v>
      </c>
      <c r="J509" s="999">
        <f t="shared" ref="J509:J510" si="111">G509+I509</f>
        <v>0</v>
      </c>
    </row>
    <row r="510" spans="1:10" ht="15" customHeight="1" x14ac:dyDescent="0.2">
      <c r="A510" s="788">
        <v>473</v>
      </c>
      <c r="B510" s="996" t="s">
        <v>145</v>
      </c>
      <c r="C510" s="860"/>
      <c r="D510" s="687" t="s">
        <v>56</v>
      </c>
      <c r="E510" s="687">
        <v>1.98</v>
      </c>
      <c r="F510" s="997">
        <v>1875</v>
      </c>
      <c r="G510" s="997">
        <f t="shared" si="109"/>
        <v>3712.5</v>
      </c>
      <c r="H510" s="997">
        <v>1190</v>
      </c>
      <c r="I510" s="997">
        <f t="shared" si="110"/>
        <v>2356.1999999999998</v>
      </c>
      <c r="J510" s="999">
        <f t="shared" si="111"/>
        <v>6068.7</v>
      </c>
    </row>
    <row r="511" spans="1:10" hidden="1" x14ac:dyDescent="0.2">
      <c r="A511" s="788">
        <v>474</v>
      </c>
      <c r="B511" s="996" t="s">
        <v>184</v>
      </c>
      <c r="C511" s="860"/>
      <c r="D511" s="687" t="s">
        <v>137</v>
      </c>
      <c r="E511" s="687"/>
      <c r="F511" s="997"/>
      <c r="G511" s="997">
        <f t="shared" si="109"/>
        <v>0</v>
      </c>
      <c r="H511" s="997"/>
      <c r="I511" s="997">
        <f t="shared" si="110"/>
        <v>0</v>
      </c>
      <c r="J511" s="999"/>
    </row>
    <row r="512" spans="1:10" ht="25.5" x14ac:dyDescent="0.2">
      <c r="A512" s="788">
        <v>475</v>
      </c>
      <c r="B512" s="996" t="s">
        <v>147</v>
      </c>
      <c r="C512" s="860"/>
      <c r="D512" s="687" t="s">
        <v>56</v>
      </c>
      <c r="E512" s="756">
        <v>11.71</v>
      </c>
      <c r="F512" s="997">
        <v>1875</v>
      </c>
      <c r="G512" s="997">
        <f t="shared" si="109"/>
        <v>21956.25</v>
      </c>
      <c r="H512" s="997">
        <v>1764</v>
      </c>
      <c r="I512" s="997">
        <f t="shared" si="110"/>
        <v>20656.440000000002</v>
      </c>
      <c r="J512" s="999">
        <f t="shared" ref="J512:J513" si="112">G512+I512</f>
        <v>42612.69</v>
      </c>
    </row>
    <row r="513" spans="1:10" hidden="1" x14ac:dyDescent="0.2">
      <c r="A513" s="788">
        <v>476</v>
      </c>
      <c r="B513" s="996" t="s">
        <v>148</v>
      </c>
      <c r="C513" s="860"/>
      <c r="D513" s="687" t="s">
        <v>56</v>
      </c>
      <c r="E513" s="687"/>
      <c r="F513" s="997">
        <v>1875</v>
      </c>
      <c r="G513" s="997">
        <f t="shared" si="109"/>
        <v>0</v>
      </c>
      <c r="H513" s="997">
        <v>1428</v>
      </c>
      <c r="I513" s="997">
        <f t="shared" si="110"/>
        <v>0</v>
      </c>
      <c r="J513" s="999">
        <f t="shared" si="112"/>
        <v>0</v>
      </c>
    </row>
    <row r="514" spans="1:10" hidden="1" x14ac:dyDescent="0.2">
      <c r="A514" s="788">
        <v>477</v>
      </c>
      <c r="B514" s="996" t="s">
        <v>185</v>
      </c>
      <c r="C514" s="860"/>
      <c r="D514" s="687" t="s">
        <v>137</v>
      </c>
      <c r="E514" s="687"/>
      <c r="F514" s="997"/>
      <c r="G514" s="997">
        <f t="shared" si="109"/>
        <v>0</v>
      </c>
      <c r="H514" s="997"/>
      <c r="I514" s="997">
        <f t="shared" si="110"/>
        <v>0</v>
      </c>
      <c r="J514" s="999"/>
    </row>
    <row r="515" spans="1:10" hidden="1" x14ac:dyDescent="0.2">
      <c r="A515" s="788">
        <v>478</v>
      </c>
      <c r="B515" s="996" t="s">
        <v>150</v>
      </c>
      <c r="C515" s="860"/>
      <c r="D515" s="687" t="s">
        <v>56</v>
      </c>
      <c r="E515" s="756"/>
      <c r="F515" s="997">
        <v>1875</v>
      </c>
      <c r="G515" s="997">
        <f t="shared" si="109"/>
        <v>0</v>
      </c>
      <c r="H515" s="997">
        <v>2646</v>
      </c>
      <c r="I515" s="997">
        <f t="shared" si="110"/>
        <v>0</v>
      </c>
      <c r="J515" s="999">
        <f t="shared" ref="J515:J518" si="113">G515+I515</f>
        <v>0</v>
      </c>
    </row>
    <row r="516" spans="1:10" ht="25.5" hidden="1" x14ac:dyDescent="0.2">
      <c r="A516" s="788">
        <v>479</v>
      </c>
      <c r="B516" s="996" t="s">
        <v>151</v>
      </c>
      <c r="C516" s="687" t="s">
        <v>152</v>
      </c>
      <c r="D516" s="687" t="s">
        <v>56</v>
      </c>
      <c r="E516" s="687"/>
      <c r="F516" s="997">
        <v>600</v>
      </c>
      <c r="G516" s="997">
        <f t="shared" si="109"/>
        <v>0</v>
      </c>
      <c r="H516" s="997">
        <v>381</v>
      </c>
      <c r="I516" s="997">
        <f t="shared" si="110"/>
        <v>0</v>
      </c>
      <c r="J516" s="999">
        <f t="shared" si="113"/>
        <v>0</v>
      </c>
    </row>
    <row r="517" spans="1:10" hidden="1" x14ac:dyDescent="0.2">
      <c r="A517" s="788">
        <v>480</v>
      </c>
      <c r="B517" s="996" t="s">
        <v>153</v>
      </c>
      <c r="C517" s="860"/>
      <c r="D517" s="687" t="s">
        <v>56</v>
      </c>
      <c r="E517" s="687"/>
      <c r="F517" s="997">
        <v>1000</v>
      </c>
      <c r="G517" s="997">
        <f t="shared" si="109"/>
        <v>0</v>
      </c>
      <c r="H517" s="997">
        <v>123</v>
      </c>
      <c r="I517" s="997">
        <f t="shared" si="110"/>
        <v>0</v>
      </c>
      <c r="J517" s="999">
        <f t="shared" si="113"/>
        <v>0</v>
      </c>
    </row>
    <row r="518" spans="1:10" hidden="1" x14ac:dyDescent="0.2">
      <c r="A518" s="788">
        <v>481</v>
      </c>
      <c r="B518" s="996" t="s">
        <v>60</v>
      </c>
      <c r="C518" s="860"/>
      <c r="D518" s="687" t="s">
        <v>5</v>
      </c>
      <c r="E518" s="687"/>
      <c r="F518" s="997">
        <v>0</v>
      </c>
      <c r="G518" s="997">
        <f t="shared" si="109"/>
        <v>0</v>
      </c>
      <c r="H518" s="997">
        <v>14017</v>
      </c>
      <c r="I518" s="997">
        <f t="shared" si="110"/>
        <v>0</v>
      </c>
      <c r="J518" s="999">
        <f t="shared" si="113"/>
        <v>0</v>
      </c>
    </row>
    <row r="519" spans="1:10" x14ac:dyDescent="0.2">
      <c r="A519" s="788">
        <v>482</v>
      </c>
      <c r="B519" s="869" t="s">
        <v>186</v>
      </c>
      <c r="C519" s="860"/>
      <c r="D519" s="687"/>
      <c r="E519" s="687"/>
      <c r="F519" s="687"/>
      <c r="G519" s="997"/>
      <c r="H519" s="993"/>
      <c r="I519" s="997"/>
      <c r="J519" s="993"/>
    </row>
    <row r="520" spans="1:10" ht="38.25" hidden="1" x14ac:dyDescent="0.2">
      <c r="A520" s="788">
        <v>483</v>
      </c>
      <c r="B520" s="996" t="s">
        <v>187</v>
      </c>
      <c r="C520" s="687" t="s">
        <v>458</v>
      </c>
      <c r="D520" s="687" t="s">
        <v>14</v>
      </c>
      <c r="E520" s="687"/>
      <c r="F520" s="997">
        <v>315576</v>
      </c>
      <c r="G520" s="997">
        <f t="shared" ref="G520:G526" si="114">E520*F520</f>
        <v>0</v>
      </c>
      <c r="H520" s="997">
        <v>0</v>
      </c>
      <c r="I520" s="997">
        <f t="shared" ref="I520:I526" si="115">E520*H520</f>
        <v>0</v>
      </c>
      <c r="J520" s="999">
        <f t="shared" ref="J520:J526" si="116">G520+I520</f>
        <v>0</v>
      </c>
    </row>
    <row r="521" spans="1:10" hidden="1" x14ac:dyDescent="0.2">
      <c r="A521" s="788">
        <v>484</v>
      </c>
      <c r="B521" s="996" t="s">
        <v>188</v>
      </c>
      <c r="C521" s="687" t="s">
        <v>189</v>
      </c>
      <c r="D521" s="687" t="s">
        <v>14</v>
      </c>
      <c r="E521" s="687"/>
      <c r="F521" s="997">
        <v>129211</v>
      </c>
      <c r="G521" s="997">
        <f t="shared" si="114"/>
        <v>0</v>
      </c>
      <c r="H521" s="997">
        <v>0</v>
      </c>
      <c r="I521" s="997">
        <f t="shared" si="115"/>
        <v>0</v>
      </c>
      <c r="J521" s="999">
        <f t="shared" si="116"/>
        <v>0</v>
      </c>
    </row>
    <row r="522" spans="1:10" hidden="1" x14ac:dyDescent="0.2">
      <c r="A522" s="788">
        <v>485</v>
      </c>
      <c r="B522" s="996" t="s">
        <v>190</v>
      </c>
      <c r="C522" s="687" t="s">
        <v>191</v>
      </c>
      <c r="D522" s="687" t="s">
        <v>14</v>
      </c>
      <c r="E522" s="687"/>
      <c r="F522" s="997">
        <v>800</v>
      </c>
      <c r="G522" s="997">
        <f t="shared" si="114"/>
        <v>0</v>
      </c>
      <c r="H522" s="997">
        <v>0</v>
      </c>
      <c r="I522" s="997">
        <f t="shared" si="115"/>
        <v>0</v>
      </c>
      <c r="J522" s="999">
        <f t="shared" si="116"/>
        <v>0</v>
      </c>
    </row>
    <row r="523" spans="1:10" hidden="1" x14ac:dyDescent="0.2">
      <c r="A523" s="788">
        <v>486</v>
      </c>
      <c r="B523" s="996" t="s">
        <v>192</v>
      </c>
      <c r="C523" s="687" t="s">
        <v>193</v>
      </c>
      <c r="D523" s="687" t="s">
        <v>14</v>
      </c>
      <c r="E523" s="687"/>
      <c r="F523" s="997">
        <v>800</v>
      </c>
      <c r="G523" s="997">
        <f t="shared" si="114"/>
        <v>0</v>
      </c>
      <c r="H523" s="997">
        <v>0</v>
      </c>
      <c r="I523" s="997">
        <f t="shared" si="115"/>
        <v>0</v>
      </c>
      <c r="J523" s="999">
        <f t="shared" si="116"/>
        <v>0</v>
      </c>
    </row>
    <row r="524" spans="1:10" ht="25.5" hidden="1" x14ac:dyDescent="0.2">
      <c r="A524" s="788">
        <v>487</v>
      </c>
      <c r="B524" s="996" t="s">
        <v>410</v>
      </c>
      <c r="C524" s="687" t="s">
        <v>411</v>
      </c>
      <c r="D524" s="687" t="s">
        <v>14</v>
      </c>
      <c r="E524" s="687"/>
      <c r="F524" s="997">
        <v>1199</v>
      </c>
      <c r="G524" s="997">
        <f t="shared" si="114"/>
        <v>0</v>
      </c>
      <c r="H524" s="997">
        <v>0</v>
      </c>
      <c r="I524" s="997">
        <f t="shared" si="115"/>
        <v>0</v>
      </c>
      <c r="J524" s="999">
        <f t="shared" si="116"/>
        <v>0</v>
      </c>
    </row>
    <row r="525" spans="1:10" hidden="1" x14ac:dyDescent="0.2">
      <c r="A525" s="788">
        <v>488</v>
      </c>
      <c r="B525" s="996" t="s">
        <v>412</v>
      </c>
      <c r="C525" s="687" t="s">
        <v>413</v>
      </c>
      <c r="D525" s="687" t="s">
        <v>14</v>
      </c>
      <c r="E525" s="687"/>
      <c r="F525" s="997">
        <v>3283</v>
      </c>
      <c r="G525" s="997">
        <f t="shared" si="114"/>
        <v>0</v>
      </c>
      <c r="H525" s="997">
        <v>0</v>
      </c>
      <c r="I525" s="997">
        <f t="shared" si="115"/>
        <v>0</v>
      </c>
      <c r="J525" s="999">
        <f t="shared" si="116"/>
        <v>0</v>
      </c>
    </row>
    <row r="526" spans="1:10" ht="24.75" hidden="1" customHeight="1" x14ac:dyDescent="0.2">
      <c r="A526" s="788">
        <v>489</v>
      </c>
      <c r="B526" s="996" t="s">
        <v>135</v>
      </c>
      <c r="C526" s="860"/>
      <c r="D526" s="687" t="s">
        <v>56</v>
      </c>
      <c r="E526" s="687"/>
      <c r="F526" s="997">
        <v>1875</v>
      </c>
      <c r="G526" s="997">
        <f t="shared" si="114"/>
        <v>0</v>
      </c>
      <c r="H526" s="997">
        <v>869</v>
      </c>
      <c r="I526" s="997">
        <f t="shared" si="115"/>
        <v>0</v>
      </c>
      <c r="J526" s="999">
        <f t="shared" si="116"/>
        <v>0</v>
      </c>
    </row>
    <row r="527" spans="1:10" ht="31.9" hidden="1" customHeight="1" x14ac:dyDescent="0.2">
      <c r="A527" s="788">
        <v>490</v>
      </c>
      <c r="B527" s="996" t="s">
        <v>160</v>
      </c>
      <c r="C527" s="860"/>
      <c r="D527" s="687" t="s">
        <v>137</v>
      </c>
      <c r="E527" s="687"/>
      <c r="F527" s="687"/>
      <c r="G527" s="997"/>
      <c r="H527" s="993"/>
      <c r="I527" s="997"/>
      <c r="J527" s="993"/>
    </row>
    <row r="528" spans="1:10" ht="31.9" customHeight="1" x14ac:dyDescent="0.2">
      <c r="A528" s="788">
        <v>491</v>
      </c>
      <c r="B528" s="996" t="s">
        <v>139</v>
      </c>
      <c r="C528" s="860"/>
      <c r="D528" s="687" t="s">
        <v>56</v>
      </c>
      <c r="E528" s="756">
        <v>49.26</v>
      </c>
      <c r="F528" s="997">
        <v>1875</v>
      </c>
      <c r="G528" s="997">
        <f>E528*F528</f>
        <v>92362.5</v>
      </c>
      <c r="H528" s="997">
        <v>1617</v>
      </c>
      <c r="I528" s="997">
        <f>E528*H528</f>
        <v>79653.42</v>
      </c>
      <c r="J528" s="999">
        <f t="shared" ref="J528:J529" si="117">G528+I528</f>
        <v>172015.91999999998</v>
      </c>
    </row>
    <row r="529" spans="1:10" ht="39.75" hidden="1" customHeight="1" x14ac:dyDescent="0.2">
      <c r="A529" s="788">
        <v>492</v>
      </c>
      <c r="B529" s="996" t="s">
        <v>60</v>
      </c>
      <c r="C529" s="860"/>
      <c r="D529" s="687" t="s">
        <v>5</v>
      </c>
      <c r="E529" s="687"/>
      <c r="F529" s="997">
        <v>0</v>
      </c>
      <c r="G529" s="997">
        <f>E529*F529</f>
        <v>0</v>
      </c>
      <c r="H529" s="997">
        <v>131146</v>
      </c>
      <c r="I529" s="997">
        <f>E529*H529</f>
        <v>0</v>
      </c>
      <c r="J529" s="999">
        <f t="shared" si="117"/>
        <v>0</v>
      </c>
    </row>
    <row r="530" spans="1:10" ht="15.75" customHeight="1" x14ac:dyDescent="0.2">
      <c r="A530" s="788">
        <v>493</v>
      </c>
      <c r="B530" s="869" t="s">
        <v>194</v>
      </c>
      <c r="C530" s="860"/>
      <c r="D530" s="687"/>
      <c r="E530" s="687"/>
      <c r="F530" s="687"/>
      <c r="G530" s="997"/>
      <c r="H530" s="993"/>
      <c r="I530" s="997"/>
      <c r="J530" s="993"/>
    </row>
    <row r="531" spans="1:10" ht="12" hidden="1" customHeight="1" x14ac:dyDescent="0.2">
      <c r="A531" s="788">
        <v>494</v>
      </c>
      <c r="B531" s="996" t="s">
        <v>459</v>
      </c>
      <c r="C531" s="687" t="s">
        <v>437</v>
      </c>
      <c r="D531" s="687" t="s">
        <v>14</v>
      </c>
      <c r="E531" s="687"/>
      <c r="F531" s="997">
        <v>40266</v>
      </c>
      <c r="G531" s="997">
        <f>E531*F531</f>
        <v>0</v>
      </c>
      <c r="H531" s="997">
        <v>149591</v>
      </c>
      <c r="I531" s="997">
        <f>E531*H531</f>
        <v>0</v>
      </c>
      <c r="J531" s="999">
        <f t="shared" ref="J531:J532" si="118">G531+I531</f>
        <v>0</v>
      </c>
    </row>
    <row r="532" spans="1:10" ht="18.75" customHeight="1" thickBot="1" x14ac:dyDescent="0.25">
      <c r="A532" s="788">
        <v>495</v>
      </c>
      <c r="B532" s="996" t="s">
        <v>460</v>
      </c>
      <c r="C532" s="687"/>
      <c r="D532" s="687" t="s">
        <v>202</v>
      </c>
      <c r="E532" s="687">
        <v>1637.44</v>
      </c>
      <c r="F532" s="997">
        <v>139</v>
      </c>
      <c r="G532" s="997">
        <f>E532*F532</f>
        <v>227604.16</v>
      </c>
      <c r="H532" s="997">
        <v>151</v>
      </c>
      <c r="I532" s="997">
        <f>E532*H532</f>
        <v>247253.44</v>
      </c>
      <c r="J532" s="999">
        <f t="shared" si="118"/>
        <v>474857.6</v>
      </c>
    </row>
    <row r="533" spans="1:10" ht="12" hidden="1" customHeight="1" thickBot="1" x14ac:dyDescent="0.25">
      <c r="A533" s="788">
        <v>496</v>
      </c>
      <c r="B533" s="869" t="s">
        <v>195</v>
      </c>
      <c r="C533" s="860"/>
      <c r="D533" s="687"/>
      <c r="E533" s="687"/>
      <c r="F533" s="687"/>
      <c r="G533" s="997"/>
      <c r="H533" s="993"/>
      <c r="I533" s="997"/>
      <c r="J533" s="993"/>
    </row>
    <row r="534" spans="1:10" ht="12" hidden="1" customHeight="1" x14ac:dyDescent="0.2">
      <c r="A534" s="788">
        <v>497</v>
      </c>
      <c r="B534" s="996" t="s">
        <v>196</v>
      </c>
      <c r="C534" s="687"/>
      <c r="D534" s="687" t="s">
        <v>7</v>
      </c>
      <c r="E534" s="687"/>
      <c r="F534" s="997">
        <v>800</v>
      </c>
      <c r="G534" s="997">
        <f t="shared" ref="G534:G544" si="119">E534*F534</f>
        <v>0</v>
      </c>
      <c r="H534" s="997">
        <v>2623</v>
      </c>
      <c r="I534" s="997">
        <f t="shared" ref="I534:I544" si="120">E534*H534</f>
        <v>0</v>
      </c>
      <c r="J534" s="999">
        <f t="shared" ref="J534:J544" si="121">G534+I534</f>
        <v>0</v>
      </c>
    </row>
    <row r="535" spans="1:10" ht="12" hidden="1" customHeight="1" x14ac:dyDescent="0.2">
      <c r="A535" s="788">
        <v>498</v>
      </c>
      <c r="B535" s="996" t="s">
        <v>15</v>
      </c>
      <c r="C535" s="687"/>
      <c r="D535" s="687" t="s">
        <v>7</v>
      </c>
      <c r="E535" s="687"/>
      <c r="F535" s="997">
        <v>600</v>
      </c>
      <c r="G535" s="997">
        <f t="shared" si="119"/>
        <v>0</v>
      </c>
      <c r="H535" s="997">
        <v>335</v>
      </c>
      <c r="I535" s="997">
        <f t="shared" si="120"/>
        <v>0</v>
      </c>
      <c r="J535" s="999">
        <f t="shared" si="121"/>
        <v>0</v>
      </c>
    </row>
    <row r="536" spans="1:10" ht="12" hidden="1" customHeight="1" x14ac:dyDescent="0.2">
      <c r="A536" s="788">
        <v>499</v>
      </c>
      <c r="B536" s="996" t="s">
        <v>19</v>
      </c>
      <c r="C536" s="687" t="s">
        <v>326</v>
      </c>
      <c r="D536" s="687" t="s">
        <v>7</v>
      </c>
      <c r="E536" s="687"/>
      <c r="F536" s="997">
        <v>600</v>
      </c>
      <c r="G536" s="997">
        <f t="shared" si="119"/>
        <v>0</v>
      </c>
      <c r="H536" s="997">
        <v>928</v>
      </c>
      <c r="I536" s="997">
        <f t="shared" si="120"/>
        <v>0</v>
      </c>
      <c r="J536" s="999">
        <f t="shared" si="121"/>
        <v>0</v>
      </c>
    </row>
    <row r="537" spans="1:10" ht="12" hidden="1" customHeight="1" x14ac:dyDescent="0.2">
      <c r="A537" s="788">
        <v>500</v>
      </c>
      <c r="B537" s="996" t="s">
        <v>197</v>
      </c>
      <c r="C537" s="687"/>
      <c r="D537" s="687" t="s">
        <v>7</v>
      </c>
      <c r="E537" s="687"/>
      <c r="F537" s="997">
        <v>600</v>
      </c>
      <c r="G537" s="997">
        <f t="shared" si="119"/>
        <v>0</v>
      </c>
      <c r="H537" s="997">
        <v>1424</v>
      </c>
      <c r="I537" s="997">
        <f t="shared" si="120"/>
        <v>0</v>
      </c>
      <c r="J537" s="999">
        <f t="shared" si="121"/>
        <v>0</v>
      </c>
    </row>
    <row r="538" spans="1:10" ht="13.5" hidden="1" thickBot="1" x14ac:dyDescent="0.25">
      <c r="A538" s="788">
        <v>501</v>
      </c>
      <c r="B538" s="996" t="s">
        <v>198</v>
      </c>
      <c r="C538" s="687"/>
      <c r="D538" s="687" t="s">
        <v>21</v>
      </c>
      <c r="E538" s="687"/>
      <c r="F538" s="997">
        <v>1300</v>
      </c>
      <c r="G538" s="997">
        <f t="shared" si="119"/>
        <v>0</v>
      </c>
      <c r="H538" s="997">
        <v>957</v>
      </c>
      <c r="I538" s="997">
        <f t="shared" si="120"/>
        <v>0</v>
      </c>
      <c r="J538" s="999">
        <f t="shared" si="121"/>
        <v>0</v>
      </c>
    </row>
    <row r="539" spans="1:10" ht="26.25" hidden="1" customHeight="1" x14ac:dyDescent="0.2">
      <c r="A539" s="788">
        <v>502</v>
      </c>
      <c r="B539" s="996" t="s">
        <v>23</v>
      </c>
      <c r="C539" s="687"/>
      <c r="D539" s="687" t="s">
        <v>21</v>
      </c>
      <c r="E539" s="687"/>
      <c r="F539" s="997">
        <v>700</v>
      </c>
      <c r="G539" s="997">
        <f t="shared" si="119"/>
        <v>0</v>
      </c>
      <c r="H539" s="997">
        <v>421</v>
      </c>
      <c r="I539" s="997">
        <f t="shared" si="120"/>
        <v>0</v>
      </c>
      <c r="J539" s="999">
        <f t="shared" si="121"/>
        <v>0</v>
      </c>
    </row>
    <row r="540" spans="1:10" ht="31.9" hidden="1" customHeight="1" x14ac:dyDescent="0.2">
      <c r="A540" s="788">
        <v>503</v>
      </c>
      <c r="B540" s="996" t="s">
        <v>31</v>
      </c>
      <c r="C540" s="860"/>
      <c r="D540" s="687" t="s">
        <v>32</v>
      </c>
      <c r="E540" s="687"/>
      <c r="F540" s="997">
        <v>0</v>
      </c>
      <c r="G540" s="997">
        <f t="shared" si="119"/>
        <v>0</v>
      </c>
      <c r="H540" s="997">
        <v>18051</v>
      </c>
      <c r="I540" s="997">
        <f t="shared" si="120"/>
        <v>0</v>
      </c>
      <c r="J540" s="999">
        <f t="shared" si="121"/>
        <v>0</v>
      </c>
    </row>
    <row r="541" spans="1:10" ht="31.9" hidden="1" customHeight="1" x14ac:dyDescent="0.2">
      <c r="A541" s="788">
        <v>504</v>
      </c>
      <c r="B541" s="996" t="s">
        <v>201</v>
      </c>
      <c r="C541" s="860"/>
      <c r="D541" s="687" t="s">
        <v>202</v>
      </c>
      <c r="E541" s="687"/>
      <c r="F541" s="997">
        <v>2000</v>
      </c>
      <c r="G541" s="997">
        <f t="shared" si="119"/>
        <v>0</v>
      </c>
      <c r="H541" s="997">
        <v>629</v>
      </c>
      <c r="I541" s="997">
        <f t="shared" si="120"/>
        <v>0</v>
      </c>
      <c r="J541" s="999">
        <f t="shared" si="121"/>
        <v>0</v>
      </c>
    </row>
    <row r="542" spans="1:10" ht="38.25" hidden="1" customHeight="1" x14ac:dyDescent="0.2">
      <c r="A542" s="788">
        <v>497</v>
      </c>
      <c r="B542" s="996" t="s">
        <v>591</v>
      </c>
      <c r="C542" s="687"/>
      <c r="D542" s="687" t="s">
        <v>7</v>
      </c>
      <c r="E542" s="687"/>
      <c r="F542" s="997">
        <v>2950</v>
      </c>
      <c r="G542" s="997">
        <f t="shared" si="119"/>
        <v>0</v>
      </c>
      <c r="H542" s="997">
        <v>10010</v>
      </c>
      <c r="I542" s="997">
        <f t="shared" si="120"/>
        <v>0</v>
      </c>
      <c r="J542" s="999">
        <f t="shared" si="121"/>
        <v>0</v>
      </c>
    </row>
    <row r="543" spans="1:10" ht="12" hidden="1" customHeight="1" x14ac:dyDescent="0.2">
      <c r="A543" s="788">
        <v>508</v>
      </c>
      <c r="B543" s="996" t="s">
        <v>592</v>
      </c>
      <c r="C543" s="687"/>
      <c r="D543" s="687" t="s">
        <v>7</v>
      </c>
      <c r="E543" s="687"/>
      <c r="F543" s="997">
        <v>600</v>
      </c>
      <c r="G543" s="997">
        <f t="shared" si="119"/>
        <v>0</v>
      </c>
      <c r="H543" s="997">
        <v>1994</v>
      </c>
      <c r="I543" s="997">
        <f t="shared" si="120"/>
        <v>0</v>
      </c>
      <c r="J543" s="999">
        <f t="shared" si="121"/>
        <v>0</v>
      </c>
    </row>
    <row r="544" spans="1:10" ht="12" hidden="1" customHeight="1" x14ac:dyDescent="0.2">
      <c r="A544" s="788">
        <v>505</v>
      </c>
      <c r="B544" s="996" t="s">
        <v>40</v>
      </c>
      <c r="C544" s="860"/>
      <c r="D544" s="687" t="s">
        <v>41</v>
      </c>
      <c r="E544" s="687"/>
      <c r="F544" s="997">
        <v>0</v>
      </c>
      <c r="G544" s="997">
        <f t="shared" si="119"/>
        <v>0</v>
      </c>
      <c r="H544" s="997">
        <v>66966</v>
      </c>
      <c r="I544" s="997">
        <f t="shared" si="120"/>
        <v>0</v>
      </c>
      <c r="J544" s="999">
        <f t="shared" si="121"/>
        <v>0</v>
      </c>
    </row>
    <row r="545" spans="1:11" ht="12" hidden="1" customHeight="1" x14ac:dyDescent="0.2">
      <c r="A545" s="788">
        <v>506</v>
      </c>
      <c r="B545" s="869" t="s">
        <v>203</v>
      </c>
      <c r="C545" s="860"/>
      <c r="D545" s="687"/>
      <c r="E545" s="687"/>
      <c r="F545" s="687"/>
      <c r="G545" s="997"/>
      <c r="H545" s="993"/>
      <c r="I545" s="997"/>
      <c r="J545" s="993"/>
    </row>
    <row r="546" spans="1:11" ht="12" hidden="1" customHeight="1" x14ac:dyDescent="0.2">
      <c r="A546" s="788">
        <v>507</v>
      </c>
      <c r="B546" s="996" t="s">
        <v>204</v>
      </c>
      <c r="C546" s="687"/>
      <c r="D546" s="687" t="s">
        <v>7</v>
      </c>
      <c r="E546" s="687"/>
      <c r="F546" s="997">
        <v>1200</v>
      </c>
      <c r="G546" s="997">
        <f t="shared" ref="G546:G552" si="122">E546*F546</f>
        <v>0</v>
      </c>
      <c r="H546" s="997">
        <v>1853</v>
      </c>
      <c r="I546" s="997">
        <f t="shared" ref="I546:I552" si="123">E546*H546</f>
        <v>0</v>
      </c>
      <c r="J546" s="999">
        <f t="shared" ref="J546:J552" si="124">G546+I546</f>
        <v>0</v>
      </c>
    </row>
    <row r="547" spans="1:11" ht="12" hidden="1" customHeight="1" x14ac:dyDescent="0.2">
      <c r="A547" s="788">
        <v>508</v>
      </c>
      <c r="B547" s="996" t="s">
        <v>592</v>
      </c>
      <c r="C547" s="687"/>
      <c r="D547" s="687" t="s">
        <v>7</v>
      </c>
      <c r="E547" s="687"/>
      <c r="F547" s="997">
        <v>600</v>
      </c>
      <c r="G547" s="997">
        <f t="shared" si="122"/>
        <v>0</v>
      </c>
      <c r="H547" s="997">
        <v>1994</v>
      </c>
      <c r="I547" s="997">
        <f t="shared" si="123"/>
        <v>0</v>
      </c>
      <c r="J547" s="999">
        <f t="shared" si="124"/>
        <v>0</v>
      </c>
    </row>
    <row r="548" spans="1:11" ht="12" hidden="1" customHeight="1" x14ac:dyDescent="0.2">
      <c r="A548" s="788">
        <v>508</v>
      </c>
      <c r="B548" s="996" t="s">
        <v>15</v>
      </c>
      <c r="C548" s="687"/>
      <c r="D548" s="687" t="s">
        <v>7</v>
      </c>
      <c r="E548" s="687"/>
      <c r="F548" s="997">
        <v>600</v>
      </c>
      <c r="G548" s="997">
        <f t="shared" si="122"/>
        <v>0</v>
      </c>
      <c r="H548" s="997">
        <v>335</v>
      </c>
      <c r="I548" s="997">
        <f t="shared" si="123"/>
        <v>0</v>
      </c>
      <c r="J548" s="999">
        <f t="shared" si="124"/>
        <v>0</v>
      </c>
    </row>
    <row r="549" spans="1:11" ht="12" hidden="1" customHeight="1" x14ac:dyDescent="0.2">
      <c r="A549" s="788">
        <v>509</v>
      </c>
      <c r="B549" s="996" t="s">
        <v>19</v>
      </c>
      <c r="C549" s="687" t="s">
        <v>326</v>
      </c>
      <c r="D549" s="687" t="s">
        <v>7</v>
      </c>
      <c r="E549" s="687"/>
      <c r="F549" s="997">
        <v>600</v>
      </c>
      <c r="G549" s="997">
        <f t="shared" si="122"/>
        <v>0</v>
      </c>
      <c r="H549" s="997">
        <v>928</v>
      </c>
      <c r="I549" s="997">
        <f t="shared" si="123"/>
        <v>0</v>
      </c>
      <c r="J549" s="999">
        <f t="shared" si="124"/>
        <v>0</v>
      </c>
    </row>
    <row r="550" spans="1:11" ht="21.75" hidden="1" customHeight="1" x14ac:dyDescent="0.2">
      <c r="A550" s="788">
        <v>22</v>
      </c>
      <c r="B550" s="996" t="s">
        <v>22</v>
      </c>
      <c r="C550" s="687"/>
      <c r="D550" s="687" t="s">
        <v>21</v>
      </c>
      <c r="E550" s="687"/>
      <c r="F550" s="997">
        <v>1000</v>
      </c>
      <c r="G550" s="997">
        <f t="shared" si="122"/>
        <v>0</v>
      </c>
      <c r="H550" s="997">
        <v>504</v>
      </c>
      <c r="I550" s="997">
        <f t="shared" si="123"/>
        <v>0</v>
      </c>
      <c r="J550" s="999">
        <f t="shared" si="124"/>
        <v>0</v>
      </c>
      <c r="K550" s="564" t="e">
        <f>#REF!</f>
        <v>#REF!</v>
      </c>
    </row>
    <row r="551" spans="1:11" ht="13.5" hidden="1" thickBot="1" x14ac:dyDescent="0.25">
      <c r="A551" s="788">
        <v>510</v>
      </c>
      <c r="B551" s="996" t="s">
        <v>198</v>
      </c>
      <c r="C551" s="687"/>
      <c r="D551" s="687" t="s">
        <v>21</v>
      </c>
      <c r="E551" s="687"/>
      <c r="F551" s="997">
        <v>1300</v>
      </c>
      <c r="G551" s="997">
        <f t="shared" si="122"/>
        <v>0</v>
      </c>
      <c r="H551" s="997">
        <v>957</v>
      </c>
      <c r="I551" s="997">
        <f t="shared" si="123"/>
        <v>0</v>
      </c>
      <c r="J551" s="999">
        <f t="shared" si="124"/>
        <v>0</v>
      </c>
    </row>
    <row r="552" spans="1:11" ht="26.25" hidden="1" customHeight="1" x14ac:dyDescent="0.2">
      <c r="A552" s="788">
        <v>511</v>
      </c>
      <c r="B552" s="996" t="s">
        <v>31</v>
      </c>
      <c r="C552" s="860"/>
      <c r="D552" s="687" t="s">
        <v>32</v>
      </c>
      <c r="E552" s="687"/>
      <c r="F552" s="997">
        <v>0</v>
      </c>
      <c r="G552" s="997">
        <f t="shared" si="122"/>
        <v>0</v>
      </c>
      <c r="H552" s="997">
        <v>26053</v>
      </c>
      <c r="I552" s="997">
        <f t="shared" si="123"/>
        <v>0</v>
      </c>
      <c r="J552" s="999">
        <f t="shared" si="124"/>
        <v>0</v>
      </c>
    </row>
    <row r="553" spans="1:11" ht="31.9" hidden="1" customHeight="1" x14ac:dyDescent="0.2">
      <c r="A553" s="788">
        <v>512</v>
      </c>
      <c r="B553" s="996" t="s">
        <v>199</v>
      </c>
      <c r="C553" s="687"/>
      <c r="D553" s="687"/>
      <c r="E553" s="687"/>
      <c r="F553" s="997"/>
      <c r="G553" s="997"/>
      <c r="H553" s="997"/>
      <c r="I553" s="997"/>
      <c r="J553" s="999"/>
    </row>
    <row r="554" spans="1:11" ht="31.9" hidden="1" customHeight="1" x14ac:dyDescent="0.2">
      <c r="A554" s="788">
        <v>513</v>
      </c>
      <c r="B554" s="998" t="s">
        <v>200</v>
      </c>
      <c r="C554" s="687"/>
      <c r="D554" s="687" t="s">
        <v>21</v>
      </c>
      <c r="E554" s="687"/>
      <c r="F554" s="997">
        <v>350</v>
      </c>
      <c r="G554" s="997">
        <f t="shared" ref="G554:G559" si="125">E554*F554</f>
        <v>0</v>
      </c>
      <c r="H554" s="997">
        <v>1212</v>
      </c>
      <c r="I554" s="997">
        <f t="shared" ref="I554:I559" si="126">E554*H554</f>
        <v>0</v>
      </c>
      <c r="J554" s="999">
        <f t="shared" ref="J554:J559" si="127">G554+I554</f>
        <v>0</v>
      </c>
    </row>
    <row r="555" spans="1:11" ht="31.9" hidden="1" customHeight="1" x14ac:dyDescent="0.2">
      <c r="A555" s="788">
        <v>513</v>
      </c>
      <c r="B555" s="998" t="s">
        <v>593</v>
      </c>
      <c r="C555" s="687"/>
      <c r="D555" s="687" t="s">
        <v>21</v>
      </c>
      <c r="E555" s="687"/>
      <c r="F555" s="997">
        <v>350</v>
      </c>
      <c r="G555" s="997">
        <f t="shared" si="125"/>
        <v>0</v>
      </c>
      <c r="H555" s="997">
        <v>1090</v>
      </c>
      <c r="I555" s="997">
        <f t="shared" si="126"/>
        <v>0</v>
      </c>
      <c r="J555" s="999">
        <f t="shared" si="127"/>
        <v>0</v>
      </c>
    </row>
    <row r="556" spans="1:11" ht="36.75" hidden="1" customHeight="1" x14ac:dyDescent="0.2">
      <c r="A556" s="788">
        <v>514</v>
      </c>
      <c r="B556" s="996" t="s">
        <v>201</v>
      </c>
      <c r="C556" s="860"/>
      <c r="D556" s="687" t="s">
        <v>202</v>
      </c>
      <c r="E556" s="687"/>
      <c r="F556" s="997">
        <v>2000</v>
      </c>
      <c r="G556" s="997">
        <f t="shared" si="125"/>
        <v>0</v>
      </c>
      <c r="H556" s="997">
        <v>629</v>
      </c>
      <c r="I556" s="997">
        <f t="shared" si="126"/>
        <v>0</v>
      </c>
      <c r="J556" s="999">
        <f t="shared" si="127"/>
        <v>0</v>
      </c>
    </row>
    <row r="557" spans="1:11" ht="12" hidden="1" customHeight="1" x14ac:dyDescent="0.2">
      <c r="A557" s="788">
        <v>495</v>
      </c>
      <c r="B557" s="996" t="s">
        <v>594</v>
      </c>
      <c r="C557" s="687"/>
      <c r="D557" s="687" t="s">
        <v>202</v>
      </c>
      <c r="E557" s="687"/>
      <c r="F557" s="997">
        <v>139</v>
      </c>
      <c r="G557" s="997">
        <f t="shared" si="125"/>
        <v>0</v>
      </c>
      <c r="H557" s="997">
        <v>151</v>
      </c>
      <c r="I557" s="997">
        <f t="shared" si="126"/>
        <v>0</v>
      </c>
      <c r="J557" s="999">
        <f t="shared" si="127"/>
        <v>0</v>
      </c>
    </row>
    <row r="558" spans="1:11" ht="12" hidden="1" customHeight="1" x14ac:dyDescent="0.2">
      <c r="A558" s="788">
        <v>515</v>
      </c>
      <c r="B558" s="996" t="s">
        <v>40</v>
      </c>
      <c r="C558" s="860"/>
      <c r="D558" s="687" t="s">
        <v>41</v>
      </c>
      <c r="E558" s="687"/>
      <c r="F558" s="997">
        <v>0</v>
      </c>
      <c r="G558" s="997">
        <f t="shared" si="125"/>
        <v>0</v>
      </c>
      <c r="H558" s="997">
        <v>53152</v>
      </c>
      <c r="I558" s="997">
        <f t="shared" si="126"/>
        <v>0</v>
      </c>
      <c r="J558" s="999">
        <f t="shared" si="127"/>
        <v>0</v>
      </c>
    </row>
    <row r="559" spans="1:11" ht="12" hidden="1" customHeight="1" x14ac:dyDescent="0.2">
      <c r="A559" s="788">
        <v>516</v>
      </c>
      <c r="B559" s="996" t="s">
        <v>205</v>
      </c>
      <c r="C559" s="1030"/>
      <c r="D559" s="687" t="s">
        <v>32</v>
      </c>
      <c r="E559" s="687"/>
      <c r="F559" s="997">
        <v>954853.5</v>
      </c>
      <c r="G559" s="997">
        <f t="shared" si="125"/>
        <v>0</v>
      </c>
      <c r="H559" s="997">
        <v>928267</v>
      </c>
      <c r="I559" s="997">
        <f t="shared" si="126"/>
        <v>0</v>
      </c>
      <c r="J559" s="999">
        <f t="shared" si="127"/>
        <v>0</v>
      </c>
    </row>
    <row r="560" spans="1:11" ht="12" hidden="1" customHeight="1" x14ac:dyDescent="0.2">
      <c r="A560" s="788">
        <v>517</v>
      </c>
      <c r="B560" s="996"/>
      <c r="C560" s="1030"/>
      <c r="D560" s="687"/>
      <c r="E560" s="687"/>
      <c r="F560" s="997"/>
      <c r="G560" s="997"/>
      <c r="H560" s="997"/>
      <c r="I560" s="997"/>
      <c r="J560" s="1031"/>
    </row>
    <row r="561" spans="1:12" ht="12" hidden="1" customHeight="1" x14ac:dyDescent="0.2">
      <c r="A561" s="788">
        <v>518</v>
      </c>
      <c r="B561" s="996" t="s">
        <v>206</v>
      </c>
      <c r="C561" s="860"/>
      <c r="D561" s="687" t="s">
        <v>207</v>
      </c>
      <c r="E561" s="687"/>
      <c r="F561" s="997">
        <v>576000</v>
      </c>
      <c r="G561" s="997">
        <f>E561*F561</f>
        <v>0</v>
      </c>
      <c r="H561" s="997">
        <v>0</v>
      </c>
      <c r="I561" s="997">
        <f>E561*H561</f>
        <v>0</v>
      </c>
      <c r="J561" s="999">
        <f t="shared" ref="J561:J562" si="128">G561+I561</f>
        <v>0</v>
      </c>
    </row>
    <row r="562" spans="1:12" ht="12" hidden="1" customHeight="1" x14ac:dyDescent="0.2">
      <c r="A562" s="788">
        <v>519</v>
      </c>
      <c r="B562" s="996" t="s">
        <v>104</v>
      </c>
      <c r="C562" s="860"/>
      <c r="D562" s="687" t="s">
        <v>207</v>
      </c>
      <c r="E562" s="687"/>
      <c r="F562" s="997">
        <v>243000</v>
      </c>
      <c r="G562" s="997">
        <f>E562*F562</f>
        <v>0</v>
      </c>
      <c r="H562" s="997">
        <v>0</v>
      </c>
      <c r="I562" s="997">
        <f>E562*H562</f>
        <v>0</v>
      </c>
      <c r="J562" s="999">
        <f t="shared" si="128"/>
        <v>0</v>
      </c>
    </row>
    <row r="563" spans="1:12" ht="12" hidden="1" customHeight="1" thickBot="1" x14ac:dyDescent="0.25">
      <c r="A563" s="788">
        <v>520</v>
      </c>
      <c r="B563" s="1008"/>
      <c r="C563" s="1009"/>
      <c r="D563" s="1009"/>
      <c r="E563" s="1009"/>
      <c r="F563" s="1010"/>
      <c r="G563" s="1010"/>
      <c r="H563" s="1010"/>
      <c r="I563" s="1010"/>
      <c r="J563" s="1032"/>
    </row>
    <row r="564" spans="1:12" ht="14.25" thickTop="1" thickBot="1" x14ac:dyDescent="0.25">
      <c r="A564" s="788">
        <v>521</v>
      </c>
      <c r="B564" s="1033" t="s">
        <v>208</v>
      </c>
      <c r="C564" s="1034"/>
      <c r="D564" s="1035"/>
      <c r="E564" s="1036"/>
      <c r="F564" s="1037"/>
      <c r="G564" s="1038">
        <f>SUM(G256:G545)+SUM(G547:G562)</f>
        <v>1629812.835</v>
      </c>
      <c r="H564" s="1037"/>
      <c r="I564" s="1038">
        <f>SUM(I256:I545)+SUM(I547:I562)</f>
        <v>1390020.1206735747</v>
      </c>
      <c r="J564" s="1038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88">
        <v>522</v>
      </c>
      <c r="B565" s="1018"/>
      <c r="C565" s="1039"/>
      <c r="D565" s="1020"/>
      <c r="E565" s="1021"/>
      <c r="F565" s="1021"/>
      <c r="G565" s="1022"/>
      <c r="H565" s="1023"/>
      <c r="I565" s="1022"/>
      <c r="J565" s="1023"/>
    </row>
    <row r="566" spans="1:12" ht="14.25" hidden="1" thickTop="1" x14ac:dyDescent="0.25">
      <c r="A566" s="788">
        <v>523</v>
      </c>
      <c r="B566" s="994" t="s">
        <v>2</v>
      </c>
      <c r="C566" s="687"/>
      <c r="D566" s="687"/>
      <c r="E566" s="687"/>
      <c r="F566" s="687"/>
      <c r="G566" s="997"/>
      <c r="H566" s="993"/>
      <c r="I566" s="997"/>
      <c r="J566" s="993"/>
    </row>
    <row r="567" spans="1:12" ht="13.5" hidden="1" thickTop="1" x14ac:dyDescent="0.2">
      <c r="A567" s="788">
        <v>524</v>
      </c>
      <c r="B567" s="1000" t="s">
        <v>42</v>
      </c>
      <c r="C567" s="687"/>
      <c r="D567" s="687"/>
      <c r="E567" s="687"/>
      <c r="F567" s="687"/>
      <c r="G567" s="997"/>
      <c r="H567" s="993"/>
      <c r="I567" s="997"/>
      <c r="J567" s="993"/>
    </row>
    <row r="568" spans="1:12" ht="38.25" hidden="1" customHeight="1" x14ac:dyDescent="0.2">
      <c r="A568" s="788">
        <v>508</v>
      </c>
      <c r="B568" s="996" t="s">
        <v>592</v>
      </c>
      <c r="C568" s="687"/>
      <c r="D568" s="687" t="s">
        <v>7</v>
      </c>
      <c r="E568" s="687"/>
      <c r="F568" s="997">
        <v>600</v>
      </c>
      <c r="G568" s="997">
        <f t="shared" ref="G568:G575" si="129">E568*F568</f>
        <v>0</v>
      </c>
      <c r="H568" s="997">
        <v>1994</v>
      </c>
      <c r="I568" s="997">
        <f t="shared" ref="I568:I575" si="130">E568*H568</f>
        <v>0</v>
      </c>
      <c r="J568" s="999">
        <f t="shared" ref="J568:J575" si="131">G568+I568</f>
        <v>0</v>
      </c>
    </row>
    <row r="569" spans="1:12" ht="12" hidden="1" customHeight="1" x14ac:dyDescent="0.2">
      <c r="A569" s="788">
        <v>525</v>
      </c>
      <c r="B569" s="996" t="s">
        <v>19</v>
      </c>
      <c r="C569" s="687" t="s">
        <v>326</v>
      </c>
      <c r="D569" s="687" t="s">
        <v>14</v>
      </c>
      <c r="E569" s="687"/>
      <c r="F569" s="997">
        <v>600</v>
      </c>
      <c r="G569" s="997">
        <f t="shared" si="129"/>
        <v>0</v>
      </c>
      <c r="H569" s="997">
        <v>928</v>
      </c>
      <c r="I569" s="997">
        <f t="shared" si="130"/>
        <v>0</v>
      </c>
      <c r="J569" s="999">
        <f t="shared" si="131"/>
        <v>0</v>
      </c>
    </row>
    <row r="570" spans="1:12" ht="12" hidden="1" customHeight="1" x14ac:dyDescent="0.2">
      <c r="A570" s="788">
        <v>526</v>
      </c>
      <c r="B570" s="996" t="s">
        <v>17</v>
      </c>
      <c r="C570" s="687"/>
      <c r="D570" s="687" t="s">
        <v>14</v>
      </c>
      <c r="E570" s="687"/>
      <c r="F570" s="997">
        <v>600</v>
      </c>
      <c r="G570" s="997">
        <f t="shared" si="129"/>
        <v>0</v>
      </c>
      <c r="H570" s="997">
        <v>1026</v>
      </c>
      <c r="I570" s="997">
        <f t="shared" si="130"/>
        <v>0</v>
      </c>
      <c r="J570" s="999">
        <f t="shared" si="131"/>
        <v>0</v>
      </c>
    </row>
    <row r="571" spans="1:12" ht="12" hidden="1" customHeight="1" x14ac:dyDescent="0.2">
      <c r="A571" s="788">
        <v>527</v>
      </c>
      <c r="B571" s="996" t="s">
        <v>43</v>
      </c>
      <c r="C571" s="687"/>
      <c r="D571" s="687" t="s">
        <v>21</v>
      </c>
      <c r="E571" s="687"/>
      <c r="F571" s="997">
        <v>650</v>
      </c>
      <c r="G571" s="997">
        <f t="shared" si="129"/>
        <v>0</v>
      </c>
      <c r="H571" s="997">
        <v>237</v>
      </c>
      <c r="I571" s="997">
        <f t="shared" si="130"/>
        <v>0</v>
      </c>
      <c r="J571" s="999">
        <f t="shared" si="131"/>
        <v>0</v>
      </c>
    </row>
    <row r="572" spans="1:12" ht="12" hidden="1" customHeight="1" x14ac:dyDescent="0.2">
      <c r="A572" s="788">
        <v>528</v>
      </c>
      <c r="B572" s="996" t="s">
        <v>327</v>
      </c>
      <c r="C572" s="1001"/>
      <c r="D572" s="687" t="s">
        <v>21</v>
      </c>
      <c r="E572" s="687"/>
      <c r="F572" s="997">
        <v>290</v>
      </c>
      <c r="G572" s="997">
        <f t="shared" si="129"/>
        <v>0</v>
      </c>
      <c r="H572" s="997">
        <v>45</v>
      </c>
      <c r="I572" s="997">
        <f t="shared" si="130"/>
        <v>0</v>
      </c>
      <c r="J572" s="999">
        <f t="shared" si="131"/>
        <v>0</v>
      </c>
    </row>
    <row r="573" spans="1:12" ht="12" hidden="1" customHeight="1" x14ac:dyDescent="0.2">
      <c r="A573" s="788">
        <v>529</v>
      </c>
      <c r="B573" s="996" t="s">
        <v>31</v>
      </c>
      <c r="C573" s="860"/>
      <c r="D573" s="687" t="s">
        <v>32</v>
      </c>
      <c r="E573" s="687"/>
      <c r="F573" s="997">
        <v>0</v>
      </c>
      <c r="G573" s="997">
        <f t="shared" si="129"/>
        <v>0</v>
      </c>
      <c r="H573" s="997">
        <v>1896</v>
      </c>
      <c r="I573" s="997">
        <f t="shared" si="130"/>
        <v>0</v>
      </c>
      <c r="J573" s="999">
        <f t="shared" si="131"/>
        <v>0</v>
      </c>
    </row>
    <row r="574" spans="1:12" ht="12" hidden="1" customHeight="1" x14ac:dyDescent="0.2">
      <c r="A574" s="788">
        <v>530</v>
      </c>
      <c r="B574" s="996" t="s">
        <v>40</v>
      </c>
      <c r="C574" s="860"/>
      <c r="D574" s="687" t="s">
        <v>41</v>
      </c>
      <c r="E574" s="687"/>
      <c r="F574" s="997">
        <v>0</v>
      </c>
      <c r="G574" s="997">
        <f t="shared" si="129"/>
        <v>0</v>
      </c>
      <c r="H574" s="997">
        <v>1976</v>
      </c>
      <c r="I574" s="997">
        <f t="shared" si="130"/>
        <v>0</v>
      </c>
      <c r="J574" s="999">
        <f t="shared" si="131"/>
        <v>0</v>
      </c>
    </row>
    <row r="575" spans="1:12" ht="12" hidden="1" customHeight="1" x14ac:dyDescent="0.2">
      <c r="A575" s="788">
        <v>531</v>
      </c>
      <c r="B575" s="996" t="s">
        <v>15</v>
      </c>
      <c r="C575" s="687"/>
      <c r="D575" s="687" t="s">
        <v>14</v>
      </c>
      <c r="E575" s="687"/>
      <c r="F575" s="997">
        <v>600</v>
      </c>
      <c r="G575" s="997">
        <f t="shared" si="129"/>
        <v>0</v>
      </c>
      <c r="H575" s="997">
        <v>335</v>
      </c>
      <c r="I575" s="997">
        <f t="shared" si="130"/>
        <v>0</v>
      </c>
      <c r="J575" s="999">
        <f t="shared" si="131"/>
        <v>0</v>
      </c>
    </row>
    <row r="576" spans="1:12" ht="13.5" hidden="1" thickTop="1" x14ac:dyDescent="0.2">
      <c r="A576" s="788">
        <v>532</v>
      </c>
      <c r="B576" s="1000" t="s">
        <v>44</v>
      </c>
      <c r="C576" s="687"/>
      <c r="D576" s="687"/>
      <c r="E576" s="687"/>
      <c r="F576" s="687"/>
      <c r="G576" s="997"/>
      <c r="H576" s="993"/>
      <c r="I576" s="997"/>
      <c r="J576" s="993"/>
    </row>
    <row r="577" spans="1:10" ht="26.25" hidden="1" customHeight="1" x14ac:dyDescent="0.2">
      <c r="A577" s="788">
        <v>533</v>
      </c>
      <c r="B577" s="1000" t="s">
        <v>45</v>
      </c>
      <c r="C577" s="687"/>
      <c r="D577" s="687"/>
      <c r="E577" s="687"/>
      <c r="F577" s="687"/>
      <c r="G577" s="997"/>
      <c r="H577" s="993"/>
      <c r="I577" s="997"/>
      <c r="J577" s="993"/>
    </row>
    <row r="578" spans="1:10" ht="31.9" hidden="1" customHeight="1" x14ac:dyDescent="0.2">
      <c r="A578" s="788">
        <v>534</v>
      </c>
      <c r="B578" s="996" t="s">
        <v>301</v>
      </c>
      <c r="C578" s="687" t="s">
        <v>368</v>
      </c>
      <c r="D578" s="687" t="s">
        <v>7</v>
      </c>
      <c r="E578" s="687"/>
      <c r="F578" s="997">
        <v>53425.200000000004</v>
      </c>
      <c r="G578" s="997">
        <f t="shared" ref="G578:G607" si="132">E578*F578</f>
        <v>0</v>
      </c>
      <c r="H578" s="997">
        <v>61094.303999999996</v>
      </c>
      <c r="I578" s="997">
        <f t="shared" ref="I578:I607" si="133">E578*H578</f>
        <v>0</v>
      </c>
      <c r="J578" s="999">
        <f t="shared" ref="J578:J607" si="134">G578+I578</f>
        <v>0</v>
      </c>
    </row>
    <row r="579" spans="1:10" ht="36.75" hidden="1" customHeight="1" x14ac:dyDescent="0.2">
      <c r="A579" s="788">
        <v>535</v>
      </c>
      <c r="B579" s="996" t="s">
        <v>238</v>
      </c>
      <c r="C579" s="687" t="s">
        <v>369</v>
      </c>
      <c r="D579" s="687" t="s">
        <v>7</v>
      </c>
      <c r="E579" s="687"/>
      <c r="F579" s="997">
        <v>6088.4000000000005</v>
      </c>
      <c r="G579" s="997">
        <f t="shared" si="132"/>
        <v>0</v>
      </c>
      <c r="H579" s="997">
        <v>13392</v>
      </c>
      <c r="I579" s="997">
        <f t="shared" si="133"/>
        <v>0</v>
      </c>
      <c r="J579" s="999">
        <f t="shared" si="134"/>
        <v>0</v>
      </c>
    </row>
    <row r="580" spans="1:10" ht="12" hidden="1" customHeight="1" x14ac:dyDescent="0.2">
      <c r="A580" s="788">
        <v>536</v>
      </c>
      <c r="B580" s="996" t="s">
        <v>239</v>
      </c>
      <c r="C580" s="687" t="s">
        <v>370</v>
      </c>
      <c r="D580" s="687" t="s">
        <v>7</v>
      </c>
      <c r="E580" s="687"/>
      <c r="F580" s="997">
        <v>12143.6</v>
      </c>
      <c r="G580" s="997">
        <f t="shared" si="132"/>
        <v>0</v>
      </c>
      <c r="H580" s="997">
        <v>31296.359999999997</v>
      </c>
      <c r="I580" s="997">
        <f t="shared" si="133"/>
        <v>0</v>
      </c>
      <c r="J580" s="999">
        <f t="shared" si="134"/>
        <v>0</v>
      </c>
    </row>
    <row r="581" spans="1:10" ht="12" hidden="1" customHeight="1" x14ac:dyDescent="0.2">
      <c r="A581" s="788">
        <v>537</v>
      </c>
      <c r="B581" s="996" t="s">
        <v>240</v>
      </c>
      <c r="C581" s="687" t="s">
        <v>371</v>
      </c>
      <c r="D581" s="687" t="s">
        <v>7</v>
      </c>
      <c r="E581" s="687"/>
      <c r="F581" s="997">
        <v>1535.6000000000001</v>
      </c>
      <c r="G581" s="997">
        <f t="shared" si="132"/>
        <v>0</v>
      </c>
      <c r="H581" s="997">
        <v>3678.3360000000002</v>
      </c>
      <c r="I581" s="997">
        <f t="shared" si="133"/>
        <v>0</v>
      </c>
      <c r="J581" s="999">
        <f t="shared" si="134"/>
        <v>0</v>
      </c>
    </row>
    <row r="582" spans="1:10" ht="12" hidden="1" customHeight="1" x14ac:dyDescent="0.2">
      <c r="A582" s="788">
        <v>538</v>
      </c>
      <c r="B582" s="996" t="s">
        <v>241</v>
      </c>
      <c r="C582" s="687" t="s">
        <v>372</v>
      </c>
      <c r="D582" s="687" t="s">
        <v>7</v>
      </c>
      <c r="E582" s="687"/>
      <c r="F582" s="997">
        <v>21070</v>
      </c>
      <c r="G582" s="997">
        <f t="shared" si="132"/>
        <v>0</v>
      </c>
      <c r="H582" s="997">
        <v>26159.040000000001</v>
      </c>
      <c r="I582" s="997">
        <f t="shared" si="133"/>
        <v>0</v>
      </c>
      <c r="J582" s="999">
        <f t="shared" si="134"/>
        <v>0</v>
      </c>
    </row>
    <row r="583" spans="1:10" ht="12" hidden="1" customHeight="1" x14ac:dyDescent="0.2">
      <c r="A583" s="788">
        <v>539</v>
      </c>
      <c r="B583" s="996" t="s">
        <v>242</v>
      </c>
      <c r="C583" s="687" t="s">
        <v>373</v>
      </c>
      <c r="D583" s="687" t="s">
        <v>7</v>
      </c>
      <c r="E583" s="687"/>
      <c r="F583" s="997">
        <v>40176</v>
      </c>
      <c r="G583" s="997">
        <f t="shared" si="132"/>
        <v>0</v>
      </c>
      <c r="H583" s="997">
        <v>99212.4</v>
      </c>
      <c r="I583" s="997">
        <f t="shared" si="133"/>
        <v>0</v>
      </c>
      <c r="J583" s="999">
        <f t="shared" si="134"/>
        <v>0</v>
      </c>
    </row>
    <row r="584" spans="1:10" ht="12" hidden="1" customHeight="1" x14ac:dyDescent="0.2">
      <c r="A584" s="788">
        <v>540</v>
      </c>
      <c r="B584" s="996" t="s">
        <v>414</v>
      </c>
      <c r="C584" s="687"/>
      <c r="D584" s="687" t="s">
        <v>7</v>
      </c>
      <c r="E584" s="687"/>
      <c r="F584" s="997">
        <v>8530</v>
      </c>
      <c r="G584" s="997">
        <f t="shared" si="132"/>
        <v>0</v>
      </c>
      <c r="H584" s="997">
        <v>21450</v>
      </c>
      <c r="I584" s="997">
        <f t="shared" si="133"/>
        <v>0</v>
      </c>
      <c r="J584" s="999">
        <f t="shared" si="134"/>
        <v>0</v>
      </c>
    </row>
    <row r="585" spans="1:10" ht="12" hidden="1" customHeight="1" x14ac:dyDescent="0.2">
      <c r="A585" s="788">
        <v>541</v>
      </c>
      <c r="B585" s="1002" t="s">
        <v>387</v>
      </c>
      <c r="C585" s="711" t="s">
        <v>415</v>
      </c>
      <c r="D585" s="711" t="s">
        <v>14</v>
      </c>
      <c r="E585" s="711"/>
      <c r="F585" s="1003">
        <v>4500</v>
      </c>
      <c r="G585" s="997">
        <f t="shared" si="132"/>
        <v>0</v>
      </c>
      <c r="H585" s="1003">
        <v>12169.05</v>
      </c>
      <c r="I585" s="997">
        <f t="shared" si="133"/>
        <v>0</v>
      </c>
      <c r="J585" s="1004">
        <f t="shared" si="134"/>
        <v>0</v>
      </c>
    </row>
    <row r="586" spans="1:10" ht="12" hidden="1" customHeight="1" x14ac:dyDescent="0.2">
      <c r="A586" s="788">
        <v>542</v>
      </c>
      <c r="B586" s="1002" t="s">
        <v>387</v>
      </c>
      <c r="C586" s="711" t="s">
        <v>416</v>
      </c>
      <c r="D586" s="711" t="s">
        <v>14</v>
      </c>
      <c r="E586" s="711"/>
      <c r="F586" s="1003">
        <v>4500</v>
      </c>
      <c r="G586" s="997">
        <f t="shared" si="132"/>
        <v>0</v>
      </c>
      <c r="H586" s="1003">
        <v>12435.650000000001</v>
      </c>
      <c r="I586" s="997">
        <f t="shared" si="133"/>
        <v>0</v>
      </c>
      <c r="J586" s="1004">
        <f t="shared" si="134"/>
        <v>0</v>
      </c>
    </row>
    <row r="587" spans="1:10" ht="12" hidden="1" customHeight="1" x14ac:dyDescent="0.2">
      <c r="A587" s="788">
        <v>543</v>
      </c>
      <c r="B587" s="1002" t="s">
        <v>387</v>
      </c>
      <c r="C587" s="711" t="s">
        <v>417</v>
      </c>
      <c r="D587" s="711" t="s">
        <v>14</v>
      </c>
      <c r="E587" s="711"/>
      <c r="F587" s="1003">
        <v>4500</v>
      </c>
      <c r="G587" s="997">
        <f t="shared" si="132"/>
        <v>0</v>
      </c>
      <c r="H587" s="1003">
        <v>11769.15</v>
      </c>
      <c r="I587" s="997">
        <f t="shared" si="133"/>
        <v>0</v>
      </c>
      <c r="J587" s="1004">
        <f t="shared" si="134"/>
        <v>0</v>
      </c>
    </row>
    <row r="588" spans="1:10" ht="26.25" hidden="1" thickTop="1" x14ac:dyDescent="0.2">
      <c r="A588" s="788">
        <v>544</v>
      </c>
      <c r="B588" s="1002" t="s">
        <v>387</v>
      </c>
      <c r="C588" s="711" t="s">
        <v>418</v>
      </c>
      <c r="D588" s="711" t="s">
        <v>14</v>
      </c>
      <c r="E588" s="711"/>
      <c r="F588" s="1003">
        <v>4500</v>
      </c>
      <c r="G588" s="997">
        <f t="shared" si="132"/>
        <v>0</v>
      </c>
      <c r="H588" s="1003">
        <v>10968.575000000001</v>
      </c>
      <c r="I588" s="997">
        <f t="shared" si="133"/>
        <v>0</v>
      </c>
      <c r="J588" s="1004">
        <f t="shared" si="134"/>
        <v>0</v>
      </c>
    </row>
    <row r="589" spans="1:10" ht="26.25" hidden="1" thickTop="1" x14ac:dyDescent="0.2">
      <c r="A589" s="788">
        <v>545</v>
      </c>
      <c r="B589" s="1002" t="s">
        <v>387</v>
      </c>
      <c r="C589" s="711" t="s">
        <v>419</v>
      </c>
      <c r="D589" s="711" t="s">
        <v>14</v>
      </c>
      <c r="E589" s="711"/>
      <c r="F589" s="1003">
        <v>4500</v>
      </c>
      <c r="G589" s="997">
        <f t="shared" si="132"/>
        <v>0</v>
      </c>
      <c r="H589" s="1003">
        <v>10701.199999999999</v>
      </c>
      <c r="I589" s="997">
        <f t="shared" si="133"/>
        <v>0</v>
      </c>
      <c r="J589" s="1004">
        <f t="shared" si="134"/>
        <v>0</v>
      </c>
    </row>
    <row r="590" spans="1:10" ht="26.25" hidden="1" thickTop="1" x14ac:dyDescent="0.2">
      <c r="A590" s="788">
        <v>546</v>
      </c>
      <c r="B590" s="1002" t="s">
        <v>387</v>
      </c>
      <c r="C590" s="711" t="s">
        <v>420</v>
      </c>
      <c r="D590" s="711" t="s">
        <v>14</v>
      </c>
      <c r="E590" s="711"/>
      <c r="F590" s="1003">
        <v>4500</v>
      </c>
      <c r="G590" s="997">
        <f t="shared" si="132"/>
        <v>0</v>
      </c>
      <c r="H590" s="1003">
        <v>10701.199999999999</v>
      </c>
      <c r="I590" s="997">
        <f t="shared" si="133"/>
        <v>0</v>
      </c>
      <c r="J590" s="1004">
        <f t="shared" si="134"/>
        <v>0</v>
      </c>
    </row>
    <row r="591" spans="1:10" ht="26.25" hidden="1" thickTop="1" x14ac:dyDescent="0.2">
      <c r="A591" s="788">
        <v>547</v>
      </c>
      <c r="B591" s="1002" t="s">
        <v>387</v>
      </c>
      <c r="C591" s="711" t="s">
        <v>421</v>
      </c>
      <c r="D591" s="711" t="s">
        <v>14</v>
      </c>
      <c r="E591" s="711"/>
      <c r="F591" s="1003">
        <v>4500</v>
      </c>
      <c r="G591" s="997">
        <f t="shared" si="132"/>
        <v>0</v>
      </c>
      <c r="H591" s="1003">
        <v>10567.9</v>
      </c>
      <c r="I591" s="997">
        <f t="shared" si="133"/>
        <v>0</v>
      </c>
      <c r="J591" s="1004">
        <f t="shared" si="134"/>
        <v>0</v>
      </c>
    </row>
    <row r="592" spans="1:10" ht="26.25" hidden="1" thickTop="1" x14ac:dyDescent="0.2">
      <c r="A592" s="788">
        <v>548</v>
      </c>
      <c r="B592" s="1002" t="s">
        <v>82</v>
      </c>
      <c r="C592" s="711" t="s">
        <v>83</v>
      </c>
      <c r="D592" s="711" t="s">
        <v>56</v>
      </c>
      <c r="E592" s="711"/>
      <c r="F592" s="1003">
        <v>600</v>
      </c>
      <c r="G592" s="997">
        <f t="shared" si="132"/>
        <v>0</v>
      </c>
      <c r="H592" s="1003">
        <v>588</v>
      </c>
      <c r="I592" s="997">
        <f t="shared" si="133"/>
        <v>0</v>
      </c>
      <c r="J592" s="1004">
        <f t="shared" si="134"/>
        <v>0</v>
      </c>
    </row>
    <row r="593" spans="1:10" ht="26.25" hidden="1" thickTop="1" x14ac:dyDescent="0.2">
      <c r="A593" s="788">
        <v>549</v>
      </c>
      <c r="B593" s="1002" t="s">
        <v>151</v>
      </c>
      <c r="C593" s="711" t="s">
        <v>152</v>
      </c>
      <c r="D593" s="711" t="s">
        <v>56</v>
      </c>
      <c r="E593" s="711"/>
      <c r="F593" s="1003">
        <v>600</v>
      </c>
      <c r="G593" s="997">
        <f t="shared" si="132"/>
        <v>0</v>
      </c>
      <c r="H593" s="1003">
        <v>381</v>
      </c>
      <c r="I593" s="997">
        <f t="shared" si="133"/>
        <v>0</v>
      </c>
      <c r="J593" s="1004">
        <f t="shared" si="134"/>
        <v>0</v>
      </c>
    </row>
    <row r="594" spans="1:10" ht="13.5" hidden="1" thickTop="1" x14ac:dyDescent="0.2">
      <c r="A594" s="788">
        <v>550</v>
      </c>
      <c r="B594" s="1002" t="s">
        <v>390</v>
      </c>
      <c r="C594" s="711" t="s">
        <v>391</v>
      </c>
      <c r="D594" s="711" t="s">
        <v>14</v>
      </c>
      <c r="E594" s="711"/>
      <c r="F594" s="1003">
        <v>400</v>
      </c>
      <c r="G594" s="997">
        <f t="shared" si="132"/>
        <v>0</v>
      </c>
      <c r="H594" s="1003">
        <v>900</v>
      </c>
      <c r="I594" s="997">
        <f t="shared" si="133"/>
        <v>0</v>
      </c>
      <c r="J594" s="1004">
        <f t="shared" si="134"/>
        <v>0</v>
      </c>
    </row>
    <row r="595" spans="1:10" ht="13.5" hidden="1" thickTop="1" x14ac:dyDescent="0.2">
      <c r="A595" s="788">
        <v>551</v>
      </c>
      <c r="B595" s="1002" t="s">
        <v>392</v>
      </c>
      <c r="C595" s="711" t="s">
        <v>393</v>
      </c>
      <c r="D595" s="711" t="s">
        <v>14</v>
      </c>
      <c r="E595" s="711"/>
      <c r="F595" s="1003">
        <v>300</v>
      </c>
      <c r="G595" s="997">
        <f t="shared" si="132"/>
        <v>0</v>
      </c>
      <c r="H595" s="1003">
        <v>234</v>
      </c>
      <c r="I595" s="997">
        <f t="shared" si="133"/>
        <v>0</v>
      </c>
      <c r="J595" s="1004">
        <f t="shared" si="134"/>
        <v>0</v>
      </c>
    </row>
    <row r="596" spans="1:10" ht="13.5" hidden="1" thickTop="1" x14ac:dyDescent="0.2">
      <c r="A596" s="788">
        <v>552</v>
      </c>
      <c r="B596" s="1002" t="s">
        <v>394</v>
      </c>
      <c r="C596" s="1005" t="s">
        <v>422</v>
      </c>
      <c r="D596" s="1005" t="s">
        <v>14</v>
      </c>
      <c r="E596" s="1005"/>
      <c r="F596" s="1003">
        <v>1250</v>
      </c>
      <c r="G596" s="997">
        <f t="shared" si="132"/>
        <v>0</v>
      </c>
      <c r="H596" s="1003">
        <v>899.84999999999991</v>
      </c>
      <c r="I596" s="997">
        <f t="shared" si="133"/>
        <v>0</v>
      </c>
      <c r="J596" s="1004">
        <f t="shared" si="134"/>
        <v>0</v>
      </c>
    </row>
    <row r="597" spans="1:10" ht="13.5" hidden="1" thickTop="1" x14ac:dyDescent="0.2">
      <c r="A597" s="788">
        <v>553</v>
      </c>
      <c r="B597" s="1002" t="s">
        <v>394</v>
      </c>
      <c r="C597" s="1005" t="s">
        <v>423</v>
      </c>
      <c r="D597" s="1005" t="s">
        <v>14</v>
      </c>
      <c r="E597" s="1005"/>
      <c r="F597" s="1003">
        <v>1250</v>
      </c>
      <c r="G597" s="997">
        <f t="shared" si="132"/>
        <v>0</v>
      </c>
      <c r="H597" s="1003">
        <v>738.5</v>
      </c>
      <c r="I597" s="997">
        <f t="shared" si="133"/>
        <v>0</v>
      </c>
      <c r="J597" s="1004">
        <f t="shared" si="134"/>
        <v>0</v>
      </c>
    </row>
    <row r="598" spans="1:10" ht="13.5" hidden="1" thickTop="1" x14ac:dyDescent="0.2">
      <c r="A598" s="788">
        <v>554</v>
      </c>
      <c r="B598" s="1002" t="s">
        <v>394</v>
      </c>
      <c r="C598" s="1005" t="s">
        <v>293</v>
      </c>
      <c r="D598" s="1005" t="s">
        <v>14</v>
      </c>
      <c r="E598" s="1005"/>
      <c r="F598" s="1003">
        <v>1150</v>
      </c>
      <c r="G598" s="997">
        <f t="shared" si="132"/>
        <v>0</v>
      </c>
      <c r="H598" s="1003">
        <v>600.21818181818185</v>
      </c>
      <c r="I598" s="997">
        <f t="shared" si="133"/>
        <v>0</v>
      </c>
      <c r="J598" s="1004">
        <f t="shared" si="134"/>
        <v>0</v>
      </c>
    </row>
    <row r="599" spans="1:10" ht="13.5" hidden="1" thickTop="1" x14ac:dyDescent="0.2">
      <c r="A599" s="788">
        <v>555</v>
      </c>
      <c r="B599" s="1002" t="s">
        <v>394</v>
      </c>
      <c r="C599" s="1005" t="s">
        <v>424</v>
      </c>
      <c r="D599" s="1005" t="s">
        <v>14</v>
      </c>
      <c r="E599" s="1005"/>
      <c r="F599" s="1003">
        <v>850</v>
      </c>
      <c r="G599" s="997">
        <f t="shared" si="132"/>
        <v>0</v>
      </c>
      <c r="H599" s="1003">
        <v>509.44444444444446</v>
      </c>
      <c r="I599" s="997">
        <f t="shared" si="133"/>
        <v>0</v>
      </c>
      <c r="J599" s="1004">
        <f t="shared" si="134"/>
        <v>0</v>
      </c>
    </row>
    <row r="600" spans="1:10" ht="13.5" hidden="1" thickTop="1" x14ac:dyDescent="0.2">
      <c r="A600" s="788">
        <v>556</v>
      </c>
      <c r="B600" s="996" t="s">
        <v>302</v>
      </c>
      <c r="C600" s="687"/>
      <c r="D600" s="687" t="s">
        <v>7</v>
      </c>
      <c r="E600" s="687"/>
      <c r="F600" s="997">
        <v>1500</v>
      </c>
      <c r="G600" s="997">
        <f t="shared" si="132"/>
        <v>0</v>
      </c>
      <c r="H600" s="997">
        <v>4557</v>
      </c>
      <c r="I600" s="997">
        <f t="shared" si="133"/>
        <v>0</v>
      </c>
      <c r="J600" s="999">
        <f t="shared" si="134"/>
        <v>0</v>
      </c>
    </row>
    <row r="601" spans="1:10" ht="13.5" hidden="1" thickTop="1" x14ac:dyDescent="0.2">
      <c r="A601" s="788">
        <v>557</v>
      </c>
      <c r="B601" s="996" t="s">
        <v>243</v>
      </c>
      <c r="C601" s="687"/>
      <c r="D601" s="687" t="s">
        <v>7</v>
      </c>
      <c r="E601" s="687"/>
      <c r="F601" s="997">
        <v>800</v>
      </c>
      <c r="G601" s="997">
        <f t="shared" si="132"/>
        <v>0</v>
      </c>
      <c r="H601" s="997">
        <v>832</v>
      </c>
      <c r="I601" s="997">
        <f t="shared" si="133"/>
        <v>0</v>
      </c>
      <c r="J601" s="999">
        <f t="shared" si="134"/>
        <v>0</v>
      </c>
    </row>
    <row r="602" spans="1:10" ht="28.5" hidden="1" customHeight="1" x14ac:dyDescent="0.2">
      <c r="A602" s="788">
        <v>558</v>
      </c>
      <c r="B602" s="996" t="s">
        <v>244</v>
      </c>
      <c r="C602" s="687"/>
      <c r="D602" s="687" t="s">
        <v>7</v>
      </c>
      <c r="E602" s="687"/>
      <c r="F602" s="997">
        <v>800</v>
      </c>
      <c r="G602" s="997">
        <f t="shared" si="132"/>
        <v>0</v>
      </c>
      <c r="H602" s="997">
        <v>507</v>
      </c>
      <c r="I602" s="997">
        <f t="shared" si="133"/>
        <v>0</v>
      </c>
      <c r="J602" s="999">
        <f t="shared" si="134"/>
        <v>0</v>
      </c>
    </row>
    <row r="603" spans="1:10" ht="12" hidden="1" customHeight="1" x14ac:dyDescent="0.2">
      <c r="A603" s="788">
        <v>559</v>
      </c>
      <c r="B603" s="996" t="s">
        <v>55</v>
      </c>
      <c r="C603" s="687"/>
      <c r="D603" s="687" t="s">
        <v>56</v>
      </c>
      <c r="E603" s="687"/>
      <c r="F603" s="997">
        <v>1800</v>
      </c>
      <c r="G603" s="997">
        <f t="shared" si="132"/>
        <v>0</v>
      </c>
      <c r="H603" s="997">
        <v>840</v>
      </c>
      <c r="I603" s="997">
        <f t="shared" si="133"/>
        <v>0</v>
      </c>
      <c r="J603" s="999">
        <f t="shared" si="134"/>
        <v>0</v>
      </c>
    </row>
    <row r="604" spans="1:10" ht="12" hidden="1" customHeight="1" x14ac:dyDescent="0.2">
      <c r="A604" s="788">
        <v>560</v>
      </c>
      <c r="B604" s="996" t="s">
        <v>429</v>
      </c>
      <c r="C604" s="860"/>
      <c r="D604" s="687" t="s">
        <v>56</v>
      </c>
      <c r="E604" s="687"/>
      <c r="F604" s="997">
        <v>1800</v>
      </c>
      <c r="G604" s="997">
        <f t="shared" si="132"/>
        <v>0</v>
      </c>
      <c r="H604" s="997">
        <v>1460</v>
      </c>
      <c r="I604" s="997">
        <f t="shared" si="133"/>
        <v>0</v>
      </c>
      <c r="J604" s="999">
        <f t="shared" si="134"/>
        <v>0</v>
      </c>
    </row>
    <row r="605" spans="1:10" ht="12" hidden="1" customHeight="1" x14ac:dyDescent="0.2">
      <c r="A605" s="788">
        <v>561</v>
      </c>
      <c r="B605" s="996" t="s">
        <v>431</v>
      </c>
      <c r="C605" s="860"/>
      <c r="D605" s="687" t="s">
        <v>56</v>
      </c>
      <c r="E605" s="687"/>
      <c r="F605" s="997">
        <v>1800</v>
      </c>
      <c r="G605" s="997">
        <f t="shared" si="132"/>
        <v>0</v>
      </c>
      <c r="H605" s="997">
        <v>2920</v>
      </c>
      <c r="I605" s="997">
        <f t="shared" si="133"/>
        <v>0</v>
      </c>
      <c r="J605" s="999">
        <f t="shared" si="134"/>
        <v>0</v>
      </c>
    </row>
    <row r="606" spans="1:10" ht="12" hidden="1" customHeight="1" x14ac:dyDescent="0.2">
      <c r="A606" s="788">
        <v>562</v>
      </c>
      <c r="B606" s="996" t="s">
        <v>59</v>
      </c>
      <c r="C606" s="687"/>
      <c r="D606" s="687" t="s">
        <v>56</v>
      </c>
      <c r="E606" s="687"/>
      <c r="F606" s="997">
        <v>1800</v>
      </c>
      <c r="G606" s="997">
        <f t="shared" si="132"/>
        <v>0</v>
      </c>
      <c r="H606" s="997">
        <v>3080</v>
      </c>
      <c r="I606" s="997">
        <f t="shared" si="133"/>
        <v>0</v>
      </c>
      <c r="J606" s="999">
        <f t="shared" si="134"/>
        <v>0</v>
      </c>
    </row>
    <row r="607" spans="1:10" ht="13.5" hidden="1" thickTop="1" x14ac:dyDescent="0.2">
      <c r="A607" s="788">
        <v>563</v>
      </c>
      <c r="B607" s="996" t="s">
        <v>60</v>
      </c>
      <c r="C607" s="860"/>
      <c r="D607" s="687" t="s">
        <v>5</v>
      </c>
      <c r="E607" s="687"/>
      <c r="F607" s="997">
        <v>0</v>
      </c>
      <c r="G607" s="997">
        <f t="shared" si="132"/>
        <v>0</v>
      </c>
      <c r="H607" s="997">
        <v>97337</v>
      </c>
      <c r="I607" s="997">
        <f t="shared" si="133"/>
        <v>0</v>
      </c>
      <c r="J607" s="999">
        <f t="shared" si="134"/>
        <v>0</v>
      </c>
    </row>
    <row r="608" spans="1:10" ht="13.5" hidden="1" thickTop="1" x14ac:dyDescent="0.2">
      <c r="A608" s="788">
        <v>564</v>
      </c>
      <c r="B608" s="1000" t="s">
        <v>61</v>
      </c>
      <c r="C608" s="687"/>
      <c r="D608" s="687"/>
      <c r="E608" s="687"/>
      <c r="F608" s="687"/>
      <c r="G608" s="997"/>
      <c r="H608" s="993"/>
      <c r="I608" s="997"/>
      <c r="J608" s="993"/>
    </row>
    <row r="609" spans="1:10" ht="26.25" hidden="1" thickTop="1" x14ac:dyDescent="0.2">
      <c r="A609" s="788">
        <v>565</v>
      </c>
      <c r="B609" s="996" t="s">
        <v>303</v>
      </c>
      <c r="C609" s="687" t="s">
        <v>374</v>
      </c>
      <c r="D609" s="687" t="s">
        <v>14</v>
      </c>
      <c r="E609" s="687"/>
      <c r="F609" s="997">
        <v>43125</v>
      </c>
      <c r="G609" s="997">
        <f t="shared" ref="G609:G626" si="135">E609*F609</f>
        <v>0</v>
      </c>
      <c r="H609" s="997">
        <v>47854.080000000002</v>
      </c>
      <c r="I609" s="997">
        <f t="shared" ref="I609:I626" si="136">E609*H609</f>
        <v>0</v>
      </c>
      <c r="J609" s="999">
        <f t="shared" ref="J609:J626" si="137">G609+I609</f>
        <v>0</v>
      </c>
    </row>
    <row r="610" spans="1:10" ht="13.5" hidden="1" thickTop="1" x14ac:dyDescent="0.2">
      <c r="A610" s="788">
        <v>566</v>
      </c>
      <c r="B610" s="996" t="s">
        <v>425</v>
      </c>
      <c r="C610" s="687"/>
      <c r="D610" s="687" t="s">
        <v>7</v>
      </c>
      <c r="E610" s="687"/>
      <c r="F610" s="997">
        <v>7730</v>
      </c>
      <c r="G610" s="997">
        <f t="shared" si="135"/>
        <v>0</v>
      </c>
      <c r="H610" s="997">
        <v>18729</v>
      </c>
      <c r="I610" s="997">
        <f t="shared" si="136"/>
        <v>0</v>
      </c>
      <c r="J610" s="999">
        <f t="shared" si="137"/>
        <v>0</v>
      </c>
    </row>
    <row r="611" spans="1:10" ht="24" hidden="1" customHeight="1" x14ac:dyDescent="0.2">
      <c r="A611" s="788">
        <v>567</v>
      </c>
      <c r="B611" s="1002" t="s">
        <v>387</v>
      </c>
      <c r="C611" s="711" t="s">
        <v>426</v>
      </c>
      <c r="D611" s="711" t="s">
        <v>14</v>
      </c>
      <c r="E611" s="711"/>
      <c r="F611" s="1003">
        <v>4500</v>
      </c>
      <c r="G611" s="997">
        <f t="shared" si="135"/>
        <v>0</v>
      </c>
      <c r="H611" s="1003">
        <v>14304.174999999999</v>
      </c>
      <c r="I611" s="997">
        <f t="shared" si="136"/>
        <v>0</v>
      </c>
      <c r="J611" s="1004">
        <f t="shared" si="137"/>
        <v>0</v>
      </c>
    </row>
    <row r="612" spans="1:10" ht="26.25" hidden="1" thickTop="1" x14ac:dyDescent="0.2">
      <c r="A612" s="788">
        <v>568</v>
      </c>
      <c r="B612" s="1002" t="s">
        <v>387</v>
      </c>
      <c r="C612" s="711" t="s">
        <v>419</v>
      </c>
      <c r="D612" s="711" t="s">
        <v>14</v>
      </c>
      <c r="E612" s="711"/>
      <c r="F612" s="1003">
        <v>4500</v>
      </c>
      <c r="G612" s="997">
        <f t="shared" si="135"/>
        <v>0</v>
      </c>
      <c r="H612" s="1003">
        <v>10701.199999999999</v>
      </c>
      <c r="I612" s="997">
        <f t="shared" si="136"/>
        <v>0</v>
      </c>
      <c r="J612" s="1004">
        <f t="shared" si="137"/>
        <v>0</v>
      </c>
    </row>
    <row r="613" spans="1:10" ht="26.25" hidden="1" thickTop="1" x14ac:dyDescent="0.2">
      <c r="A613" s="788">
        <v>569</v>
      </c>
      <c r="B613" s="1002" t="s">
        <v>387</v>
      </c>
      <c r="C613" s="711" t="s">
        <v>420</v>
      </c>
      <c r="D613" s="711" t="s">
        <v>14</v>
      </c>
      <c r="E613" s="711"/>
      <c r="F613" s="1003">
        <v>4500</v>
      </c>
      <c r="G613" s="997">
        <f t="shared" si="135"/>
        <v>0</v>
      </c>
      <c r="H613" s="1003">
        <v>10701.199999999999</v>
      </c>
      <c r="I613" s="997">
        <f t="shared" si="136"/>
        <v>0</v>
      </c>
      <c r="J613" s="1004">
        <f t="shared" si="137"/>
        <v>0</v>
      </c>
    </row>
    <row r="614" spans="1:10" ht="26.25" hidden="1" thickTop="1" x14ac:dyDescent="0.2">
      <c r="A614" s="788">
        <v>570</v>
      </c>
      <c r="B614" s="1002" t="s">
        <v>387</v>
      </c>
      <c r="C614" s="711" t="s">
        <v>421</v>
      </c>
      <c r="D614" s="711" t="s">
        <v>14</v>
      </c>
      <c r="E614" s="711"/>
      <c r="F614" s="1003">
        <v>4500</v>
      </c>
      <c r="G614" s="997">
        <f t="shared" si="135"/>
        <v>0</v>
      </c>
      <c r="H614" s="1003">
        <v>10567.9</v>
      </c>
      <c r="I614" s="997">
        <f t="shared" si="136"/>
        <v>0</v>
      </c>
      <c r="J614" s="1004">
        <f t="shared" si="137"/>
        <v>0</v>
      </c>
    </row>
    <row r="615" spans="1:10" ht="26.25" hidden="1" thickTop="1" x14ac:dyDescent="0.2">
      <c r="A615" s="788">
        <v>571</v>
      </c>
      <c r="B615" s="1002" t="s">
        <v>82</v>
      </c>
      <c r="C615" s="711" t="s">
        <v>83</v>
      </c>
      <c r="D615" s="711" t="s">
        <v>56</v>
      </c>
      <c r="E615" s="711"/>
      <c r="F615" s="1003">
        <v>600</v>
      </c>
      <c r="G615" s="997">
        <f t="shared" si="135"/>
        <v>0</v>
      </c>
      <c r="H615" s="1003">
        <v>588</v>
      </c>
      <c r="I615" s="997">
        <f t="shared" si="136"/>
        <v>0</v>
      </c>
      <c r="J615" s="1004">
        <f t="shared" si="137"/>
        <v>0</v>
      </c>
    </row>
    <row r="616" spans="1:10" ht="13.5" hidden="1" thickTop="1" x14ac:dyDescent="0.2">
      <c r="A616" s="788">
        <v>572</v>
      </c>
      <c r="B616" s="1002" t="s">
        <v>390</v>
      </c>
      <c r="C616" s="711" t="s">
        <v>391</v>
      </c>
      <c r="D616" s="711" t="s">
        <v>14</v>
      </c>
      <c r="E616" s="711"/>
      <c r="F616" s="1003">
        <v>400</v>
      </c>
      <c r="G616" s="997">
        <f t="shared" si="135"/>
        <v>0</v>
      </c>
      <c r="H616" s="1003">
        <v>900</v>
      </c>
      <c r="I616" s="997">
        <f t="shared" si="136"/>
        <v>0</v>
      </c>
      <c r="J616" s="1004">
        <f t="shared" si="137"/>
        <v>0</v>
      </c>
    </row>
    <row r="617" spans="1:10" ht="13.5" hidden="1" thickTop="1" x14ac:dyDescent="0.2">
      <c r="A617" s="788">
        <v>573</v>
      </c>
      <c r="B617" s="1002" t="s">
        <v>392</v>
      </c>
      <c r="C617" s="711" t="s">
        <v>393</v>
      </c>
      <c r="D617" s="711" t="s">
        <v>14</v>
      </c>
      <c r="E617" s="711"/>
      <c r="F617" s="1003">
        <v>300</v>
      </c>
      <c r="G617" s="997">
        <f t="shared" si="135"/>
        <v>0</v>
      </c>
      <c r="H617" s="1003">
        <v>234</v>
      </c>
      <c r="I617" s="997">
        <f t="shared" si="136"/>
        <v>0</v>
      </c>
      <c r="J617" s="1004">
        <f t="shared" si="137"/>
        <v>0</v>
      </c>
    </row>
    <row r="618" spans="1:10" ht="13.5" hidden="1" thickTop="1" x14ac:dyDescent="0.2">
      <c r="A618" s="788">
        <v>574</v>
      </c>
      <c r="B618" s="1002" t="s">
        <v>394</v>
      </c>
      <c r="C618" s="1005" t="s">
        <v>423</v>
      </c>
      <c r="D618" s="1005" t="s">
        <v>14</v>
      </c>
      <c r="E618" s="1005"/>
      <c r="F618" s="1003">
        <v>1250</v>
      </c>
      <c r="G618" s="997">
        <f t="shared" si="135"/>
        <v>0</v>
      </c>
      <c r="H618" s="1003">
        <v>738.5</v>
      </c>
      <c r="I618" s="997">
        <f t="shared" si="136"/>
        <v>0</v>
      </c>
      <c r="J618" s="1004">
        <f t="shared" si="137"/>
        <v>0</v>
      </c>
    </row>
    <row r="619" spans="1:10" ht="13.5" hidden="1" thickTop="1" x14ac:dyDescent="0.2">
      <c r="A619" s="788">
        <v>575</v>
      </c>
      <c r="B619" s="1002" t="s">
        <v>394</v>
      </c>
      <c r="C619" s="1005" t="s">
        <v>293</v>
      </c>
      <c r="D619" s="1005" t="s">
        <v>14</v>
      </c>
      <c r="E619" s="1005"/>
      <c r="F619" s="1003">
        <v>1150</v>
      </c>
      <c r="G619" s="997">
        <f t="shared" si="135"/>
        <v>0</v>
      </c>
      <c r="H619" s="1003">
        <v>600.21818181818185</v>
      </c>
      <c r="I619" s="997">
        <f t="shared" si="136"/>
        <v>0</v>
      </c>
      <c r="J619" s="1004">
        <f t="shared" si="137"/>
        <v>0</v>
      </c>
    </row>
    <row r="620" spans="1:10" ht="13.5" hidden="1" thickTop="1" x14ac:dyDescent="0.2">
      <c r="A620" s="788">
        <v>576</v>
      </c>
      <c r="B620" s="1002" t="s">
        <v>394</v>
      </c>
      <c r="C620" s="1005" t="s">
        <v>424</v>
      </c>
      <c r="D620" s="1005" t="s">
        <v>14</v>
      </c>
      <c r="E620" s="1005"/>
      <c r="F620" s="1003">
        <v>850</v>
      </c>
      <c r="G620" s="997">
        <f t="shared" si="135"/>
        <v>0</v>
      </c>
      <c r="H620" s="1003">
        <v>509.44444444444446</v>
      </c>
      <c r="I620" s="997">
        <f t="shared" si="136"/>
        <v>0</v>
      </c>
      <c r="J620" s="1004">
        <f t="shared" si="137"/>
        <v>0</v>
      </c>
    </row>
    <row r="621" spans="1:10" ht="13.5" hidden="1" thickTop="1" x14ac:dyDescent="0.2">
      <c r="A621" s="788">
        <v>577</v>
      </c>
      <c r="B621" s="996" t="s">
        <v>244</v>
      </c>
      <c r="C621" s="687"/>
      <c r="D621" s="687" t="s">
        <v>14</v>
      </c>
      <c r="E621" s="687"/>
      <c r="F621" s="997">
        <v>800</v>
      </c>
      <c r="G621" s="997">
        <f t="shared" si="135"/>
        <v>0</v>
      </c>
      <c r="H621" s="997">
        <v>507</v>
      </c>
      <c r="I621" s="997">
        <f t="shared" si="136"/>
        <v>0</v>
      </c>
      <c r="J621" s="999">
        <f t="shared" si="137"/>
        <v>0</v>
      </c>
    </row>
    <row r="622" spans="1:10" ht="13.5" hidden="1" thickTop="1" x14ac:dyDescent="0.2">
      <c r="A622" s="788">
        <v>578</v>
      </c>
      <c r="B622" s="996" t="s">
        <v>243</v>
      </c>
      <c r="C622" s="687"/>
      <c r="D622" s="687" t="s">
        <v>14</v>
      </c>
      <c r="E622" s="687"/>
      <c r="F622" s="997">
        <v>800</v>
      </c>
      <c r="G622" s="997">
        <f t="shared" si="135"/>
        <v>0</v>
      </c>
      <c r="H622" s="997">
        <v>507</v>
      </c>
      <c r="I622" s="997">
        <f t="shared" si="136"/>
        <v>0</v>
      </c>
      <c r="J622" s="999">
        <f t="shared" si="137"/>
        <v>0</v>
      </c>
    </row>
    <row r="623" spans="1:10" ht="13.5" hidden="1" thickTop="1" x14ac:dyDescent="0.2">
      <c r="A623" s="788">
        <v>579</v>
      </c>
      <c r="B623" s="996" t="s">
        <v>304</v>
      </c>
      <c r="C623" s="687"/>
      <c r="D623" s="687" t="s">
        <v>14</v>
      </c>
      <c r="E623" s="687"/>
      <c r="F623" s="997">
        <v>600</v>
      </c>
      <c r="G623" s="997">
        <f t="shared" si="135"/>
        <v>0</v>
      </c>
      <c r="H623" s="997">
        <v>15460</v>
      </c>
      <c r="I623" s="997">
        <f t="shared" si="136"/>
        <v>0</v>
      </c>
      <c r="J623" s="999">
        <f t="shared" si="137"/>
        <v>0</v>
      </c>
    </row>
    <row r="624" spans="1:10" ht="13.5" hidden="1" thickTop="1" x14ac:dyDescent="0.2">
      <c r="A624" s="788">
        <v>580</v>
      </c>
      <c r="B624" s="996" t="s">
        <v>429</v>
      </c>
      <c r="C624" s="860"/>
      <c r="D624" s="687" t="s">
        <v>56</v>
      </c>
      <c r="E624" s="687"/>
      <c r="F624" s="997">
        <v>1800</v>
      </c>
      <c r="G624" s="997">
        <f t="shared" si="135"/>
        <v>0</v>
      </c>
      <c r="H624" s="997">
        <v>1460</v>
      </c>
      <c r="I624" s="997">
        <f t="shared" si="136"/>
        <v>0</v>
      </c>
      <c r="J624" s="999">
        <f t="shared" si="137"/>
        <v>0</v>
      </c>
    </row>
    <row r="625" spans="1:10" ht="26.25" hidden="1" thickTop="1" x14ac:dyDescent="0.2">
      <c r="A625" s="788">
        <v>581</v>
      </c>
      <c r="B625" s="996" t="s">
        <v>430</v>
      </c>
      <c r="C625" s="860"/>
      <c r="D625" s="687" t="s">
        <v>56</v>
      </c>
      <c r="E625" s="687"/>
      <c r="F625" s="997">
        <v>1800</v>
      </c>
      <c r="G625" s="997">
        <f t="shared" si="135"/>
        <v>0</v>
      </c>
      <c r="H625" s="997">
        <v>2920</v>
      </c>
      <c r="I625" s="997">
        <f t="shared" si="136"/>
        <v>0</v>
      </c>
      <c r="J625" s="999">
        <f t="shared" si="137"/>
        <v>0</v>
      </c>
    </row>
    <row r="626" spans="1:10" ht="13.5" hidden="1" thickTop="1" x14ac:dyDescent="0.2">
      <c r="A626" s="788">
        <v>582</v>
      </c>
      <c r="B626" s="996" t="s">
        <v>60</v>
      </c>
      <c r="C626" s="860"/>
      <c r="D626" s="687" t="s">
        <v>5</v>
      </c>
      <c r="E626" s="687"/>
      <c r="F626" s="997">
        <v>0</v>
      </c>
      <c r="G626" s="997">
        <f t="shared" si="135"/>
        <v>0</v>
      </c>
      <c r="H626" s="997">
        <v>59701</v>
      </c>
      <c r="I626" s="997">
        <f t="shared" si="136"/>
        <v>0</v>
      </c>
      <c r="J626" s="999">
        <f t="shared" si="137"/>
        <v>0</v>
      </c>
    </row>
    <row r="627" spans="1:10" ht="13.5" hidden="1" thickTop="1" x14ac:dyDescent="0.2">
      <c r="A627" s="788">
        <v>583</v>
      </c>
      <c r="B627" s="1000" t="s">
        <v>66</v>
      </c>
      <c r="C627" s="687"/>
      <c r="D627" s="687"/>
      <c r="E627" s="687"/>
      <c r="F627" s="687"/>
      <c r="G627" s="997"/>
      <c r="H627" s="993"/>
      <c r="I627" s="997"/>
      <c r="J627" s="993"/>
    </row>
    <row r="628" spans="1:10" ht="26.25" hidden="1" thickTop="1" x14ac:dyDescent="0.2">
      <c r="A628" s="788">
        <v>584</v>
      </c>
      <c r="B628" s="996" t="s">
        <v>305</v>
      </c>
      <c r="C628" s="687" t="s">
        <v>375</v>
      </c>
      <c r="D628" s="687" t="s">
        <v>14</v>
      </c>
      <c r="E628" s="687"/>
      <c r="F628" s="997">
        <v>53425.200000000004</v>
      </c>
      <c r="G628" s="997">
        <f t="shared" ref="G628:G647" si="138">E628*F628</f>
        <v>0</v>
      </c>
      <c r="H628" s="997">
        <v>96511.679999999993</v>
      </c>
      <c r="I628" s="997">
        <f t="shared" ref="I628:I647" si="139">E628*H628</f>
        <v>0</v>
      </c>
      <c r="J628" s="999">
        <f t="shared" ref="J628:J647" si="140">G628+I628</f>
        <v>0</v>
      </c>
    </row>
    <row r="629" spans="1:10" ht="13.5" hidden="1" thickTop="1" x14ac:dyDescent="0.2">
      <c r="A629" s="788">
        <v>585</v>
      </c>
      <c r="B629" s="996" t="s">
        <v>425</v>
      </c>
      <c r="C629" s="687"/>
      <c r="D629" s="687" t="s">
        <v>7</v>
      </c>
      <c r="E629" s="687"/>
      <c r="F629" s="997">
        <v>7730</v>
      </c>
      <c r="G629" s="997">
        <f t="shared" si="138"/>
        <v>0</v>
      </c>
      <c r="H629" s="997">
        <v>18729</v>
      </c>
      <c r="I629" s="997">
        <f t="shared" si="139"/>
        <v>0</v>
      </c>
      <c r="J629" s="999">
        <f t="shared" si="140"/>
        <v>0</v>
      </c>
    </row>
    <row r="630" spans="1:10" ht="26.25" hidden="1" thickTop="1" x14ac:dyDescent="0.2">
      <c r="A630" s="788">
        <v>586</v>
      </c>
      <c r="B630" s="1002" t="s">
        <v>387</v>
      </c>
      <c r="C630" s="711" t="s">
        <v>427</v>
      </c>
      <c r="D630" s="711" t="s">
        <v>14</v>
      </c>
      <c r="E630" s="711"/>
      <c r="F630" s="1003">
        <v>4500</v>
      </c>
      <c r="G630" s="997">
        <f t="shared" si="138"/>
        <v>0</v>
      </c>
      <c r="H630" s="1003">
        <v>16972.5</v>
      </c>
      <c r="I630" s="997">
        <f t="shared" si="139"/>
        <v>0</v>
      </c>
      <c r="J630" s="1004">
        <f t="shared" si="140"/>
        <v>0</v>
      </c>
    </row>
    <row r="631" spans="1:10" ht="27" hidden="1" customHeight="1" x14ac:dyDescent="0.2">
      <c r="A631" s="788">
        <v>587</v>
      </c>
      <c r="B631" s="1002" t="s">
        <v>387</v>
      </c>
      <c r="C631" s="711" t="s">
        <v>417</v>
      </c>
      <c r="D631" s="711" t="s">
        <v>14</v>
      </c>
      <c r="E631" s="711"/>
      <c r="F631" s="1003">
        <v>4500</v>
      </c>
      <c r="G631" s="997">
        <f t="shared" si="138"/>
        <v>0</v>
      </c>
      <c r="H631" s="1003">
        <v>11769.15</v>
      </c>
      <c r="I631" s="997">
        <f t="shared" si="139"/>
        <v>0</v>
      </c>
      <c r="J631" s="1004">
        <f t="shared" si="140"/>
        <v>0</v>
      </c>
    </row>
    <row r="632" spans="1:10" ht="27" hidden="1" customHeight="1" x14ac:dyDescent="0.2">
      <c r="A632" s="788">
        <v>588</v>
      </c>
      <c r="B632" s="1002" t="s">
        <v>387</v>
      </c>
      <c r="C632" s="711" t="s">
        <v>418</v>
      </c>
      <c r="D632" s="711" t="s">
        <v>14</v>
      </c>
      <c r="E632" s="711"/>
      <c r="F632" s="1003">
        <v>4500</v>
      </c>
      <c r="G632" s="997">
        <f t="shared" si="138"/>
        <v>0</v>
      </c>
      <c r="H632" s="1003">
        <v>10968.575000000001</v>
      </c>
      <c r="I632" s="997">
        <f t="shared" si="139"/>
        <v>0</v>
      </c>
      <c r="J632" s="1004">
        <f t="shared" si="140"/>
        <v>0</v>
      </c>
    </row>
    <row r="633" spans="1:10" ht="25.5" hidden="1" customHeight="1" x14ac:dyDescent="0.2">
      <c r="A633" s="788">
        <v>589</v>
      </c>
      <c r="B633" s="1002" t="s">
        <v>387</v>
      </c>
      <c r="C633" s="711" t="s">
        <v>419</v>
      </c>
      <c r="D633" s="711" t="s">
        <v>14</v>
      </c>
      <c r="E633" s="711"/>
      <c r="F633" s="1003">
        <v>4500</v>
      </c>
      <c r="G633" s="997">
        <f t="shared" si="138"/>
        <v>0</v>
      </c>
      <c r="H633" s="1003">
        <v>10701.199999999999</v>
      </c>
      <c r="I633" s="997">
        <f t="shared" si="139"/>
        <v>0</v>
      </c>
      <c r="J633" s="1004">
        <f t="shared" si="140"/>
        <v>0</v>
      </c>
    </row>
    <row r="634" spans="1:10" ht="25.5" hidden="1" customHeight="1" x14ac:dyDescent="0.2">
      <c r="A634" s="788">
        <v>590</v>
      </c>
      <c r="B634" s="1002" t="s">
        <v>387</v>
      </c>
      <c r="C634" s="711" t="s">
        <v>420</v>
      </c>
      <c r="D634" s="711" t="s">
        <v>14</v>
      </c>
      <c r="E634" s="711"/>
      <c r="F634" s="1003">
        <v>4500</v>
      </c>
      <c r="G634" s="997">
        <f t="shared" si="138"/>
        <v>0</v>
      </c>
      <c r="H634" s="1003">
        <v>10701.199999999999</v>
      </c>
      <c r="I634" s="997">
        <f t="shared" si="139"/>
        <v>0</v>
      </c>
      <c r="J634" s="1004">
        <f t="shared" si="140"/>
        <v>0</v>
      </c>
    </row>
    <row r="635" spans="1:10" ht="25.5" hidden="1" customHeight="1" x14ac:dyDescent="0.2">
      <c r="A635" s="788">
        <v>591</v>
      </c>
      <c r="B635" s="1002" t="s">
        <v>82</v>
      </c>
      <c r="C635" s="711" t="s">
        <v>83</v>
      </c>
      <c r="D635" s="711" t="s">
        <v>56</v>
      </c>
      <c r="E635" s="711"/>
      <c r="F635" s="1003">
        <v>600</v>
      </c>
      <c r="G635" s="997">
        <f t="shared" si="138"/>
        <v>0</v>
      </c>
      <c r="H635" s="1003">
        <v>588</v>
      </c>
      <c r="I635" s="997">
        <f t="shared" si="139"/>
        <v>0</v>
      </c>
      <c r="J635" s="1004">
        <f t="shared" si="140"/>
        <v>0</v>
      </c>
    </row>
    <row r="636" spans="1:10" ht="25.5" hidden="1" customHeight="1" x14ac:dyDescent="0.2">
      <c r="A636" s="788">
        <v>592</v>
      </c>
      <c r="B636" s="1002" t="s">
        <v>390</v>
      </c>
      <c r="C636" s="711" t="s">
        <v>391</v>
      </c>
      <c r="D636" s="711" t="s">
        <v>14</v>
      </c>
      <c r="E636" s="711"/>
      <c r="F636" s="1003">
        <v>400</v>
      </c>
      <c r="G636" s="997">
        <f t="shared" si="138"/>
        <v>0</v>
      </c>
      <c r="H636" s="1003">
        <v>900</v>
      </c>
      <c r="I636" s="997">
        <f t="shared" si="139"/>
        <v>0</v>
      </c>
      <c r="J636" s="1004">
        <f t="shared" si="140"/>
        <v>0</v>
      </c>
    </row>
    <row r="637" spans="1:10" ht="25.5" hidden="1" customHeight="1" x14ac:dyDescent="0.2">
      <c r="A637" s="788">
        <v>593</v>
      </c>
      <c r="B637" s="1002" t="s">
        <v>392</v>
      </c>
      <c r="C637" s="711" t="s">
        <v>393</v>
      </c>
      <c r="D637" s="711" t="s">
        <v>14</v>
      </c>
      <c r="E637" s="711"/>
      <c r="F637" s="1003">
        <v>300</v>
      </c>
      <c r="G637" s="997">
        <f t="shared" si="138"/>
        <v>0</v>
      </c>
      <c r="H637" s="1003">
        <v>234</v>
      </c>
      <c r="I637" s="997">
        <f t="shared" si="139"/>
        <v>0</v>
      </c>
      <c r="J637" s="1004">
        <f t="shared" si="140"/>
        <v>0</v>
      </c>
    </row>
    <row r="638" spans="1:10" ht="25.5" hidden="1" customHeight="1" x14ac:dyDescent="0.2">
      <c r="A638" s="788">
        <v>594</v>
      </c>
      <c r="B638" s="1002" t="s">
        <v>394</v>
      </c>
      <c r="C638" s="1005" t="s">
        <v>428</v>
      </c>
      <c r="D638" s="1005" t="s">
        <v>14</v>
      </c>
      <c r="E638" s="1005"/>
      <c r="F638" s="1003">
        <v>1250</v>
      </c>
      <c r="G638" s="997">
        <f t="shared" si="138"/>
        <v>0</v>
      </c>
      <c r="H638" s="1003">
        <v>1234.8</v>
      </c>
      <c r="I638" s="997">
        <f t="shared" si="139"/>
        <v>0</v>
      </c>
      <c r="J638" s="1004">
        <f t="shared" si="140"/>
        <v>0</v>
      </c>
    </row>
    <row r="639" spans="1:10" ht="25.5" hidden="1" customHeight="1" x14ac:dyDescent="0.2">
      <c r="A639" s="788">
        <v>595</v>
      </c>
      <c r="B639" s="1002" t="s">
        <v>394</v>
      </c>
      <c r="C639" s="1005" t="s">
        <v>422</v>
      </c>
      <c r="D639" s="1005" t="s">
        <v>14</v>
      </c>
      <c r="E639" s="1005"/>
      <c r="F639" s="1003">
        <v>1250</v>
      </c>
      <c r="G639" s="997">
        <f t="shared" si="138"/>
        <v>0</v>
      </c>
      <c r="H639" s="1003">
        <v>899.73333333333323</v>
      </c>
      <c r="I639" s="997">
        <f t="shared" si="139"/>
        <v>0</v>
      </c>
      <c r="J639" s="1004">
        <f t="shared" si="140"/>
        <v>0</v>
      </c>
    </row>
    <row r="640" spans="1:10" ht="25.5" hidden="1" customHeight="1" x14ac:dyDescent="0.2">
      <c r="A640" s="788">
        <v>596</v>
      </c>
      <c r="B640" s="1002" t="s">
        <v>394</v>
      </c>
      <c r="C640" s="1005" t="s">
        <v>293</v>
      </c>
      <c r="D640" s="1005" t="s">
        <v>14</v>
      </c>
      <c r="E640" s="1005"/>
      <c r="F640" s="1003">
        <v>1150</v>
      </c>
      <c r="G640" s="997">
        <f t="shared" si="138"/>
        <v>0</v>
      </c>
      <c r="H640" s="1003">
        <v>600.13333333333333</v>
      </c>
      <c r="I640" s="997">
        <f t="shared" si="139"/>
        <v>0</v>
      </c>
      <c r="J640" s="1004">
        <f t="shared" si="140"/>
        <v>0</v>
      </c>
    </row>
    <row r="641" spans="1:10" ht="25.5" hidden="1" customHeight="1" x14ac:dyDescent="0.2">
      <c r="A641" s="788">
        <v>597</v>
      </c>
      <c r="B641" s="1002" t="s">
        <v>394</v>
      </c>
      <c r="C641" s="1005" t="s">
        <v>424</v>
      </c>
      <c r="D641" s="1005" t="s">
        <v>14</v>
      </c>
      <c r="E641" s="1005"/>
      <c r="F641" s="1003">
        <v>850</v>
      </c>
      <c r="G641" s="997">
        <f t="shared" si="138"/>
        <v>0</v>
      </c>
      <c r="H641" s="1003">
        <v>509.13333333333333</v>
      </c>
      <c r="I641" s="997">
        <f t="shared" si="139"/>
        <v>0</v>
      </c>
      <c r="J641" s="1004">
        <f t="shared" si="140"/>
        <v>0</v>
      </c>
    </row>
    <row r="642" spans="1:10" ht="25.5" hidden="1" customHeight="1" x14ac:dyDescent="0.2">
      <c r="A642" s="788">
        <v>598</v>
      </c>
      <c r="B642" s="996" t="s">
        <v>243</v>
      </c>
      <c r="C642" s="687"/>
      <c r="D642" s="687" t="s">
        <v>14</v>
      </c>
      <c r="E642" s="687"/>
      <c r="F642" s="997">
        <v>800</v>
      </c>
      <c r="G642" s="997">
        <f t="shared" si="138"/>
        <v>0</v>
      </c>
      <c r="H642" s="997">
        <v>832</v>
      </c>
      <c r="I642" s="997">
        <f t="shared" si="139"/>
        <v>0</v>
      </c>
      <c r="J642" s="999">
        <f t="shared" si="140"/>
        <v>0</v>
      </c>
    </row>
    <row r="643" spans="1:10" ht="25.5" hidden="1" customHeight="1" x14ac:dyDescent="0.2">
      <c r="A643" s="788">
        <v>599</v>
      </c>
      <c r="B643" s="996" t="s">
        <v>244</v>
      </c>
      <c r="C643" s="687"/>
      <c r="D643" s="687" t="s">
        <v>14</v>
      </c>
      <c r="E643" s="687"/>
      <c r="F643" s="997">
        <v>800</v>
      </c>
      <c r="G643" s="997">
        <f t="shared" si="138"/>
        <v>0</v>
      </c>
      <c r="H643" s="997">
        <v>507</v>
      </c>
      <c r="I643" s="997">
        <f t="shared" si="139"/>
        <v>0</v>
      </c>
      <c r="J643" s="999">
        <f t="shared" si="140"/>
        <v>0</v>
      </c>
    </row>
    <row r="644" spans="1:10" ht="25.5" hidden="1" customHeight="1" x14ac:dyDescent="0.2">
      <c r="A644" s="788">
        <v>600</v>
      </c>
      <c r="B644" s="996" t="s">
        <v>304</v>
      </c>
      <c r="C644" s="687"/>
      <c r="D644" s="687" t="s">
        <v>14</v>
      </c>
      <c r="E644" s="687"/>
      <c r="F644" s="997">
        <v>600</v>
      </c>
      <c r="G644" s="997">
        <f t="shared" si="138"/>
        <v>0</v>
      </c>
      <c r="H644" s="997">
        <v>19275</v>
      </c>
      <c r="I644" s="997">
        <f t="shared" si="139"/>
        <v>0</v>
      </c>
      <c r="J644" s="999">
        <f t="shared" si="140"/>
        <v>0</v>
      </c>
    </row>
    <row r="645" spans="1:10" ht="25.5" hidden="1" customHeight="1" x14ac:dyDescent="0.2">
      <c r="A645" s="788">
        <v>601</v>
      </c>
      <c r="B645" s="996" t="s">
        <v>429</v>
      </c>
      <c r="C645" s="860"/>
      <c r="D645" s="687" t="s">
        <v>56</v>
      </c>
      <c r="E645" s="687"/>
      <c r="F645" s="997">
        <v>1800</v>
      </c>
      <c r="G645" s="997">
        <f t="shared" si="138"/>
        <v>0</v>
      </c>
      <c r="H645" s="997">
        <v>1460</v>
      </c>
      <c r="I645" s="997">
        <f t="shared" si="139"/>
        <v>0</v>
      </c>
      <c r="J645" s="999">
        <f t="shared" si="140"/>
        <v>0</v>
      </c>
    </row>
    <row r="646" spans="1:10" ht="25.5" hidden="1" customHeight="1" x14ac:dyDescent="0.2">
      <c r="A646" s="788">
        <v>602</v>
      </c>
      <c r="B646" s="996" t="s">
        <v>430</v>
      </c>
      <c r="C646" s="860"/>
      <c r="D646" s="687" t="s">
        <v>56</v>
      </c>
      <c r="E646" s="687"/>
      <c r="F646" s="997">
        <v>1800</v>
      </c>
      <c r="G646" s="997">
        <f t="shared" si="138"/>
        <v>0</v>
      </c>
      <c r="H646" s="997">
        <v>2920</v>
      </c>
      <c r="I646" s="997">
        <f t="shared" si="139"/>
        <v>0</v>
      </c>
      <c r="J646" s="999">
        <f t="shared" si="140"/>
        <v>0</v>
      </c>
    </row>
    <row r="647" spans="1:10" ht="25.5" hidden="1" customHeight="1" x14ac:dyDescent="0.2">
      <c r="A647" s="788">
        <v>603</v>
      </c>
      <c r="B647" s="996" t="s">
        <v>60</v>
      </c>
      <c r="C647" s="860"/>
      <c r="D647" s="687" t="s">
        <v>5</v>
      </c>
      <c r="E647" s="687"/>
      <c r="F647" s="997">
        <v>0</v>
      </c>
      <c r="G647" s="997">
        <f t="shared" si="138"/>
        <v>0</v>
      </c>
      <c r="H647" s="997">
        <v>77968</v>
      </c>
      <c r="I647" s="997">
        <f t="shared" si="139"/>
        <v>0</v>
      </c>
      <c r="J647" s="999">
        <f t="shared" si="140"/>
        <v>0</v>
      </c>
    </row>
    <row r="648" spans="1:10" ht="25.5" hidden="1" customHeight="1" x14ac:dyDescent="0.2">
      <c r="A648" s="788">
        <v>604</v>
      </c>
      <c r="B648" s="1000" t="s">
        <v>91</v>
      </c>
      <c r="C648" s="687"/>
      <c r="D648" s="687"/>
      <c r="E648" s="687"/>
      <c r="F648" s="687"/>
      <c r="G648" s="997"/>
      <c r="H648" s="993"/>
      <c r="I648" s="997"/>
      <c r="J648" s="993"/>
    </row>
    <row r="649" spans="1:10" ht="25.5" hidden="1" customHeight="1" x14ac:dyDescent="0.2">
      <c r="A649" s="788">
        <v>605</v>
      </c>
      <c r="B649" s="1000" t="s">
        <v>92</v>
      </c>
      <c r="C649" s="687"/>
      <c r="D649" s="687"/>
      <c r="E649" s="687"/>
      <c r="F649" s="687"/>
      <c r="G649" s="997"/>
      <c r="H649" s="993"/>
      <c r="I649" s="997"/>
      <c r="J649" s="993"/>
    </row>
    <row r="650" spans="1:10" ht="25.5" hidden="1" customHeight="1" x14ac:dyDescent="0.2">
      <c r="A650" s="788">
        <v>606</v>
      </c>
      <c r="B650" s="996" t="s">
        <v>312</v>
      </c>
      <c r="C650" s="687"/>
      <c r="D650" s="687" t="s">
        <v>5</v>
      </c>
      <c r="E650" s="687"/>
      <c r="F650" s="687"/>
      <c r="G650" s="997"/>
      <c r="H650" s="993"/>
      <c r="I650" s="997"/>
      <c r="J650" s="993"/>
    </row>
    <row r="651" spans="1:10" ht="25.5" hidden="1" customHeight="1" x14ac:dyDescent="0.2">
      <c r="A651" s="788">
        <v>607</v>
      </c>
      <c r="B651" s="998" t="s">
        <v>93</v>
      </c>
      <c r="C651" s="687" t="s">
        <v>314</v>
      </c>
      <c r="D651" s="687" t="s">
        <v>7</v>
      </c>
      <c r="E651" s="687"/>
      <c r="F651" s="997">
        <v>14000</v>
      </c>
      <c r="G651" s="997">
        <f>E651*F651</f>
        <v>0</v>
      </c>
      <c r="H651" s="997">
        <v>37474</v>
      </c>
      <c r="I651" s="997">
        <f>E651*H651</f>
        <v>0</v>
      </c>
      <c r="J651" s="999">
        <f t="shared" ref="J651:J653" si="141">G651+I651</f>
        <v>0</v>
      </c>
    </row>
    <row r="652" spans="1:10" ht="25.5" hidden="1" customHeight="1" x14ac:dyDescent="0.2">
      <c r="A652" s="788">
        <v>608</v>
      </c>
      <c r="B652" s="998" t="s">
        <v>93</v>
      </c>
      <c r="C652" s="687" t="s">
        <v>313</v>
      </c>
      <c r="D652" s="687" t="s">
        <v>7</v>
      </c>
      <c r="E652" s="687"/>
      <c r="F652" s="997">
        <v>14000</v>
      </c>
      <c r="G652" s="997">
        <f>E652*F652</f>
        <v>0</v>
      </c>
      <c r="H652" s="997">
        <v>45868</v>
      </c>
      <c r="I652" s="997">
        <f>E652*H652</f>
        <v>0</v>
      </c>
      <c r="J652" s="999">
        <f t="shared" si="141"/>
        <v>0</v>
      </c>
    </row>
    <row r="653" spans="1:10" ht="25.5" hidden="1" customHeight="1" x14ac:dyDescent="0.2">
      <c r="A653" s="788">
        <v>609</v>
      </c>
      <c r="B653" s="998" t="s">
        <v>94</v>
      </c>
      <c r="C653" s="687" t="s">
        <v>315</v>
      </c>
      <c r="D653" s="687" t="s">
        <v>7</v>
      </c>
      <c r="E653" s="687"/>
      <c r="F653" s="997">
        <v>44166</v>
      </c>
      <c r="G653" s="997">
        <f>E653*F653</f>
        <v>0</v>
      </c>
      <c r="H653" s="997">
        <v>294438</v>
      </c>
      <c r="I653" s="997">
        <f>E653*H653</f>
        <v>0</v>
      </c>
      <c r="J653" s="999">
        <f t="shared" si="141"/>
        <v>0</v>
      </c>
    </row>
    <row r="654" spans="1:10" ht="25.5" hidden="1" customHeight="1" x14ac:dyDescent="0.2">
      <c r="A654" s="788">
        <v>610</v>
      </c>
      <c r="B654" s="998" t="s">
        <v>95</v>
      </c>
      <c r="C654" s="687"/>
      <c r="D654" s="687" t="s">
        <v>7</v>
      </c>
      <c r="E654" s="687"/>
      <c r="F654" s="687"/>
      <c r="G654" s="997"/>
      <c r="H654" s="993"/>
      <c r="I654" s="997"/>
      <c r="J654" s="993"/>
    </row>
    <row r="655" spans="1:10" ht="25.5" hidden="1" customHeight="1" x14ac:dyDescent="0.2">
      <c r="A655" s="788">
        <v>611</v>
      </c>
      <c r="B655" s="996" t="s">
        <v>245</v>
      </c>
      <c r="C655" s="687"/>
      <c r="D655" s="687"/>
      <c r="E655" s="687"/>
      <c r="F655" s="687"/>
      <c r="G655" s="997"/>
      <c r="H655" s="993"/>
      <c r="I655" s="997"/>
      <c r="J655" s="993"/>
    </row>
    <row r="656" spans="1:10" ht="25.5" hidden="1" customHeight="1" x14ac:dyDescent="0.2">
      <c r="A656" s="788">
        <v>612</v>
      </c>
      <c r="B656" s="998" t="s">
        <v>307</v>
      </c>
      <c r="C656" s="687"/>
      <c r="D656" s="687" t="s">
        <v>96</v>
      </c>
      <c r="E656" s="687"/>
      <c r="F656" s="997">
        <f>250+105</f>
        <v>355</v>
      </c>
      <c r="G656" s="997">
        <f t="shared" ref="G656:G661" si="142">E656*F656</f>
        <v>0</v>
      </c>
      <c r="H656" s="997">
        <v>240</v>
      </c>
      <c r="I656" s="997">
        <f t="shared" ref="I656:I661" si="143">E656*H656</f>
        <v>0</v>
      </c>
      <c r="J656" s="999">
        <f t="shared" ref="J656:J661" si="144">G656+I656</f>
        <v>0</v>
      </c>
    </row>
    <row r="657" spans="1:10" ht="25.5" hidden="1" customHeight="1" x14ac:dyDescent="0.2">
      <c r="A657" s="788">
        <v>613</v>
      </c>
      <c r="B657" s="998" t="s">
        <v>308</v>
      </c>
      <c r="C657" s="687"/>
      <c r="D657" s="687" t="s">
        <v>96</v>
      </c>
      <c r="E657" s="687"/>
      <c r="F657" s="997">
        <f>330+105</f>
        <v>435</v>
      </c>
      <c r="G657" s="997">
        <f t="shared" si="142"/>
        <v>0</v>
      </c>
      <c r="H657" s="997">
        <v>403</v>
      </c>
      <c r="I657" s="997">
        <f t="shared" si="143"/>
        <v>0</v>
      </c>
      <c r="J657" s="999">
        <f t="shared" si="144"/>
        <v>0</v>
      </c>
    </row>
    <row r="658" spans="1:10" ht="25.5" hidden="1" customHeight="1" x14ac:dyDescent="0.2">
      <c r="A658" s="788">
        <v>614</v>
      </c>
      <c r="B658" s="998" t="s">
        <v>97</v>
      </c>
      <c r="C658" s="687"/>
      <c r="D658" s="687" t="s">
        <v>96</v>
      </c>
      <c r="E658" s="687"/>
      <c r="F658" s="997">
        <f>352+105</f>
        <v>457</v>
      </c>
      <c r="G658" s="997">
        <f t="shared" si="142"/>
        <v>0</v>
      </c>
      <c r="H658" s="997">
        <v>524</v>
      </c>
      <c r="I658" s="997">
        <f t="shared" si="143"/>
        <v>0</v>
      </c>
      <c r="J658" s="999">
        <f t="shared" si="144"/>
        <v>0</v>
      </c>
    </row>
    <row r="659" spans="1:10" ht="25.5" hidden="1" customHeight="1" x14ac:dyDescent="0.2">
      <c r="A659" s="788">
        <v>615</v>
      </c>
      <c r="B659" s="998" t="s">
        <v>309</v>
      </c>
      <c r="C659" s="687"/>
      <c r="D659" s="687" t="s">
        <v>96</v>
      </c>
      <c r="E659" s="687"/>
      <c r="F659" s="997">
        <f>396+105</f>
        <v>501</v>
      </c>
      <c r="G659" s="997">
        <f t="shared" si="142"/>
        <v>0</v>
      </c>
      <c r="H659" s="997">
        <v>877</v>
      </c>
      <c r="I659" s="997">
        <f t="shared" si="143"/>
        <v>0</v>
      </c>
      <c r="J659" s="999">
        <f t="shared" si="144"/>
        <v>0</v>
      </c>
    </row>
    <row r="660" spans="1:10" ht="25.5" hidden="1" customHeight="1" x14ac:dyDescent="0.2">
      <c r="A660" s="788">
        <v>616</v>
      </c>
      <c r="B660" s="996" t="s">
        <v>98</v>
      </c>
      <c r="C660" s="687" t="s">
        <v>99</v>
      </c>
      <c r="D660" s="687" t="s">
        <v>7</v>
      </c>
      <c r="E660" s="687"/>
      <c r="F660" s="997">
        <v>2500</v>
      </c>
      <c r="G660" s="997">
        <f t="shared" si="142"/>
        <v>0</v>
      </c>
      <c r="H660" s="997">
        <v>8211</v>
      </c>
      <c r="I660" s="997">
        <f t="shared" si="143"/>
        <v>0</v>
      </c>
      <c r="J660" s="999">
        <f t="shared" si="144"/>
        <v>0</v>
      </c>
    </row>
    <row r="661" spans="1:10" ht="25.5" hidden="1" customHeight="1" x14ac:dyDescent="0.2">
      <c r="A661" s="788">
        <v>617</v>
      </c>
      <c r="B661" s="996" t="s">
        <v>310</v>
      </c>
      <c r="C661" s="687"/>
      <c r="D661" s="687" t="s">
        <v>7</v>
      </c>
      <c r="E661" s="687"/>
      <c r="F661" s="997">
        <v>2500</v>
      </c>
      <c r="G661" s="997">
        <f t="shared" si="142"/>
        <v>0</v>
      </c>
      <c r="H661" s="997">
        <v>5000</v>
      </c>
      <c r="I661" s="997">
        <f t="shared" si="143"/>
        <v>0</v>
      </c>
      <c r="J661" s="999">
        <f t="shared" si="144"/>
        <v>0</v>
      </c>
    </row>
    <row r="662" spans="1:10" ht="25.5" hidden="1" customHeight="1" x14ac:dyDescent="0.2">
      <c r="A662" s="788">
        <v>618</v>
      </c>
      <c r="B662" s="1000" t="s">
        <v>102</v>
      </c>
      <c r="C662" s="687"/>
      <c r="D662" s="687"/>
      <c r="E662" s="687"/>
      <c r="F662" s="997"/>
      <c r="G662" s="997"/>
      <c r="H662" s="997"/>
      <c r="I662" s="997"/>
      <c r="J662" s="999"/>
    </row>
    <row r="663" spans="1:10" ht="25.5" hidden="1" customHeight="1" x14ac:dyDescent="0.2">
      <c r="A663" s="788">
        <v>619</v>
      </c>
      <c r="B663" s="996" t="s">
        <v>312</v>
      </c>
      <c r="C663" s="687"/>
      <c r="D663" s="687" t="s">
        <v>5</v>
      </c>
      <c r="E663" s="687"/>
      <c r="F663" s="687"/>
      <c r="G663" s="997"/>
      <c r="H663" s="993"/>
      <c r="I663" s="997"/>
      <c r="J663" s="993"/>
    </row>
    <row r="664" spans="1:10" ht="25.5" hidden="1" customHeight="1" x14ac:dyDescent="0.2">
      <c r="A664" s="788">
        <v>620</v>
      </c>
      <c r="B664" s="998" t="s">
        <v>93</v>
      </c>
      <c r="C664" s="687" t="s">
        <v>314</v>
      </c>
      <c r="D664" s="687" t="s">
        <v>7</v>
      </c>
      <c r="E664" s="687"/>
      <c r="F664" s="997">
        <v>14000</v>
      </c>
      <c r="G664" s="997">
        <f>E664*F664</f>
        <v>0</v>
      </c>
      <c r="H664" s="997">
        <v>37474</v>
      </c>
      <c r="I664" s="997">
        <f>E664*H664</f>
        <v>0</v>
      </c>
      <c r="J664" s="999">
        <f t="shared" ref="J664:J666" si="145">G664+I664</f>
        <v>0</v>
      </c>
    </row>
    <row r="665" spans="1:10" ht="25.5" hidden="1" customHeight="1" x14ac:dyDescent="0.2">
      <c r="A665" s="788">
        <v>621</v>
      </c>
      <c r="B665" s="998" t="s">
        <v>93</v>
      </c>
      <c r="C665" s="687" t="s">
        <v>316</v>
      </c>
      <c r="D665" s="687" t="s">
        <v>7</v>
      </c>
      <c r="E665" s="687"/>
      <c r="F665" s="997">
        <v>14000</v>
      </c>
      <c r="G665" s="997">
        <f>E665*F665</f>
        <v>0</v>
      </c>
      <c r="H665" s="997">
        <v>34605</v>
      </c>
      <c r="I665" s="997">
        <f>E665*H665</f>
        <v>0</v>
      </c>
      <c r="J665" s="999">
        <f t="shared" si="145"/>
        <v>0</v>
      </c>
    </row>
    <row r="666" spans="1:10" ht="25.5" hidden="1" customHeight="1" x14ac:dyDescent="0.2">
      <c r="A666" s="788">
        <v>622</v>
      </c>
      <c r="B666" s="998" t="s">
        <v>94</v>
      </c>
      <c r="C666" s="687" t="s">
        <v>317</v>
      </c>
      <c r="D666" s="687" t="s">
        <v>7</v>
      </c>
      <c r="E666" s="687"/>
      <c r="F666" s="997">
        <v>44166</v>
      </c>
      <c r="G666" s="997">
        <f>E666*F666</f>
        <v>0</v>
      </c>
      <c r="H666" s="997">
        <v>268606</v>
      </c>
      <c r="I666" s="997">
        <f>E666*H666</f>
        <v>0</v>
      </c>
      <c r="J666" s="999">
        <f t="shared" si="145"/>
        <v>0</v>
      </c>
    </row>
    <row r="667" spans="1:10" ht="25.5" hidden="1" customHeight="1" x14ac:dyDescent="0.2">
      <c r="A667" s="788">
        <v>623</v>
      </c>
      <c r="B667" s="998" t="s">
        <v>95</v>
      </c>
      <c r="C667" s="687"/>
      <c r="D667" s="687" t="s">
        <v>7</v>
      </c>
      <c r="E667" s="687"/>
      <c r="F667" s="997"/>
      <c r="G667" s="997">
        <f>E667*F667</f>
        <v>0</v>
      </c>
      <c r="H667" s="997"/>
      <c r="I667" s="997">
        <f>E667*H667</f>
        <v>0</v>
      </c>
      <c r="J667" s="999"/>
    </row>
    <row r="668" spans="1:10" ht="25.5" hidden="1" customHeight="1" x14ac:dyDescent="0.2">
      <c r="A668" s="788">
        <v>624</v>
      </c>
      <c r="B668" s="996" t="s">
        <v>245</v>
      </c>
      <c r="C668" s="687"/>
      <c r="D668" s="687"/>
      <c r="E668" s="687"/>
      <c r="F668" s="997"/>
      <c r="G668" s="997"/>
      <c r="H668" s="997"/>
      <c r="I668" s="997"/>
      <c r="J668" s="999"/>
    </row>
    <row r="669" spans="1:10" ht="25.5" hidden="1" customHeight="1" x14ac:dyDescent="0.2">
      <c r="A669" s="788">
        <v>625</v>
      </c>
      <c r="B669" s="998" t="s">
        <v>307</v>
      </c>
      <c r="C669" s="687"/>
      <c r="D669" s="687" t="s">
        <v>96</v>
      </c>
      <c r="E669" s="687"/>
      <c r="F669" s="997">
        <f>250+105</f>
        <v>355</v>
      </c>
      <c r="G669" s="997">
        <f t="shared" ref="G669:G674" si="146">E669*F669</f>
        <v>0</v>
      </c>
      <c r="H669" s="997">
        <v>240</v>
      </c>
      <c r="I669" s="997">
        <f t="shared" ref="I669:I674" si="147">E669*H669</f>
        <v>0</v>
      </c>
      <c r="J669" s="999">
        <f t="shared" ref="J669:J674" si="148">G669+I669</f>
        <v>0</v>
      </c>
    </row>
    <row r="670" spans="1:10" ht="25.5" hidden="1" customHeight="1" x14ac:dyDescent="0.2">
      <c r="A670" s="788">
        <v>626</v>
      </c>
      <c r="B670" s="998" t="s">
        <v>308</v>
      </c>
      <c r="C670" s="687"/>
      <c r="D670" s="687" t="s">
        <v>96</v>
      </c>
      <c r="E670" s="687"/>
      <c r="F670" s="997">
        <f>330+105</f>
        <v>435</v>
      </c>
      <c r="G670" s="997">
        <f t="shared" si="146"/>
        <v>0</v>
      </c>
      <c r="H670" s="997">
        <v>403</v>
      </c>
      <c r="I670" s="997">
        <f t="shared" si="147"/>
        <v>0</v>
      </c>
      <c r="J670" s="999">
        <f t="shared" si="148"/>
        <v>0</v>
      </c>
    </row>
    <row r="671" spans="1:10" ht="25.5" hidden="1" customHeight="1" x14ac:dyDescent="0.2">
      <c r="A671" s="788">
        <v>627</v>
      </c>
      <c r="B671" s="998" t="s">
        <v>97</v>
      </c>
      <c r="C671" s="687"/>
      <c r="D671" s="687" t="s">
        <v>96</v>
      </c>
      <c r="E671" s="687"/>
      <c r="F671" s="997">
        <f>352+105</f>
        <v>457</v>
      </c>
      <c r="G671" s="997">
        <f t="shared" si="146"/>
        <v>0</v>
      </c>
      <c r="H671" s="997">
        <v>524</v>
      </c>
      <c r="I671" s="997">
        <f t="shared" si="147"/>
        <v>0</v>
      </c>
      <c r="J671" s="999">
        <f t="shared" si="148"/>
        <v>0</v>
      </c>
    </row>
    <row r="672" spans="1:10" ht="25.5" hidden="1" customHeight="1" x14ac:dyDescent="0.2">
      <c r="A672" s="788">
        <v>628</v>
      </c>
      <c r="B672" s="998" t="s">
        <v>311</v>
      </c>
      <c r="C672" s="687"/>
      <c r="D672" s="687" t="s">
        <v>96</v>
      </c>
      <c r="E672" s="687"/>
      <c r="F672" s="997">
        <v>556</v>
      </c>
      <c r="G672" s="997">
        <f t="shared" si="146"/>
        <v>0</v>
      </c>
      <c r="H672" s="997">
        <v>877</v>
      </c>
      <c r="I672" s="997">
        <f t="shared" si="147"/>
        <v>0</v>
      </c>
      <c r="J672" s="999">
        <f t="shared" si="148"/>
        <v>0</v>
      </c>
    </row>
    <row r="673" spans="1:10" ht="25.5" hidden="1" customHeight="1" x14ac:dyDescent="0.2">
      <c r="A673" s="788">
        <v>629</v>
      </c>
      <c r="B673" s="996" t="s">
        <v>98</v>
      </c>
      <c r="C673" s="687" t="s">
        <v>99</v>
      </c>
      <c r="D673" s="687" t="s">
        <v>7</v>
      </c>
      <c r="E673" s="687"/>
      <c r="F673" s="997">
        <v>2500</v>
      </c>
      <c r="G673" s="997">
        <f t="shared" si="146"/>
        <v>0</v>
      </c>
      <c r="H673" s="997">
        <v>8211</v>
      </c>
      <c r="I673" s="997">
        <f t="shared" si="147"/>
        <v>0</v>
      </c>
      <c r="J673" s="999">
        <f t="shared" si="148"/>
        <v>0</v>
      </c>
    </row>
    <row r="674" spans="1:10" ht="25.5" hidden="1" customHeight="1" x14ac:dyDescent="0.2">
      <c r="A674" s="788">
        <v>630</v>
      </c>
      <c r="B674" s="996" t="s">
        <v>310</v>
      </c>
      <c r="C674" s="687"/>
      <c r="D674" s="687" t="s">
        <v>7</v>
      </c>
      <c r="E674" s="687"/>
      <c r="F674" s="997">
        <v>2500</v>
      </c>
      <c r="G674" s="997">
        <f t="shared" si="146"/>
        <v>0</v>
      </c>
      <c r="H674" s="997">
        <v>5000</v>
      </c>
      <c r="I674" s="997">
        <f t="shared" si="147"/>
        <v>0</v>
      </c>
      <c r="J674" s="999">
        <f t="shared" si="148"/>
        <v>0</v>
      </c>
    </row>
    <row r="675" spans="1:10" ht="25.5" hidden="1" customHeight="1" x14ac:dyDescent="0.2">
      <c r="A675" s="788">
        <v>631</v>
      </c>
      <c r="B675" s="1000" t="s">
        <v>103</v>
      </c>
      <c r="C675" s="687"/>
      <c r="D675" s="687"/>
      <c r="E675" s="687"/>
      <c r="F675" s="997"/>
      <c r="G675" s="997"/>
      <c r="H675" s="997"/>
      <c r="I675" s="997"/>
      <c r="J675" s="999"/>
    </row>
    <row r="676" spans="1:10" ht="25.5" hidden="1" customHeight="1" x14ac:dyDescent="0.2">
      <c r="A676" s="788">
        <v>632</v>
      </c>
      <c r="B676" s="996" t="s">
        <v>312</v>
      </c>
      <c r="C676" s="687"/>
      <c r="D676" s="687" t="s">
        <v>5</v>
      </c>
      <c r="E676" s="687"/>
      <c r="F676" s="687"/>
      <c r="G676" s="997">
        <f t="shared" ref="G676:G681" si="149">E676*F676</f>
        <v>0</v>
      </c>
      <c r="H676" s="993"/>
      <c r="I676" s="997">
        <f t="shared" ref="I676:I681" si="150">E676*H676</f>
        <v>0</v>
      </c>
      <c r="J676" s="993"/>
    </row>
    <row r="677" spans="1:10" ht="25.5" hidden="1" customHeight="1" x14ac:dyDescent="0.2">
      <c r="A677" s="788">
        <v>633</v>
      </c>
      <c r="B677" s="998" t="s">
        <v>93</v>
      </c>
      <c r="C677" s="687" t="s">
        <v>316</v>
      </c>
      <c r="D677" s="687" t="s">
        <v>7</v>
      </c>
      <c r="E677" s="687"/>
      <c r="F677" s="997">
        <v>14000</v>
      </c>
      <c r="G677" s="997">
        <f t="shared" si="149"/>
        <v>0</v>
      </c>
      <c r="H677" s="997">
        <v>34605</v>
      </c>
      <c r="I677" s="997">
        <f t="shared" si="150"/>
        <v>0</v>
      </c>
      <c r="J677" s="999">
        <f t="shared" ref="J677:J680" si="151">G677+I677</f>
        <v>0</v>
      </c>
    </row>
    <row r="678" spans="1:10" ht="25.5" hidden="1" customHeight="1" x14ac:dyDescent="0.2">
      <c r="A678" s="788">
        <v>634</v>
      </c>
      <c r="B678" s="998" t="s">
        <v>93</v>
      </c>
      <c r="C678" s="687" t="s">
        <v>313</v>
      </c>
      <c r="D678" s="687" t="s">
        <v>7</v>
      </c>
      <c r="E678" s="687"/>
      <c r="F678" s="997">
        <v>14000</v>
      </c>
      <c r="G678" s="997">
        <f t="shared" si="149"/>
        <v>0</v>
      </c>
      <c r="H678" s="997">
        <v>45868</v>
      </c>
      <c r="I678" s="997">
        <f t="shared" si="150"/>
        <v>0</v>
      </c>
      <c r="J678" s="999">
        <f t="shared" si="151"/>
        <v>0</v>
      </c>
    </row>
    <row r="679" spans="1:10" ht="25.5" hidden="1" customHeight="1" x14ac:dyDescent="0.2">
      <c r="A679" s="788">
        <v>635</v>
      </c>
      <c r="B679" s="998" t="s">
        <v>93</v>
      </c>
      <c r="C679" s="687" t="s">
        <v>314</v>
      </c>
      <c r="D679" s="687" t="s">
        <v>7</v>
      </c>
      <c r="E679" s="687"/>
      <c r="F679" s="997">
        <v>14000</v>
      </c>
      <c r="G679" s="997">
        <f t="shared" si="149"/>
        <v>0</v>
      </c>
      <c r="H679" s="997">
        <v>37474</v>
      </c>
      <c r="I679" s="997">
        <f t="shared" si="150"/>
        <v>0</v>
      </c>
      <c r="J679" s="999">
        <f t="shared" si="151"/>
        <v>0</v>
      </c>
    </row>
    <row r="680" spans="1:10" ht="25.5" hidden="1" customHeight="1" x14ac:dyDescent="0.2">
      <c r="A680" s="788">
        <v>636</v>
      </c>
      <c r="B680" s="998" t="s">
        <v>94</v>
      </c>
      <c r="C680" s="687" t="s">
        <v>317</v>
      </c>
      <c r="D680" s="687" t="s">
        <v>7</v>
      </c>
      <c r="E680" s="687"/>
      <c r="F680" s="997">
        <v>44166</v>
      </c>
      <c r="G680" s="997">
        <f t="shared" si="149"/>
        <v>0</v>
      </c>
      <c r="H680" s="997">
        <v>268606</v>
      </c>
      <c r="I680" s="997">
        <f t="shared" si="150"/>
        <v>0</v>
      </c>
      <c r="J680" s="999">
        <f t="shared" si="151"/>
        <v>0</v>
      </c>
    </row>
    <row r="681" spans="1:10" ht="25.5" hidden="1" customHeight="1" x14ac:dyDescent="0.2">
      <c r="A681" s="788">
        <v>637</v>
      </c>
      <c r="B681" s="998" t="s">
        <v>95</v>
      </c>
      <c r="C681" s="687"/>
      <c r="D681" s="687" t="s">
        <v>7</v>
      </c>
      <c r="E681" s="687"/>
      <c r="F681" s="997"/>
      <c r="G681" s="997">
        <f t="shared" si="149"/>
        <v>0</v>
      </c>
      <c r="H681" s="997"/>
      <c r="I681" s="997">
        <f t="shared" si="150"/>
        <v>0</v>
      </c>
      <c r="J681" s="999"/>
    </row>
    <row r="682" spans="1:10" ht="25.5" hidden="1" customHeight="1" x14ac:dyDescent="0.2">
      <c r="A682" s="788">
        <v>638</v>
      </c>
      <c r="B682" s="996" t="s">
        <v>245</v>
      </c>
      <c r="C682" s="687"/>
      <c r="D682" s="687"/>
      <c r="E682" s="687"/>
      <c r="F682" s="997"/>
      <c r="G682" s="997"/>
      <c r="H682" s="997"/>
      <c r="I682" s="997"/>
      <c r="J682" s="999"/>
    </row>
    <row r="683" spans="1:10" ht="25.5" hidden="1" customHeight="1" x14ac:dyDescent="0.2">
      <c r="A683" s="788">
        <v>639</v>
      </c>
      <c r="B683" s="998" t="s">
        <v>307</v>
      </c>
      <c r="C683" s="687"/>
      <c r="D683" s="687" t="s">
        <v>96</v>
      </c>
      <c r="E683" s="687"/>
      <c r="F683" s="997">
        <f>250+105</f>
        <v>355</v>
      </c>
      <c r="G683" s="997">
        <f>E683*F683</f>
        <v>0</v>
      </c>
      <c r="H683" s="997">
        <v>240</v>
      </c>
      <c r="I683" s="997">
        <f>E683*H683</f>
        <v>0</v>
      </c>
      <c r="J683" s="999">
        <f t="shared" ref="J683:J687" si="152">G683+I683</f>
        <v>0</v>
      </c>
    </row>
    <row r="684" spans="1:10" ht="25.5" hidden="1" customHeight="1" x14ac:dyDescent="0.2">
      <c r="A684" s="788">
        <v>640</v>
      </c>
      <c r="B684" s="998" t="s">
        <v>308</v>
      </c>
      <c r="C684" s="687"/>
      <c r="D684" s="687" t="s">
        <v>96</v>
      </c>
      <c r="E684" s="687"/>
      <c r="F684" s="997">
        <f>330+105</f>
        <v>435</v>
      </c>
      <c r="G684" s="997">
        <f>E684*F684</f>
        <v>0</v>
      </c>
      <c r="H684" s="997">
        <v>403</v>
      </c>
      <c r="I684" s="997">
        <f>E684*H684</f>
        <v>0</v>
      </c>
      <c r="J684" s="999">
        <f t="shared" si="152"/>
        <v>0</v>
      </c>
    </row>
    <row r="685" spans="1:10" ht="25.5" hidden="1" customHeight="1" x14ac:dyDescent="0.2">
      <c r="A685" s="788">
        <v>641</v>
      </c>
      <c r="B685" s="998" t="s">
        <v>309</v>
      </c>
      <c r="C685" s="687"/>
      <c r="D685" s="687" t="s">
        <v>96</v>
      </c>
      <c r="E685" s="687"/>
      <c r="F685" s="997">
        <f>396+105</f>
        <v>501</v>
      </c>
      <c r="G685" s="997">
        <f>E685*F685</f>
        <v>0</v>
      </c>
      <c r="H685" s="997">
        <v>877</v>
      </c>
      <c r="I685" s="997">
        <f>E685*H685</f>
        <v>0</v>
      </c>
      <c r="J685" s="999">
        <f t="shared" si="152"/>
        <v>0</v>
      </c>
    </row>
    <row r="686" spans="1:10" ht="25.5" hidden="1" customHeight="1" x14ac:dyDescent="0.2">
      <c r="A686" s="788">
        <v>642</v>
      </c>
      <c r="B686" s="996" t="s">
        <v>98</v>
      </c>
      <c r="C686" s="687" t="s">
        <v>99</v>
      </c>
      <c r="D686" s="687" t="s">
        <v>7</v>
      </c>
      <c r="E686" s="687"/>
      <c r="F686" s="997">
        <v>2500</v>
      </c>
      <c r="G686" s="997">
        <f>E686*F686</f>
        <v>0</v>
      </c>
      <c r="H686" s="997">
        <v>8211</v>
      </c>
      <c r="I686" s="997">
        <f>E686*H686</f>
        <v>0</v>
      </c>
      <c r="J686" s="999">
        <f t="shared" si="152"/>
        <v>0</v>
      </c>
    </row>
    <row r="687" spans="1:10" ht="25.5" hidden="1" customHeight="1" x14ac:dyDescent="0.2">
      <c r="A687" s="788">
        <v>643</v>
      </c>
      <c r="B687" s="996" t="s">
        <v>310</v>
      </c>
      <c r="C687" s="687"/>
      <c r="D687" s="687" t="s">
        <v>7</v>
      </c>
      <c r="E687" s="687"/>
      <c r="F687" s="997">
        <v>2500</v>
      </c>
      <c r="G687" s="997">
        <f>E687*F687</f>
        <v>0</v>
      </c>
      <c r="H687" s="997">
        <v>5000</v>
      </c>
      <c r="I687" s="997">
        <f>E687*H687</f>
        <v>0</v>
      </c>
      <c r="J687" s="999">
        <f t="shared" si="152"/>
        <v>0</v>
      </c>
    </row>
    <row r="688" spans="1:10" ht="25.5" hidden="1" customHeight="1" x14ac:dyDescent="0.2">
      <c r="A688" s="788">
        <v>644</v>
      </c>
      <c r="B688" s="1000" t="s">
        <v>247</v>
      </c>
      <c r="C688" s="687"/>
      <c r="D688" s="687"/>
      <c r="E688" s="687"/>
      <c r="F688" s="997"/>
      <c r="G688" s="997"/>
      <c r="H688" s="997"/>
      <c r="I688" s="997"/>
      <c r="J688" s="999"/>
    </row>
    <row r="689" spans="1:10" ht="25.5" hidden="1" customHeight="1" x14ac:dyDescent="0.2">
      <c r="A689" s="788">
        <v>645</v>
      </c>
      <c r="B689" s="996" t="s">
        <v>312</v>
      </c>
      <c r="C689" s="687"/>
      <c r="D689" s="687" t="s">
        <v>5</v>
      </c>
      <c r="E689" s="687"/>
      <c r="F689" s="997"/>
      <c r="G689" s="997">
        <f>E689*F689</f>
        <v>0</v>
      </c>
      <c r="H689" s="997"/>
      <c r="I689" s="997">
        <f>E689*H689</f>
        <v>0</v>
      </c>
      <c r="J689" s="999"/>
    </row>
    <row r="690" spans="1:10" ht="25.5" hidden="1" customHeight="1" x14ac:dyDescent="0.2">
      <c r="A690" s="788">
        <v>646</v>
      </c>
      <c r="B690" s="998" t="s">
        <v>93</v>
      </c>
      <c r="C690" s="687" t="s">
        <v>314</v>
      </c>
      <c r="D690" s="687" t="s">
        <v>7</v>
      </c>
      <c r="E690" s="687"/>
      <c r="F690" s="997">
        <v>14000</v>
      </c>
      <c r="G690" s="997">
        <f>E690*F690</f>
        <v>0</v>
      </c>
      <c r="H690" s="997">
        <v>37474</v>
      </c>
      <c r="I690" s="997">
        <f>E690*H690</f>
        <v>0</v>
      </c>
      <c r="J690" s="999">
        <f t="shared" ref="J690:J692" si="153">G690+I690</f>
        <v>0</v>
      </c>
    </row>
    <row r="691" spans="1:10" ht="25.5" hidden="1" customHeight="1" x14ac:dyDescent="0.2">
      <c r="A691" s="788">
        <v>647</v>
      </c>
      <c r="B691" s="998" t="s">
        <v>93</v>
      </c>
      <c r="C691" s="687" t="s">
        <v>318</v>
      </c>
      <c r="D691" s="687" t="s">
        <v>7</v>
      </c>
      <c r="E691" s="687"/>
      <c r="F691" s="997">
        <v>14000</v>
      </c>
      <c r="G691" s="997">
        <f>E691*F691</f>
        <v>0</v>
      </c>
      <c r="H691" s="997">
        <v>45868</v>
      </c>
      <c r="I691" s="997">
        <f>E691*H691</f>
        <v>0</v>
      </c>
      <c r="J691" s="999">
        <f t="shared" si="153"/>
        <v>0</v>
      </c>
    </row>
    <row r="692" spans="1:10" ht="25.5" hidden="1" customHeight="1" x14ac:dyDescent="0.2">
      <c r="A692" s="788">
        <v>648</v>
      </c>
      <c r="B692" s="998" t="s">
        <v>94</v>
      </c>
      <c r="C692" s="687" t="s">
        <v>317</v>
      </c>
      <c r="D692" s="687" t="s">
        <v>7</v>
      </c>
      <c r="E692" s="687"/>
      <c r="F692" s="997">
        <v>44166</v>
      </c>
      <c r="G692" s="997">
        <f>E692*F692</f>
        <v>0</v>
      </c>
      <c r="H692" s="997">
        <v>268606</v>
      </c>
      <c r="I692" s="997">
        <f>E692*H692</f>
        <v>0</v>
      </c>
      <c r="J692" s="999">
        <f t="shared" si="153"/>
        <v>0</v>
      </c>
    </row>
    <row r="693" spans="1:10" ht="25.5" hidden="1" customHeight="1" x14ac:dyDescent="0.2">
      <c r="A693" s="788">
        <v>649</v>
      </c>
      <c r="B693" s="998" t="s">
        <v>95</v>
      </c>
      <c r="C693" s="687"/>
      <c r="D693" s="687" t="s">
        <v>7</v>
      </c>
      <c r="E693" s="687"/>
      <c r="F693" s="997"/>
      <c r="G693" s="997">
        <f>E693*F693</f>
        <v>0</v>
      </c>
      <c r="H693" s="997"/>
      <c r="I693" s="997">
        <f>E693*H693</f>
        <v>0</v>
      </c>
      <c r="J693" s="999"/>
    </row>
    <row r="694" spans="1:10" ht="25.5" hidden="1" customHeight="1" x14ac:dyDescent="0.2">
      <c r="A694" s="788">
        <v>650</v>
      </c>
      <c r="B694" s="996" t="s">
        <v>245</v>
      </c>
      <c r="C694" s="687"/>
      <c r="D694" s="687"/>
      <c r="E694" s="687"/>
      <c r="F694" s="997"/>
      <c r="G694" s="997"/>
      <c r="H694" s="997"/>
      <c r="I694" s="997"/>
      <c r="J694" s="999"/>
    </row>
    <row r="695" spans="1:10" ht="25.5" hidden="1" customHeight="1" x14ac:dyDescent="0.2">
      <c r="A695" s="788">
        <v>651</v>
      </c>
      <c r="B695" s="998" t="s">
        <v>307</v>
      </c>
      <c r="C695" s="687"/>
      <c r="D695" s="687" t="s">
        <v>96</v>
      </c>
      <c r="E695" s="687"/>
      <c r="F695" s="997">
        <f>250+105</f>
        <v>355</v>
      </c>
      <c r="G695" s="997">
        <f>E695*F695</f>
        <v>0</v>
      </c>
      <c r="H695" s="997">
        <v>240</v>
      </c>
      <c r="I695" s="997">
        <f>E695*H695</f>
        <v>0</v>
      </c>
      <c r="J695" s="999">
        <f t="shared" ref="J695:J699" si="154">G695+I695</f>
        <v>0</v>
      </c>
    </row>
    <row r="696" spans="1:10" ht="25.5" hidden="1" customHeight="1" x14ac:dyDescent="0.2">
      <c r="A696" s="788">
        <v>652</v>
      </c>
      <c r="B696" s="998" t="s">
        <v>308</v>
      </c>
      <c r="C696" s="687"/>
      <c r="D696" s="687" t="s">
        <v>96</v>
      </c>
      <c r="E696" s="687"/>
      <c r="F696" s="997">
        <f>330+105</f>
        <v>435</v>
      </c>
      <c r="G696" s="997">
        <f>E696*F696</f>
        <v>0</v>
      </c>
      <c r="H696" s="997">
        <v>403</v>
      </c>
      <c r="I696" s="997">
        <f>E696*H696</f>
        <v>0</v>
      </c>
      <c r="J696" s="999">
        <f t="shared" si="154"/>
        <v>0</v>
      </c>
    </row>
    <row r="697" spans="1:10" ht="25.5" hidden="1" customHeight="1" x14ac:dyDescent="0.2">
      <c r="A697" s="788">
        <v>653</v>
      </c>
      <c r="B697" s="998" t="s">
        <v>309</v>
      </c>
      <c r="C697" s="687"/>
      <c r="D697" s="687" t="s">
        <v>96</v>
      </c>
      <c r="E697" s="687"/>
      <c r="F697" s="997">
        <f>396+105</f>
        <v>501</v>
      </c>
      <c r="G697" s="997">
        <f>E697*F697</f>
        <v>0</v>
      </c>
      <c r="H697" s="997">
        <v>877</v>
      </c>
      <c r="I697" s="997">
        <f>E697*H697</f>
        <v>0</v>
      </c>
      <c r="J697" s="999">
        <f t="shared" si="154"/>
        <v>0</v>
      </c>
    </row>
    <row r="698" spans="1:10" ht="13.5" hidden="1" thickTop="1" x14ac:dyDescent="0.2">
      <c r="A698" s="788">
        <v>654</v>
      </c>
      <c r="B698" s="996" t="s">
        <v>98</v>
      </c>
      <c r="C698" s="687" t="s">
        <v>99</v>
      </c>
      <c r="D698" s="687" t="s">
        <v>7</v>
      </c>
      <c r="E698" s="687"/>
      <c r="F698" s="997">
        <v>2500</v>
      </c>
      <c r="G698" s="997">
        <f>E698*F698</f>
        <v>0</v>
      </c>
      <c r="H698" s="997">
        <v>8211</v>
      </c>
      <c r="I698" s="997">
        <f>E698*H698</f>
        <v>0</v>
      </c>
      <c r="J698" s="999">
        <f t="shared" si="154"/>
        <v>0</v>
      </c>
    </row>
    <row r="699" spans="1:10" ht="13.5" hidden="1" thickTop="1" x14ac:dyDescent="0.2">
      <c r="A699" s="788">
        <v>655</v>
      </c>
      <c r="B699" s="996" t="s">
        <v>310</v>
      </c>
      <c r="C699" s="687"/>
      <c r="D699" s="687" t="s">
        <v>7</v>
      </c>
      <c r="E699" s="687"/>
      <c r="F699" s="997">
        <v>2500</v>
      </c>
      <c r="G699" s="997">
        <f>E699*F699</f>
        <v>0</v>
      </c>
      <c r="H699" s="997">
        <v>5000</v>
      </c>
      <c r="I699" s="997">
        <f>E699*H699</f>
        <v>0</v>
      </c>
      <c r="J699" s="999">
        <f t="shared" si="154"/>
        <v>0</v>
      </c>
    </row>
    <row r="700" spans="1:10" ht="13.5" hidden="1" thickTop="1" x14ac:dyDescent="0.2">
      <c r="A700" s="788">
        <v>656</v>
      </c>
      <c r="B700" s="1000" t="s">
        <v>248</v>
      </c>
      <c r="C700" s="687"/>
      <c r="D700" s="687"/>
      <c r="E700" s="687"/>
      <c r="F700" s="997"/>
      <c r="G700" s="997"/>
      <c r="H700" s="997"/>
      <c r="I700" s="997"/>
      <c r="J700" s="999"/>
    </row>
    <row r="701" spans="1:10" ht="26.25" hidden="1" thickTop="1" x14ac:dyDescent="0.2">
      <c r="A701" s="788">
        <v>657</v>
      </c>
      <c r="B701" s="996" t="s">
        <v>312</v>
      </c>
      <c r="C701" s="687"/>
      <c r="D701" s="687" t="s">
        <v>5</v>
      </c>
      <c r="E701" s="687"/>
      <c r="F701" s="997"/>
      <c r="G701" s="997">
        <f>E701*F701</f>
        <v>0</v>
      </c>
      <c r="H701" s="997"/>
      <c r="I701" s="997">
        <f>E701*H701</f>
        <v>0</v>
      </c>
      <c r="J701" s="999"/>
    </row>
    <row r="702" spans="1:10" ht="26.25" hidden="1" thickTop="1" x14ac:dyDescent="0.2">
      <c r="A702" s="788">
        <v>658</v>
      </c>
      <c r="B702" s="998" t="s">
        <v>93</v>
      </c>
      <c r="C702" s="687" t="s">
        <v>314</v>
      </c>
      <c r="D702" s="687" t="s">
        <v>7</v>
      </c>
      <c r="E702" s="687"/>
      <c r="F702" s="997">
        <v>14000</v>
      </c>
      <c r="G702" s="997">
        <f>E702*F702</f>
        <v>0</v>
      </c>
      <c r="H702" s="997">
        <v>37474</v>
      </c>
      <c r="I702" s="997">
        <f>E702*H702</f>
        <v>0</v>
      </c>
      <c r="J702" s="999">
        <f t="shared" ref="J702:J703" si="155">G702+I702</f>
        <v>0</v>
      </c>
    </row>
    <row r="703" spans="1:10" ht="39" hidden="1" thickTop="1" x14ac:dyDescent="0.2">
      <c r="A703" s="788">
        <v>659</v>
      </c>
      <c r="B703" s="998" t="s">
        <v>94</v>
      </c>
      <c r="C703" s="687" t="s">
        <v>317</v>
      </c>
      <c r="D703" s="687" t="s">
        <v>7</v>
      </c>
      <c r="E703" s="687"/>
      <c r="F703" s="997">
        <v>44166</v>
      </c>
      <c r="G703" s="997">
        <f>E703*F703</f>
        <v>0</v>
      </c>
      <c r="H703" s="997">
        <v>268606</v>
      </c>
      <c r="I703" s="997">
        <f>E703*H703</f>
        <v>0</v>
      </c>
      <c r="J703" s="999">
        <f t="shared" si="155"/>
        <v>0</v>
      </c>
    </row>
    <row r="704" spans="1:10" ht="13.5" hidden="1" thickTop="1" x14ac:dyDescent="0.2">
      <c r="A704" s="788">
        <v>660</v>
      </c>
      <c r="B704" s="998" t="s">
        <v>95</v>
      </c>
      <c r="C704" s="687"/>
      <c r="D704" s="687" t="s">
        <v>7</v>
      </c>
      <c r="E704" s="687"/>
      <c r="F704" s="997"/>
      <c r="G704" s="997">
        <f>E704*F704</f>
        <v>0</v>
      </c>
      <c r="H704" s="997"/>
      <c r="I704" s="997">
        <f>E704*H704</f>
        <v>0</v>
      </c>
      <c r="J704" s="999"/>
    </row>
    <row r="705" spans="1:10" ht="13.5" hidden="1" thickTop="1" x14ac:dyDescent="0.2">
      <c r="A705" s="788">
        <v>661</v>
      </c>
      <c r="B705" s="996" t="s">
        <v>245</v>
      </c>
      <c r="C705" s="687"/>
      <c r="D705" s="687"/>
      <c r="E705" s="687"/>
      <c r="F705" s="997"/>
      <c r="G705" s="997"/>
      <c r="H705" s="997"/>
      <c r="I705" s="997"/>
      <c r="J705" s="999"/>
    </row>
    <row r="706" spans="1:10" ht="13.5" hidden="1" thickTop="1" x14ac:dyDescent="0.2">
      <c r="A706" s="788">
        <v>662</v>
      </c>
      <c r="B706" s="998" t="s">
        <v>307</v>
      </c>
      <c r="C706" s="687"/>
      <c r="D706" s="687" t="s">
        <v>96</v>
      </c>
      <c r="E706" s="687"/>
      <c r="F706" s="997">
        <f>250+105</f>
        <v>355</v>
      </c>
      <c r="G706" s="997">
        <f t="shared" ref="G706:G712" si="156">E706*F706</f>
        <v>0</v>
      </c>
      <c r="H706" s="997">
        <v>240</v>
      </c>
      <c r="I706" s="997">
        <f t="shared" ref="I706:I712" si="157">E706*H706</f>
        <v>0</v>
      </c>
      <c r="J706" s="999">
        <f t="shared" ref="J706:J712" si="158">G706+I706</f>
        <v>0</v>
      </c>
    </row>
    <row r="707" spans="1:10" ht="13.5" hidden="1" thickTop="1" x14ac:dyDescent="0.2">
      <c r="A707" s="788">
        <v>663</v>
      </c>
      <c r="B707" s="998" t="s">
        <v>308</v>
      </c>
      <c r="C707" s="687"/>
      <c r="D707" s="687" t="s">
        <v>96</v>
      </c>
      <c r="E707" s="687"/>
      <c r="F707" s="997">
        <f>330+105</f>
        <v>435</v>
      </c>
      <c r="G707" s="997">
        <f t="shared" si="156"/>
        <v>0</v>
      </c>
      <c r="H707" s="997">
        <v>403</v>
      </c>
      <c r="I707" s="997">
        <f t="shared" si="157"/>
        <v>0</v>
      </c>
      <c r="J707" s="999">
        <f t="shared" si="158"/>
        <v>0</v>
      </c>
    </row>
    <row r="708" spans="1:10" ht="13.5" hidden="1" thickTop="1" x14ac:dyDescent="0.2">
      <c r="A708" s="788">
        <v>664</v>
      </c>
      <c r="B708" s="998" t="s">
        <v>97</v>
      </c>
      <c r="C708" s="687"/>
      <c r="D708" s="687" t="s">
        <v>96</v>
      </c>
      <c r="E708" s="687"/>
      <c r="F708" s="997">
        <f>352+105</f>
        <v>457</v>
      </c>
      <c r="G708" s="997">
        <f t="shared" si="156"/>
        <v>0</v>
      </c>
      <c r="H708" s="997">
        <v>524</v>
      </c>
      <c r="I708" s="997">
        <f t="shared" si="157"/>
        <v>0</v>
      </c>
      <c r="J708" s="999">
        <f t="shared" si="158"/>
        <v>0</v>
      </c>
    </row>
    <row r="709" spans="1:10" ht="13.5" hidden="1" thickTop="1" x14ac:dyDescent="0.2">
      <c r="A709" s="788">
        <v>665</v>
      </c>
      <c r="B709" s="998" t="s">
        <v>309</v>
      </c>
      <c r="C709" s="687"/>
      <c r="D709" s="687" t="s">
        <v>96</v>
      </c>
      <c r="E709" s="687"/>
      <c r="F709" s="997">
        <f>396+105</f>
        <v>501</v>
      </c>
      <c r="G709" s="997">
        <f t="shared" si="156"/>
        <v>0</v>
      </c>
      <c r="H709" s="997">
        <v>877</v>
      </c>
      <c r="I709" s="997">
        <f t="shared" si="157"/>
        <v>0</v>
      </c>
      <c r="J709" s="999">
        <f t="shared" si="158"/>
        <v>0</v>
      </c>
    </row>
    <row r="710" spans="1:10" ht="13.5" hidden="1" thickTop="1" x14ac:dyDescent="0.2">
      <c r="A710" s="788">
        <v>666</v>
      </c>
      <c r="B710" s="996" t="s">
        <v>98</v>
      </c>
      <c r="C710" s="687" t="s">
        <v>99</v>
      </c>
      <c r="D710" s="687" t="s">
        <v>7</v>
      </c>
      <c r="E710" s="687"/>
      <c r="F710" s="997">
        <v>2500</v>
      </c>
      <c r="G710" s="997">
        <f t="shared" si="156"/>
        <v>0</v>
      </c>
      <c r="H710" s="997">
        <v>8211</v>
      </c>
      <c r="I710" s="997">
        <f t="shared" si="157"/>
        <v>0</v>
      </c>
      <c r="J710" s="999">
        <f t="shared" si="158"/>
        <v>0</v>
      </c>
    </row>
    <row r="711" spans="1:10" ht="13.5" hidden="1" thickTop="1" x14ac:dyDescent="0.2">
      <c r="A711" s="788">
        <v>667</v>
      </c>
      <c r="B711" s="996" t="s">
        <v>310</v>
      </c>
      <c r="C711" s="687"/>
      <c r="D711" s="687" t="s">
        <v>7</v>
      </c>
      <c r="E711" s="687"/>
      <c r="F711" s="997">
        <v>2500</v>
      </c>
      <c r="G711" s="997">
        <f t="shared" si="156"/>
        <v>0</v>
      </c>
      <c r="H711" s="997">
        <v>5000</v>
      </c>
      <c r="I711" s="997">
        <f t="shared" si="157"/>
        <v>0</v>
      </c>
      <c r="J711" s="999">
        <f t="shared" si="158"/>
        <v>0</v>
      </c>
    </row>
    <row r="712" spans="1:10" ht="13.5" hidden="1" thickTop="1" x14ac:dyDescent="0.2">
      <c r="A712" s="788">
        <v>668</v>
      </c>
      <c r="B712" s="996" t="s">
        <v>101</v>
      </c>
      <c r="C712" s="687"/>
      <c r="D712" s="687" t="s">
        <v>5</v>
      </c>
      <c r="E712" s="687"/>
      <c r="F712" s="997">
        <v>0</v>
      </c>
      <c r="G712" s="997">
        <f t="shared" si="156"/>
        <v>0</v>
      </c>
      <c r="H712" s="997">
        <v>53055</v>
      </c>
      <c r="I712" s="997">
        <f t="shared" si="157"/>
        <v>0</v>
      </c>
      <c r="J712" s="999">
        <f t="shared" si="158"/>
        <v>0</v>
      </c>
    </row>
    <row r="713" spans="1:10" ht="13.5" hidden="1" thickTop="1" x14ac:dyDescent="0.2">
      <c r="A713" s="788">
        <v>669</v>
      </c>
      <c r="B713" s="996"/>
      <c r="C713" s="687"/>
      <c r="D713" s="687"/>
      <c r="E713" s="687"/>
      <c r="F713" s="687"/>
      <c r="G713" s="997"/>
      <c r="H713" s="993"/>
      <c r="I713" s="997"/>
      <c r="J713" s="993"/>
    </row>
    <row r="714" spans="1:10" ht="13.5" hidden="1" thickTop="1" x14ac:dyDescent="0.2">
      <c r="A714" s="788">
        <v>670</v>
      </c>
      <c r="B714" s="996" t="s">
        <v>249</v>
      </c>
      <c r="C714" s="687"/>
      <c r="D714" s="687" t="s">
        <v>96</v>
      </c>
      <c r="E714" s="687"/>
      <c r="F714" s="997">
        <v>500</v>
      </c>
      <c r="G714" s="997">
        <f>E714*F714</f>
        <v>0</v>
      </c>
      <c r="H714" s="997">
        <v>117</v>
      </c>
      <c r="I714" s="997">
        <f>E714*H714</f>
        <v>0</v>
      </c>
      <c r="J714" s="999">
        <f t="shared" ref="J714:J718" si="159">G714+I714</f>
        <v>0</v>
      </c>
    </row>
    <row r="715" spans="1:10" ht="13.5" hidden="1" thickTop="1" x14ac:dyDescent="0.2">
      <c r="A715" s="788">
        <v>671</v>
      </c>
      <c r="B715" s="996" t="s">
        <v>250</v>
      </c>
      <c r="C715" s="687"/>
      <c r="D715" s="687" t="s">
        <v>96</v>
      </c>
      <c r="E715" s="687"/>
      <c r="F715" s="997">
        <v>500</v>
      </c>
      <c r="G715" s="997">
        <f>E715*F715</f>
        <v>0</v>
      </c>
      <c r="H715" s="997">
        <v>200</v>
      </c>
      <c r="I715" s="997">
        <f>E715*H715</f>
        <v>0</v>
      </c>
      <c r="J715" s="999">
        <f t="shared" si="159"/>
        <v>0</v>
      </c>
    </row>
    <row r="716" spans="1:10" ht="13.5" hidden="1" thickTop="1" x14ac:dyDescent="0.2">
      <c r="A716" s="788">
        <v>672</v>
      </c>
      <c r="B716" s="996" t="s">
        <v>251</v>
      </c>
      <c r="C716" s="687"/>
      <c r="D716" s="687" t="s">
        <v>96</v>
      </c>
      <c r="E716" s="687"/>
      <c r="F716" s="997">
        <v>500</v>
      </c>
      <c r="G716" s="997">
        <f>E716*F716</f>
        <v>0</v>
      </c>
      <c r="H716" s="997">
        <v>326</v>
      </c>
      <c r="I716" s="997">
        <f>E716*H716</f>
        <v>0</v>
      </c>
      <c r="J716" s="999">
        <f t="shared" si="159"/>
        <v>0</v>
      </c>
    </row>
    <row r="717" spans="1:10" ht="13.5" hidden="1" thickTop="1" x14ac:dyDescent="0.2">
      <c r="A717" s="788">
        <v>673</v>
      </c>
      <c r="B717" s="996" t="s">
        <v>252</v>
      </c>
      <c r="C717" s="687"/>
      <c r="D717" s="687" t="s">
        <v>96</v>
      </c>
      <c r="E717" s="687"/>
      <c r="F717" s="997">
        <v>500</v>
      </c>
      <c r="G717" s="997">
        <f>E717*F717</f>
        <v>0</v>
      </c>
      <c r="H717" s="997">
        <v>512</v>
      </c>
      <c r="I717" s="997">
        <f>E717*H717</f>
        <v>0</v>
      </c>
      <c r="J717" s="999">
        <f t="shared" si="159"/>
        <v>0</v>
      </c>
    </row>
    <row r="718" spans="1:10" ht="13.5" hidden="1" thickTop="1" x14ac:dyDescent="0.2">
      <c r="A718" s="788">
        <v>674</v>
      </c>
      <c r="B718" s="996" t="s">
        <v>246</v>
      </c>
      <c r="C718" s="687"/>
      <c r="D718" s="687" t="s">
        <v>96</v>
      </c>
      <c r="E718" s="687"/>
      <c r="F718" s="997">
        <v>500</v>
      </c>
      <c r="G718" s="997">
        <f>E718*F718</f>
        <v>0</v>
      </c>
      <c r="H718" s="997">
        <v>915</v>
      </c>
      <c r="I718" s="997">
        <f>E718*H718</f>
        <v>0</v>
      </c>
      <c r="J718" s="999">
        <f t="shared" si="159"/>
        <v>0</v>
      </c>
    </row>
    <row r="719" spans="1:10" ht="13.5" hidden="1" thickTop="1" x14ac:dyDescent="0.2">
      <c r="A719" s="788">
        <v>675</v>
      </c>
      <c r="B719" s="1040"/>
      <c r="C719" s="1030"/>
      <c r="D719" s="1030"/>
      <c r="E719" s="1030"/>
      <c r="F719" s="997"/>
      <c r="G719" s="997"/>
      <c r="H719" s="997"/>
      <c r="I719" s="997"/>
      <c r="J719" s="1031"/>
    </row>
    <row r="720" spans="1:10" ht="13.5" hidden="1" thickTop="1" x14ac:dyDescent="0.2">
      <c r="A720" s="788">
        <v>676</v>
      </c>
      <c r="B720" s="1002" t="s">
        <v>432</v>
      </c>
      <c r="C720" s="711"/>
      <c r="D720" s="711" t="s">
        <v>32</v>
      </c>
      <c r="E720" s="687"/>
      <c r="F720" s="997">
        <v>402000</v>
      </c>
      <c r="G720" s="997">
        <f>E720*F720</f>
        <v>0</v>
      </c>
      <c r="H720" s="997">
        <v>0</v>
      </c>
      <c r="I720" s="997">
        <f>E720*H720</f>
        <v>0</v>
      </c>
      <c r="J720" s="999">
        <f t="shared" ref="J720:J721" si="160">G720+I720</f>
        <v>0</v>
      </c>
    </row>
    <row r="721" spans="1:10" ht="13.5" hidden="1" thickTop="1" x14ac:dyDescent="0.2">
      <c r="A721" s="788">
        <v>677</v>
      </c>
      <c r="B721" s="996" t="s">
        <v>104</v>
      </c>
      <c r="C721" s="687"/>
      <c r="D721" s="687" t="s">
        <v>32</v>
      </c>
      <c r="E721" s="687"/>
      <c r="F721" s="997">
        <v>162000</v>
      </c>
      <c r="G721" s="997">
        <f>E721*F721</f>
        <v>0</v>
      </c>
      <c r="H721" s="997">
        <v>0</v>
      </c>
      <c r="I721" s="997">
        <f>E721*H721</f>
        <v>0</v>
      </c>
      <c r="J721" s="997">
        <f t="shared" si="160"/>
        <v>0</v>
      </c>
    </row>
    <row r="722" spans="1:10" ht="13.5" hidden="1" thickTop="1" x14ac:dyDescent="0.2">
      <c r="A722" s="788">
        <v>678</v>
      </c>
      <c r="B722" s="1040"/>
      <c r="C722" s="1030"/>
      <c r="D722" s="1030"/>
      <c r="E722" s="1030"/>
      <c r="F722" s="997"/>
      <c r="G722" s="997"/>
      <c r="H722" s="997"/>
      <c r="I722" s="997"/>
      <c r="J722" s="1031"/>
    </row>
    <row r="723" spans="1:10" ht="13.5" hidden="1" thickTop="1" x14ac:dyDescent="0.2">
      <c r="A723" s="788">
        <v>679</v>
      </c>
      <c r="B723" s="1040"/>
      <c r="C723" s="1030"/>
      <c r="D723" s="1030"/>
      <c r="E723" s="1030"/>
      <c r="F723" s="687"/>
      <c r="G723" s="993"/>
      <c r="H723" s="993"/>
      <c r="I723" s="993"/>
      <c r="J723" s="993"/>
    </row>
    <row r="724" spans="1:10" ht="14.25" hidden="1" thickTop="1" thickBot="1" x14ac:dyDescent="0.25">
      <c r="A724" s="788">
        <v>680</v>
      </c>
      <c r="B724" s="1041" t="s">
        <v>253</v>
      </c>
      <c r="C724" s="1042"/>
      <c r="D724" s="1043"/>
      <c r="E724" s="1044"/>
      <c r="F724" s="1045"/>
      <c r="G724" s="1046">
        <f>SUM(G568:G717)+SUM(G720:G721)</f>
        <v>0</v>
      </c>
      <c r="H724" s="1045"/>
      <c r="I724" s="1046">
        <f>SUM(I568:I717)+SUM(I720:I721)</f>
        <v>0</v>
      </c>
      <c r="J724" s="1046">
        <f>SUM(J568:J717)+SUM(J720:J721)</f>
        <v>0</v>
      </c>
    </row>
    <row r="725" spans="1:10" ht="13.5" thickTop="1" x14ac:dyDescent="0.2">
      <c r="A725" s="788">
        <v>681</v>
      </c>
      <c r="B725" s="1018"/>
      <c r="C725" s="1039"/>
      <c r="D725" s="1020"/>
      <c r="E725" s="1021"/>
      <c r="F725" s="1047"/>
      <c r="G725" s="993"/>
      <c r="H725" s="993"/>
      <c r="I725" s="993"/>
      <c r="J725" s="993"/>
    </row>
    <row r="726" spans="1:10" ht="13.5" x14ac:dyDescent="0.25">
      <c r="A726" s="788">
        <v>682</v>
      </c>
      <c r="B726" s="854" t="s">
        <v>209</v>
      </c>
      <c r="C726" s="992"/>
      <c r="D726" s="855"/>
      <c r="E726" s="855"/>
      <c r="F726" s="855"/>
      <c r="G726" s="993"/>
      <c r="H726" s="993"/>
      <c r="I726" s="993"/>
      <c r="J726" s="993"/>
    </row>
    <row r="727" spans="1:10" ht="25.5" hidden="1" x14ac:dyDescent="0.2">
      <c r="A727" s="788">
        <v>683</v>
      </c>
      <c r="B727" s="1048" t="s">
        <v>210</v>
      </c>
      <c r="C727" s="687" t="s">
        <v>211</v>
      </c>
      <c r="D727" s="687" t="s">
        <v>14</v>
      </c>
      <c r="E727" s="687"/>
      <c r="F727" s="997">
        <v>2000</v>
      </c>
      <c r="G727" s="997">
        <f t="shared" ref="G727:G750" si="161">E727*F727</f>
        <v>0</v>
      </c>
      <c r="H727" s="997">
        <v>1856</v>
      </c>
      <c r="I727" s="997">
        <f t="shared" ref="I727:I750" si="162">E727*H727</f>
        <v>0</v>
      </c>
      <c r="J727" s="999">
        <f t="shared" ref="J727:J751" si="163">G727+I727</f>
        <v>0</v>
      </c>
    </row>
    <row r="728" spans="1:10" hidden="1" x14ac:dyDescent="0.2">
      <c r="A728" s="788">
        <v>684</v>
      </c>
      <c r="B728" s="1048" t="s">
        <v>212</v>
      </c>
      <c r="C728" s="687" t="s">
        <v>213</v>
      </c>
      <c r="D728" s="687" t="s">
        <v>14</v>
      </c>
      <c r="E728" s="687"/>
      <c r="F728" s="997">
        <v>750</v>
      </c>
      <c r="G728" s="997">
        <f t="shared" si="161"/>
        <v>0</v>
      </c>
      <c r="H728" s="997">
        <v>532</v>
      </c>
      <c r="I728" s="997">
        <f t="shared" si="162"/>
        <v>0</v>
      </c>
      <c r="J728" s="999">
        <f t="shared" si="163"/>
        <v>0</v>
      </c>
    </row>
    <row r="729" spans="1:10" hidden="1" x14ac:dyDescent="0.2">
      <c r="A729" s="788">
        <v>685</v>
      </c>
      <c r="B729" s="1048" t="s">
        <v>214</v>
      </c>
      <c r="C729" s="687" t="s">
        <v>306</v>
      </c>
      <c r="D729" s="687" t="s">
        <v>14</v>
      </c>
      <c r="E729" s="687"/>
      <c r="F729" s="997">
        <v>450</v>
      </c>
      <c r="G729" s="997">
        <f t="shared" si="161"/>
        <v>0</v>
      </c>
      <c r="H729" s="997">
        <v>4220</v>
      </c>
      <c r="I729" s="997">
        <f t="shared" si="162"/>
        <v>0</v>
      </c>
      <c r="J729" s="999">
        <f t="shared" si="163"/>
        <v>0</v>
      </c>
    </row>
    <row r="730" spans="1:10" hidden="1" x14ac:dyDescent="0.2">
      <c r="A730" s="788">
        <v>686</v>
      </c>
      <c r="B730" s="1048" t="s">
        <v>216</v>
      </c>
      <c r="C730" s="687"/>
      <c r="D730" s="687" t="s">
        <v>35</v>
      </c>
      <c r="E730" s="687"/>
      <c r="F730" s="997">
        <v>100</v>
      </c>
      <c r="G730" s="997">
        <f t="shared" si="161"/>
        <v>0</v>
      </c>
      <c r="H730" s="997">
        <v>189</v>
      </c>
      <c r="I730" s="997">
        <f t="shared" si="162"/>
        <v>0</v>
      </c>
      <c r="J730" s="999">
        <f t="shared" si="163"/>
        <v>0</v>
      </c>
    </row>
    <row r="731" spans="1:10" hidden="1" x14ac:dyDescent="0.2">
      <c r="A731" s="788">
        <v>687</v>
      </c>
      <c r="B731" s="1048" t="s">
        <v>217</v>
      </c>
      <c r="C731" s="687" t="s">
        <v>218</v>
      </c>
      <c r="D731" s="687" t="s">
        <v>14</v>
      </c>
      <c r="E731" s="687"/>
      <c r="F731" s="997">
        <v>50</v>
      </c>
      <c r="G731" s="997">
        <f t="shared" si="161"/>
        <v>0</v>
      </c>
      <c r="H731" s="997">
        <v>324</v>
      </c>
      <c r="I731" s="997">
        <f t="shared" si="162"/>
        <v>0</v>
      </c>
      <c r="J731" s="999">
        <f t="shared" si="163"/>
        <v>0</v>
      </c>
    </row>
    <row r="732" spans="1:10" hidden="1" x14ac:dyDescent="0.2">
      <c r="A732" s="788">
        <v>688</v>
      </c>
      <c r="B732" s="996" t="s">
        <v>219</v>
      </c>
      <c r="C732" s="860" t="s">
        <v>220</v>
      </c>
      <c r="D732" s="687" t="s">
        <v>35</v>
      </c>
      <c r="E732" s="687"/>
      <c r="F732" s="997">
        <v>80</v>
      </c>
      <c r="G732" s="997">
        <f t="shared" si="161"/>
        <v>0</v>
      </c>
      <c r="H732" s="997">
        <v>30</v>
      </c>
      <c r="I732" s="997">
        <f t="shared" si="162"/>
        <v>0</v>
      </c>
      <c r="J732" s="999">
        <f t="shared" si="163"/>
        <v>0</v>
      </c>
    </row>
    <row r="733" spans="1:10" hidden="1" x14ac:dyDescent="0.2">
      <c r="A733" s="788">
        <v>689</v>
      </c>
      <c r="B733" s="996" t="s">
        <v>219</v>
      </c>
      <c r="C733" s="860" t="s">
        <v>221</v>
      </c>
      <c r="D733" s="687" t="s">
        <v>35</v>
      </c>
      <c r="E733" s="687"/>
      <c r="F733" s="997">
        <v>80</v>
      </c>
      <c r="G733" s="997">
        <f t="shared" si="161"/>
        <v>0</v>
      </c>
      <c r="H733" s="997">
        <v>45</v>
      </c>
      <c r="I733" s="997">
        <f t="shared" si="162"/>
        <v>0</v>
      </c>
      <c r="J733" s="999">
        <f t="shared" si="163"/>
        <v>0</v>
      </c>
    </row>
    <row r="734" spans="1:10" hidden="1" x14ac:dyDescent="0.2">
      <c r="A734" s="788">
        <v>690</v>
      </c>
      <c r="B734" s="996" t="s">
        <v>274</v>
      </c>
      <c r="C734" s="860" t="s">
        <v>220</v>
      </c>
      <c r="D734" s="687" t="s">
        <v>35</v>
      </c>
      <c r="E734" s="687"/>
      <c r="F734" s="997">
        <v>0</v>
      </c>
      <c r="G734" s="997">
        <f t="shared" si="161"/>
        <v>0</v>
      </c>
      <c r="H734" s="997">
        <v>32</v>
      </c>
      <c r="I734" s="997">
        <f t="shared" si="162"/>
        <v>0</v>
      </c>
      <c r="J734" s="999">
        <f t="shared" si="163"/>
        <v>0</v>
      </c>
    </row>
    <row r="735" spans="1:10" hidden="1" x14ac:dyDescent="0.2">
      <c r="A735" s="788">
        <v>691</v>
      </c>
      <c r="B735" s="996" t="s">
        <v>274</v>
      </c>
      <c r="C735" s="860" t="s">
        <v>221</v>
      </c>
      <c r="D735" s="687" t="s">
        <v>35</v>
      </c>
      <c r="E735" s="687"/>
      <c r="F735" s="997">
        <v>0</v>
      </c>
      <c r="G735" s="997">
        <f t="shared" si="161"/>
        <v>0</v>
      </c>
      <c r="H735" s="997">
        <v>34</v>
      </c>
      <c r="I735" s="997">
        <f t="shared" si="162"/>
        <v>0</v>
      </c>
      <c r="J735" s="999">
        <f t="shared" si="163"/>
        <v>0</v>
      </c>
    </row>
    <row r="736" spans="1:10" hidden="1" x14ac:dyDescent="0.2">
      <c r="A736" s="788">
        <v>683</v>
      </c>
      <c r="B736" s="1048" t="s">
        <v>595</v>
      </c>
      <c r="C736" s="687" t="s">
        <v>596</v>
      </c>
      <c r="D736" s="687" t="s">
        <v>14</v>
      </c>
      <c r="E736" s="687"/>
      <c r="F736" s="997">
        <v>2000</v>
      </c>
      <c r="G736" s="997">
        <f t="shared" si="161"/>
        <v>0</v>
      </c>
      <c r="H736" s="997">
        <v>3312</v>
      </c>
      <c r="I736" s="997">
        <f t="shared" si="162"/>
        <v>0</v>
      </c>
      <c r="J736" s="999">
        <f t="shared" si="163"/>
        <v>0</v>
      </c>
    </row>
    <row r="737" spans="1:10" hidden="1" x14ac:dyDescent="0.2">
      <c r="A737" s="788">
        <v>728</v>
      </c>
      <c r="B737" s="996" t="s">
        <v>219</v>
      </c>
      <c r="C737" s="860" t="s">
        <v>273</v>
      </c>
      <c r="D737" s="687" t="s">
        <v>35</v>
      </c>
      <c r="E737" s="687"/>
      <c r="F737" s="997">
        <v>80</v>
      </c>
      <c r="G737" s="997">
        <f t="shared" si="161"/>
        <v>0</v>
      </c>
      <c r="H737" s="997">
        <v>22</v>
      </c>
      <c r="I737" s="997">
        <f t="shared" si="162"/>
        <v>0</v>
      </c>
      <c r="J737" s="999">
        <f t="shared" si="163"/>
        <v>0</v>
      </c>
    </row>
    <row r="738" spans="1:10" hidden="1" x14ac:dyDescent="0.2">
      <c r="A738" s="788">
        <v>731</v>
      </c>
      <c r="B738" s="996" t="s">
        <v>274</v>
      </c>
      <c r="C738" s="860" t="s">
        <v>273</v>
      </c>
      <c r="D738" s="687" t="s">
        <v>35</v>
      </c>
      <c r="E738" s="687"/>
      <c r="F738" s="997">
        <v>0</v>
      </c>
      <c r="G738" s="997">
        <f t="shared" si="161"/>
        <v>0</v>
      </c>
      <c r="H738" s="997">
        <v>31</v>
      </c>
      <c r="I738" s="997">
        <f t="shared" si="162"/>
        <v>0</v>
      </c>
      <c r="J738" s="999">
        <f t="shared" si="163"/>
        <v>0</v>
      </c>
    </row>
    <row r="739" spans="1:10" hidden="1" x14ac:dyDescent="0.2">
      <c r="A739" s="788">
        <v>732</v>
      </c>
      <c r="B739" s="996" t="s">
        <v>597</v>
      </c>
      <c r="C739" s="860"/>
      <c r="D739" s="687" t="s">
        <v>35</v>
      </c>
      <c r="E739" s="687"/>
      <c r="F739" s="997">
        <v>1050</v>
      </c>
      <c r="G739" s="997">
        <f t="shared" si="161"/>
        <v>0</v>
      </c>
      <c r="H739" s="997">
        <v>652</v>
      </c>
      <c r="I739" s="997">
        <f t="shared" si="162"/>
        <v>0</v>
      </c>
      <c r="J739" s="999">
        <f t="shared" si="163"/>
        <v>0</v>
      </c>
    </row>
    <row r="740" spans="1:10" ht="25.5" hidden="1" x14ac:dyDescent="0.2">
      <c r="A740" s="788">
        <v>692</v>
      </c>
      <c r="B740" s="996" t="s">
        <v>48</v>
      </c>
      <c r="C740" s="687" t="s">
        <v>379</v>
      </c>
      <c r="D740" s="687" t="s">
        <v>14</v>
      </c>
      <c r="E740" s="687"/>
      <c r="F740" s="997">
        <v>90059</v>
      </c>
      <c r="G740" s="997">
        <f t="shared" si="161"/>
        <v>0</v>
      </c>
      <c r="H740" s="997">
        <v>151613.06399999998</v>
      </c>
      <c r="I740" s="997">
        <f t="shared" si="162"/>
        <v>0</v>
      </c>
      <c r="J740" s="999">
        <f t="shared" si="163"/>
        <v>0</v>
      </c>
    </row>
    <row r="741" spans="1:10" hidden="1" x14ac:dyDescent="0.2">
      <c r="A741" s="788">
        <v>693</v>
      </c>
      <c r="B741" s="996" t="s">
        <v>222</v>
      </c>
      <c r="C741" s="860" t="s">
        <v>223</v>
      </c>
      <c r="D741" s="687" t="s">
        <v>35</v>
      </c>
      <c r="E741" s="687"/>
      <c r="F741" s="997">
        <v>150</v>
      </c>
      <c r="G741" s="997">
        <f t="shared" si="161"/>
        <v>0</v>
      </c>
      <c r="H741" s="997">
        <v>227</v>
      </c>
      <c r="I741" s="997">
        <f t="shared" si="162"/>
        <v>0</v>
      </c>
      <c r="J741" s="999">
        <f t="shared" si="163"/>
        <v>0</v>
      </c>
    </row>
    <row r="742" spans="1:10" hidden="1" x14ac:dyDescent="0.2">
      <c r="A742" s="788">
        <v>694</v>
      </c>
      <c r="B742" s="996" t="s">
        <v>224</v>
      </c>
      <c r="C742" s="860" t="s">
        <v>225</v>
      </c>
      <c r="D742" s="687" t="s">
        <v>35</v>
      </c>
      <c r="E742" s="687"/>
      <c r="F742" s="997">
        <v>150</v>
      </c>
      <c r="G742" s="997">
        <f t="shared" si="161"/>
        <v>0</v>
      </c>
      <c r="H742" s="997">
        <v>135</v>
      </c>
      <c r="I742" s="997">
        <f t="shared" si="162"/>
        <v>0</v>
      </c>
      <c r="J742" s="999">
        <f t="shared" si="163"/>
        <v>0</v>
      </c>
    </row>
    <row r="743" spans="1:10" hidden="1" x14ac:dyDescent="0.2">
      <c r="A743" s="788">
        <v>695</v>
      </c>
      <c r="B743" s="996" t="s">
        <v>226</v>
      </c>
      <c r="C743" s="860" t="s">
        <v>227</v>
      </c>
      <c r="D743" s="687" t="s">
        <v>35</v>
      </c>
      <c r="E743" s="687"/>
      <c r="F743" s="997">
        <v>150</v>
      </c>
      <c r="G743" s="997">
        <f t="shared" si="161"/>
        <v>0</v>
      </c>
      <c r="H743" s="997">
        <v>270</v>
      </c>
      <c r="I743" s="997">
        <f t="shared" si="162"/>
        <v>0</v>
      </c>
      <c r="J743" s="999">
        <f t="shared" si="163"/>
        <v>0</v>
      </c>
    </row>
    <row r="744" spans="1:10" hidden="1" x14ac:dyDescent="0.2">
      <c r="A744" s="788">
        <v>696</v>
      </c>
      <c r="B744" s="996" t="s">
        <v>226</v>
      </c>
      <c r="C744" s="860" t="s">
        <v>223</v>
      </c>
      <c r="D744" s="687" t="s">
        <v>35</v>
      </c>
      <c r="E744" s="687"/>
      <c r="F744" s="997">
        <v>150</v>
      </c>
      <c r="G744" s="997">
        <f t="shared" si="161"/>
        <v>0</v>
      </c>
      <c r="H744" s="997">
        <v>221</v>
      </c>
      <c r="I744" s="997">
        <f t="shared" si="162"/>
        <v>0</v>
      </c>
      <c r="J744" s="999">
        <f t="shared" si="163"/>
        <v>0</v>
      </c>
    </row>
    <row r="745" spans="1:10" hidden="1" x14ac:dyDescent="0.2">
      <c r="A745" s="788">
        <v>697</v>
      </c>
      <c r="B745" s="996" t="s">
        <v>228</v>
      </c>
      <c r="C745" s="860" t="s">
        <v>229</v>
      </c>
      <c r="D745" s="687" t="s">
        <v>35</v>
      </c>
      <c r="E745" s="687"/>
      <c r="F745" s="997">
        <v>120</v>
      </c>
      <c r="G745" s="997">
        <f t="shared" si="161"/>
        <v>0</v>
      </c>
      <c r="H745" s="997">
        <v>33</v>
      </c>
      <c r="I745" s="997">
        <f t="shared" si="162"/>
        <v>0</v>
      </c>
      <c r="J745" s="999">
        <f t="shared" si="163"/>
        <v>0</v>
      </c>
    </row>
    <row r="746" spans="1:10" hidden="1" x14ac:dyDescent="0.2">
      <c r="A746" s="788">
        <v>698</v>
      </c>
      <c r="B746" s="996" t="s">
        <v>230</v>
      </c>
      <c r="C746" s="860" t="s">
        <v>229</v>
      </c>
      <c r="D746" s="687" t="s">
        <v>35</v>
      </c>
      <c r="E746" s="687"/>
      <c r="F746" s="997">
        <v>120</v>
      </c>
      <c r="G746" s="997">
        <f t="shared" si="161"/>
        <v>0</v>
      </c>
      <c r="H746" s="997">
        <v>30</v>
      </c>
      <c r="I746" s="997">
        <f t="shared" si="162"/>
        <v>0</v>
      </c>
      <c r="J746" s="999">
        <f t="shared" si="163"/>
        <v>0</v>
      </c>
    </row>
    <row r="747" spans="1:10" ht="12" customHeight="1" x14ac:dyDescent="0.2">
      <c r="A747" s="788">
        <v>696</v>
      </c>
      <c r="B747" s="996" t="s">
        <v>226</v>
      </c>
      <c r="C747" s="860" t="s">
        <v>598</v>
      </c>
      <c r="D747" s="687" t="s">
        <v>35</v>
      </c>
      <c r="E747" s="687">
        <v>76</v>
      </c>
      <c r="F747" s="997">
        <v>150</v>
      </c>
      <c r="G747" s="997">
        <f t="shared" si="161"/>
        <v>11400</v>
      </c>
      <c r="H747" s="997">
        <v>101</v>
      </c>
      <c r="I747" s="997">
        <f t="shared" si="162"/>
        <v>7676</v>
      </c>
      <c r="J747" s="999">
        <f t="shared" si="163"/>
        <v>19076</v>
      </c>
    </row>
    <row r="748" spans="1:10" x14ac:dyDescent="0.2">
      <c r="A748" s="788">
        <v>734</v>
      </c>
      <c r="B748" s="996" t="s">
        <v>599</v>
      </c>
      <c r="C748" s="860" t="s">
        <v>223</v>
      </c>
      <c r="D748" s="687" t="s">
        <v>35</v>
      </c>
      <c r="E748" s="687">
        <v>50</v>
      </c>
      <c r="F748" s="997">
        <v>150</v>
      </c>
      <c r="G748" s="997">
        <f t="shared" si="161"/>
        <v>7500</v>
      </c>
      <c r="H748" s="997">
        <v>237</v>
      </c>
      <c r="I748" s="997">
        <f t="shared" si="162"/>
        <v>11850</v>
      </c>
      <c r="J748" s="999">
        <f t="shared" si="163"/>
        <v>19350</v>
      </c>
    </row>
    <row r="749" spans="1:10" ht="13.5" thickBot="1" x14ac:dyDescent="0.25">
      <c r="A749" s="788">
        <v>734</v>
      </c>
      <c r="B749" s="996" t="s">
        <v>600</v>
      </c>
      <c r="C749" s="860" t="s">
        <v>601</v>
      </c>
      <c r="D749" s="687" t="s">
        <v>35</v>
      </c>
      <c r="E749" s="687">
        <v>5</v>
      </c>
      <c r="F749" s="997">
        <v>150</v>
      </c>
      <c r="G749" s="997">
        <f t="shared" si="161"/>
        <v>750</v>
      </c>
      <c r="H749" s="997">
        <v>29</v>
      </c>
      <c r="I749" s="997">
        <f t="shared" si="162"/>
        <v>145</v>
      </c>
      <c r="J749" s="999">
        <f t="shared" si="163"/>
        <v>895</v>
      </c>
    </row>
    <row r="750" spans="1:10" hidden="1" x14ac:dyDescent="0.2">
      <c r="A750" s="762">
        <v>734</v>
      </c>
      <c r="B750" s="768" t="s">
        <v>600</v>
      </c>
      <c r="C750" s="769" t="s">
        <v>602</v>
      </c>
      <c r="D750" s="764" t="s">
        <v>35</v>
      </c>
      <c r="E750" s="764"/>
      <c r="F750" s="765">
        <v>150</v>
      </c>
      <c r="G750" s="765">
        <f t="shared" si="161"/>
        <v>0</v>
      </c>
      <c r="H750" s="765">
        <v>48</v>
      </c>
      <c r="I750" s="765">
        <f t="shared" si="162"/>
        <v>0</v>
      </c>
      <c r="J750" s="771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49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72">
        <v>704</v>
      </c>
      <c r="B755" s="777" t="s">
        <v>210</v>
      </c>
      <c r="C755" s="774" t="s">
        <v>211</v>
      </c>
      <c r="D755" s="774" t="s">
        <v>14</v>
      </c>
      <c r="E755" s="774"/>
      <c r="F755" s="775">
        <v>2000</v>
      </c>
      <c r="G755" s="775">
        <f>E755*F755</f>
        <v>0</v>
      </c>
      <c r="H755" s="775">
        <v>1856</v>
      </c>
      <c r="I755" s="775">
        <f t="shared" ref="I755:I802" si="164">E755*H755</f>
        <v>0</v>
      </c>
      <c r="J755" s="784">
        <f t="shared" ref="J755:J816" si="165">G755+I755</f>
        <v>0</v>
      </c>
    </row>
    <row r="756" spans="1:10" hidden="1" x14ac:dyDescent="0.2">
      <c r="A756" s="772">
        <v>705</v>
      </c>
      <c r="B756" s="777" t="s">
        <v>255</v>
      </c>
      <c r="C756" s="774" t="s">
        <v>256</v>
      </c>
      <c r="D756" s="774" t="s">
        <v>14</v>
      </c>
      <c r="E756" s="774"/>
      <c r="F756" s="780" t="s">
        <v>434</v>
      </c>
      <c r="G756" s="775"/>
      <c r="H756" s="775">
        <v>0</v>
      </c>
      <c r="I756" s="775">
        <f t="shared" si="164"/>
        <v>0</v>
      </c>
      <c r="J756" s="784">
        <f t="shared" si="165"/>
        <v>0</v>
      </c>
    </row>
    <row r="757" spans="1:10" hidden="1" x14ac:dyDescent="0.2">
      <c r="A757" s="772">
        <v>706</v>
      </c>
      <c r="B757" s="777" t="s">
        <v>255</v>
      </c>
      <c r="C757" s="774" t="s">
        <v>257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4"/>
        <v>0</v>
      </c>
      <c r="J757" s="784">
        <f t="shared" si="165"/>
        <v>0</v>
      </c>
    </row>
    <row r="758" spans="1:10" hidden="1" x14ac:dyDescent="0.2">
      <c r="A758" s="772">
        <v>707</v>
      </c>
      <c r="B758" s="777" t="s">
        <v>255</v>
      </c>
      <c r="C758" s="774" t="s">
        <v>258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4"/>
        <v>0</v>
      </c>
      <c r="J758" s="784">
        <f t="shared" si="165"/>
        <v>0</v>
      </c>
    </row>
    <row r="759" spans="1:10" hidden="1" x14ac:dyDescent="0.2">
      <c r="A759" s="772">
        <v>708</v>
      </c>
      <c r="B759" s="777" t="s">
        <v>214</v>
      </c>
      <c r="C759" s="774" t="s">
        <v>215</v>
      </c>
      <c r="D759" s="774" t="s">
        <v>14</v>
      </c>
      <c r="E759" s="774"/>
      <c r="F759" s="775">
        <v>450</v>
      </c>
      <c r="G759" s="775">
        <f>E759*F759</f>
        <v>0</v>
      </c>
      <c r="H759" s="775">
        <v>4220</v>
      </c>
      <c r="I759" s="775">
        <f t="shared" si="164"/>
        <v>0</v>
      </c>
      <c r="J759" s="784">
        <f t="shared" si="165"/>
        <v>0</v>
      </c>
    </row>
    <row r="760" spans="1:10" hidden="1" x14ac:dyDescent="0.2">
      <c r="A760" s="772">
        <v>709</v>
      </c>
      <c r="B760" s="777" t="s">
        <v>216</v>
      </c>
      <c r="C760" s="774"/>
      <c r="D760" s="774" t="s">
        <v>35</v>
      </c>
      <c r="E760" s="774"/>
      <c r="F760" s="775">
        <v>100</v>
      </c>
      <c r="G760" s="775">
        <f>E760*F760</f>
        <v>0</v>
      </c>
      <c r="H760" s="775">
        <v>189</v>
      </c>
      <c r="I760" s="775">
        <f t="shared" si="164"/>
        <v>0</v>
      </c>
      <c r="J760" s="784">
        <f t="shared" si="165"/>
        <v>0</v>
      </c>
    </row>
    <row r="761" spans="1:10" hidden="1" x14ac:dyDescent="0.2">
      <c r="A761" s="772">
        <v>710</v>
      </c>
      <c r="B761" s="777" t="s">
        <v>217</v>
      </c>
      <c r="C761" s="774" t="s">
        <v>218</v>
      </c>
      <c r="D761" s="774" t="s">
        <v>14</v>
      </c>
      <c r="E761" s="774"/>
      <c r="F761" s="775">
        <v>50</v>
      </c>
      <c r="G761" s="775">
        <f>E761*F761</f>
        <v>0</v>
      </c>
      <c r="H761" s="775">
        <v>324</v>
      </c>
      <c r="I761" s="775">
        <f t="shared" si="164"/>
        <v>0</v>
      </c>
      <c r="J761" s="784">
        <f t="shared" si="165"/>
        <v>0</v>
      </c>
    </row>
    <row r="762" spans="1:10" ht="15" hidden="1" customHeight="1" x14ac:dyDescent="0.2">
      <c r="A762" s="772">
        <v>711</v>
      </c>
      <c r="B762" s="777" t="s">
        <v>259</v>
      </c>
      <c r="C762" s="774" t="s">
        <v>260</v>
      </c>
      <c r="D762" s="774" t="s">
        <v>14</v>
      </c>
      <c r="E762" s="774"/>
      <c r="F762" s="780" t="s">
        <v>434</v>
      </c>
      <c r="G762" s="775"/>
      <c r="H762" s="775">
        <v>0</v>
      </c>
      <c r="I762" s="775">
        <f t="shared" si="164"/>
        <v>0</v>
      </c>
      <c r="J762" s="784">
        <f t="shared" si="165"/>
        <v>0</v>
      </c>
    </row>
    <row r="763" spans="1:10" ht="15" hidden="1" customHeight="1" x14ac:dyDescent="0.2">
      <c r="A763" s="762">
        <v>704</v>
      </c>
      <c r="B763" s="779" t="s">
        <v>603</v>
      </c>
      <c r="C763" s="764"/>
      <c r="D763" s="764" t="s">
        <v>14</v>
      </c>
      <c r="E763" s="764"/>
      <c r="F763" s="765">
        <v>2000</v>
      </c>
      <c r="G763" s="765">
        <f t="shared" ref="G763:G773" si="166">E763*F763</f>
        <v>0</v>
      </c>
      <c r="H763" s="765">
        <v>848</v>
      </c>
      <c r="I763" s="765">
        <f t="shared" si="164"/>
        <v>0</v>
      </c>
      <c r="J763" s="771">
        <f t="shared" si="165"/>
        <v>0</v>
      </c>
    </row>
    <row r="764" spans="1:10" ht="15" hidden="1" customHeight="1" x14ac:dyDescent="0.2">
      <c r="A764" s="762">
        <v>708</v>
      </c>
      <c r="B764" s="779" t="s">
        <v>214</v>
      </c>
      <c r="C764" s="764"/>
      <c r="D764" s="764" t="s">
        <v>14</v>
      </c>
      <c r="E764" s="764"/>
      <c r="F764" s="765">
        <v>450</v>
      </c>
      <c r="G764" s="765">
        <f t="shared" si="166"/>
        <v>0</v>
      </c>
      <c r="H764" s="765">
        <v>126</v>
      </c>
      <c r="I764" s="765">
        <f t="shared" si="164"/>
        <v>0</v>
      </c>
      <c r="J764" s="771">
        <f t="shared" si="165"/>
        <v>0</v>
      </c>
    </row>
    <row r="765" spans="1:10" hidden="1" x14ac:dyDescent="0.2">
      <c r="A765" s="762">
        <v>710</v>
      </c>
      <c r="B765" s="779" t="s">
        <v>217</v>
      </c>
      <c r="C765" s="764"/>
      <c r="D765" s="764" t="s">
        <v>14</v>
      </c>
      <c r="E765" s="764"/>
      <c r="F765" s="765">
        <v>50</v>
      </c>
      <c r="G765" s="765">
        <f t="shared" si="166"/>
        <v>0</v>
      </c>
      <c r="H765" s="765">
        <v>64</v>
      </c>
      <c r="I765" s="765">
        <f t="shared" si="164"/>
        <v>0</v>
      </c>
      <c r="J765" s="771">
        <f t="shared" si="165"/>
        <v>0</v>
      </c>
    </row>
    <row r="766" spans="1:10" ht="51" hidden="1" x14ac:dyDescent="0.2">
      <c r="A766" s="772">
        <v>712</v>
      </c>
      <c r="B766" s="781" t="s">
        <v>438</v>
      </c>
      <c r="C766" s="774" t="s">
        <v>439</v>
      </c>
      <c r="D766" s="774" t="s">
        <v>32</v>
      </c>
      <c r="E766" s="774"/>
      <c r="F766" s="775">
        <v>32544</v>
      </c>
      <c r="G766" s="775">
        <f t="shared" si="166"/>
        <v>0</v>
      </c>
      <c r="H766" s="775">
        <v>43909</v>
      </c>
      <c r="I766" s="775">
        <f t="shared" si="164"/>
        <v>0</v>
      </c>
      <c r="J766" s="784">
        <f t="shared" si="165"/>
        <v>0</v>
      </c>
    </row>
    <row r="767" spans="1:10" ht="15" hidden="1" customHeight="1" x14ac:dyDescent="0.2">
      <c r="A767" s="772">
        <v>713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6"/>
        <v>0</v>
      </c>
      <c r="H767" s="775">
        <v>43909</v>
      </c>
      <c r="I767" s="775">
        <f t="shared" si="164"/>
        <v>0</v>
      </c>
      <c r="J767" s="784">
        <f t="shared" si="165"/>
        <v>0</v>
      </c>
    </row>
    <row r="768" spans="1:10" ht="51" hidden="1" x14ac:dyDescent="0.2">
      <c r="A768" s="762">
        <v>712</v>
      </c>
      <c r="B768" s="782" t="s">
        <v>604</v>
      </c>
      <c r="C768" s="764" t="s">
        <v>439</v>
      </c>
      <c r="D768" s="764" t="s">
        <v>32</v>
      </c>
      <c r="E768" s="764"/>
      <c r="F768" s="765">
        <v>32544</v>
      </c>
      <c r="G768" s="765">
        <f t="shared" si="166"/>
        <v>0</v>
      </c>
      <c r="H768" s="765">
        <v>55651</v>
      </c>
      <c r="I768" s="765">
        <f t="shared" si="164"/>
        <v>0</v>
      </c>
      <c r="J768" s="771">
        <f t="shared" si="165"/>
        <v>0</v>
      </c>
    </row>
    <row r="769" spans="1:10" ht="51" hidden="1" x14ac:dyDescent="0.2">
      <c r="A769" s="762">
        <v>713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6"/>
        <v>0</v>
      </c>
      <c r="H769" s="765">
        <v>55651</v>
      </c>
      <c r="I769" s="765">
        <f t="shared" si="164"/>
        <v>0</v>
      </c>
      <c r="J769" s="771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49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49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49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49">
        <f t="shared" si="165"/>
        <v>0</v>
      </c>
    </row>
    <row r="774" spans="1:10" hidden="1" x14ac:dyDescent="0.2">
      <c r="A774" s="772">
        <v>718</v>
      </c>
      <c r="B774" s="777" t="s">
        <v>261</v>
      </c>
      <c r="C774" s="774" t="s">
        <v>262</v>
      </c>
      <c r="D774" s="774" t="s">
        <v>14</v>
      </c>
      <c r="E774" s="774"/>
      <c r="F774" s="780" t="s">
        <v>434</v>
      </c>
      <c r="G774" s="775"/>
      <c r="H774" s="775">
        <v>0</v>
      </c>
      <c r="I774" s="775">
        <f t="shared" si="164"/>
        <v>0</v>
      </c>
      <c r="J774" s="784">
        <f t="shared" si="165"/>
        <v>0</v>
      </c>
    </row>
    <row r="775" spans="1:10" ht="25.5" hidden="1" x14ac:dyDescent="0.2">
      <c r="A775" s="772">
        <v>719</v>
      </c>
      <c r="B775" s="777" t="s">
        <v>263</v>
      </c>
      <c r="C775" s="774" t="s">
        <v>264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4"/>
        <v>0</v>
      </c>
      <c r="J775" s="784">
        <f t="shared" si="165"/>
        <v>0</v>
      </c>
    </row>
    <row r="776" spans="1:10" hidden="1" x14ac:dyDescent="0.2">
      <c r="A776" s="772">
        <v>720</v>
      </c>
      <c r="B776" s="777" t="s">
        <v>265</v>
      </c>
      <c r="C776" s="774"/>
      <c r="D776" s="774" t="s">
        <v>14</v>
      </c>
      <c r="E776" s="774"/>
      <c r="F776" s="780" t="s">
        <v>435</v>
      </c>
      <c r="G776" s="775"/>
      <c r="H776" s="775">
        <v>0</v>
      </c>
      <c r="I776" s="775">
        <f t="shared" si="164"/>
        <v>0</v>
      </c>
      <c r="J776" s="784">
        <f t="shared" si="165"/>
        <v>0</v>
      </c>
    </row>
    <row r="777" spans="1:10" hidden="1" x14ac:dyDescent="0.2">
      <c r="A777" s="772">
        <v>721</v>
      </c>
      <c r="B777" s="777" t="s">
        <v>266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4"/>
        <v>0</v>
      </c>
      <c r="J777" s="784">
        <f t="shared" si="165"/>
        <v>0</v>
      </c>
    </row>
    <row r="778" spans="1:10" hidden="1" x14ac:dyDescent="0.2">
      <c r="A778" s="772">
        <v>722</v>
      </c>
      <c r="B778" s="777" t="s">
        <v>267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4"/>
        <v>0</v>
      </c>
      <c r="J778" s="784">
        <f t="shared" si="165"/>
        <v>0</v>
      </c>
    </row>
    <row r="779" spans="1:10" hidden="1" x14ac:dyDescent="0.2">
      <c r="A779" s="772">
        <v>723</v>
      </c>
      <c r="B779" s="777" t="s">
        <v>268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4"/>
        <v>0</v>
      </c>
      <c r="J779" s="784">
        <f t="shared" si="165"/>
        <v>0</v>
      </c>
    </row>
    <row r="780" spans="1:10" hidden="1" x14ac:dyDescent="0.2">
      <c r="A780" s="772">
        <v>724</v>
      </c>
      <c r="B780" s="777" t="s">
        <v>269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4"/>
        <v>0</v>
      </c>
      <c r="J780" s="784">
        <f t="shared" si="165"/>
        <v>0</v>
      </c>
    </row>
    <row r="781" spans="1:10" hidden="1" x14ac:dyDescent="0.2">
      <c r="A781" s="772">
        <v>725</v>
      </c>
      <c r="B781" s="777" t="s">
        <v>270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4"/>
        <v>0</v>
      </c>
      <c r="J781" s="784">
        <f t="shared" si="165"/>
        <v>0</v>
      </c>
    </row>
    <row r="782" spans="1:10" hidden="1" x14ac:dyDescent="0.2">
      <c r="A782" s="772">
        <v>726</v>
      </c>
      <c r="B782" s="777" t="s">
        <v>271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4"/>
        <v>0</v>
      </c>
      <c r="J782" s="784">
        <f t="shared" si="165"/>
        <v>0</v>
      </c>
    </row>
    <row r="783" spans="1:10" hidden="1" x14ac:dyDescent="0.2">
      <c r="A783" s="772">
        <v>727</v>
      </c>
      <c r="B783" s="777" t="s">
        <v>272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4"/>
        <v>0</v>
      </c>
      <c r="J783" s="784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49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49">
        <f t="shared" si="165"/>
        <v>0</v>
      </c>
    </row>
    <row r="786" spans="1:10" hidden="1" x14ac:dyDescent="0.2">
      <c r="A786" s="772">
        <v>730</v>
      </c>
      <c r="B786" s="773" t="s">
        <v>219</v>
      </c>
      <c r="C786" s="778" t="s">
        <v>221</v>
      </c>
      <c r="D786" s="774" t="s">
        <v>35</v>
      </c>
      <c r="E786" s="774"/>
      <c r="F786" s="775">
        <v>80</v>
      </c>
      <c r="G786" s="775">
        <f t="shared" si="167"/>
        <v>0</v>
      </c>
      <c r="H786" s="775">
        <v>45</v>
      </c>
      <c r="I786" s="775">
        <f t="shared" si="164"/>
        <v>0</v>
      </c>
      <c r="J786" s="784">
        <f t="shared" si="165"/>
        <v>0</v>
      </c>
    </row>
    <row r="787" spans="1:10" hidden="1" x14ac:dyDescent="0.2">
      <c r="A787" s="762">
        <v>729</v>
      </c>
      <c r="B787" s="768" t="s">
        <v>605</v>
      </c>
      <c r="C787" s="769" t="s">
        <v>220</v>
      </c>
      <c r="D787" s="764" t="s">
        <v>35</v>
      </c>
      <c r="E787" s="764"/>
      <c r="F787" s="765">
        <v>80</v>
      </c>
      <c r="G787" s="765">
        <f t="shared" si="167"/>
        <v>0</v>
      </c>
      <c r="H787" s="765">
        <v>36</v>
      </c>
      <c r="I787" s="765">
        <f t="shared" si="164"/>
        <v>0</v>
      </c>
      <c r="J787" s="771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49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49">
        <f t="shared" si="165"/>
        <v>0</v>
      </c>
    </row>
    <row r="790" spans="1:10" hidden="1" x14ac:dyDescent="0.2">
      <c r="A790" s="772">
        <v>733</v>
      </c>
      <c r="B790" s="773" t="s">
        <v>274</v>
      </c>
      <c r="C790" s="778" t="s">
        <v>221</v>
      </c>
      <c r="D790" s="774" t="s">
        <v>35</v>
      </c>
      <c r="E790" s="774"/>
      <c r="F790" s="775">
        <v>0</v>
      </c>
      <c r="G790" s="775">
        <f t="shared" si="167"/>
        <v>0</v>
      </c>
      <c r="H790" s="775">
        <v>34</v>
      </c>
      <c r="I790" s="775">
        <f t="shared" si="164"/>
        <v>0</v>
      </c>
      <c r="J790" s="784">
        <f t="shared" si="165"/>
        <v>0</v>
      </c>
    </row>
    <row r="791" spans="1:10" hidden="1" x14ac:dyDescent="0.2">
      <c r="A791" s="762">
        <v>732</v>
      </c>
      <c r="B791" s="768" t="s">
        <v>597</v>
      </c>
      <c r="C791" s="769"/>
      <c r="D791" s="764" t="s">
        <v>35</v>
      </c>
      <c r="E791" s="764"/>
      <c r="F791" s="765">
        <v>1050</v>
      </c>
      <c r="G791" s="765">
        <f t="shared" si="167"/>
        <v>0</v>
      </c>
      <c r="H791" s="765">
        <v>652</v>
      </c>
      <c r="I791" s="765">
        <f t="shared" si="164"/>
        <v>0</v>
      </c>
      <c r="J791" s="771">
        <f t="shared" si="165"/>
        <v>0</v>
      </c>
    </row>
    <row r="792" spans="1:10" hidden="1" x14ac:dyDescent="0.2">
      <c r="A792" s="772">
        <v>734</v>
      </c>
      <c r="B792" s="773" t="s">
        <v>222</v>
      </c>
      <c r="C792" s="778" t="s">
        <v>223</v>
      </c>
      <c r="D792" s="774" t="s">
        <v>35</v>
      </c>
      <c r="E792" s="774"/>
      <c r="F792" s="775">
        <v>150</v>
      </c>
      <c r="G792" s="775">
        <f t="shared" si="167"/>
        <v>0</v>
      </c>
      <c r="H792" s="775">
        <v>227</v>
      </c>
      <c r="I792" s="775">
        <f t="shared" si="164"/>
        <v>0</v>
      </c>
      <c r="J792" s="784">
        <f t="shared" si="165"/>
        <v>0</v>
      </c>
    </row>
    <row r="793" spans="1:10" hidden="1" x14ac:dyDescent="0.2">
      <c r="A793" s="772">
        <v>735</v>
      </c>
      <c r="B793" s="773" t="s">
        <v>222</v>
      </c>
      <c r="C793" s="778" t="s">
        <v>275</v>
      </c>
      <c r="D793" s="774" t="s">
        <v>35</v>
      </c>
      <c r="E793" s="774"/>
      <c r="F793" s="775">
        <v>150</v>
      </c>
      <c r="G793" s="775">
        <f t="shared" si="167"/>
        <v>0</v>
      </c>
      <c r="H793" s="775">
        <v>281</v>
      </c>
      <c r="I793" s="775">
        <f t="shared" si="164"/>
        <v>0</v>
      </c>
      <c r="J793" s="784">
        <f t="shared" si="165"/>
        <v>0</v>
      </c>
    </row>
    <row r="794" spans="1:10" hidden="1" x14ac:dyDescent="0.2">
      <c r="A794" s="772">
        <v>736</v>
      </c>
      <c r="B794" s="773" t="s">
        <v>222</v>
      </c>
      <c r="C794" s="778" t="s">
        <v>225</v>
      </c>
      <c r="D794" s="774" t="s">
        <v>35</v>
      </c>
      <c r="E794" s="774"/>
      <c r="F794" s="775">
        <v>150</v>
      </c>
      <c r="G794" s="775">
        <f t="shared" si="167"/>
        <v>0</v>
      </c>
      <c r="H794" s="775">
        <v>217</v>
      </c>
      <c r="I794" s="775">
        <f t="shared" si="164"/>
        <v>0</v>
      </c>
      <c r="J794" s="784">
        <f t="shared" si="165"/>
        <v>0</v>
      </c>
    </row>
    <row r="795" spans="1:10" hidden="1" x14ac:dyDescent="0.2">
      <c r="A795" s="772">
        <v>737</v>
      </c>
      <c r="B795" s="773" t="s">
        <v>224</v>
      </c>
      <c r="C795" s="778" t="s">
        <v>276</v>
      </c>
      <c r="D795" s="774" t="s">
        <v>35</v>
      </c>
      <c r="E795" s="774"/>
      <c r="F795" s="775">
        <v>150</v>
      </c>
      <c r="G795" s="775">
        <f t="shared" si="167"/>
        <v>0</v>
      </c>
      <c r="H795" s="775">
        <v>392</v>
      </c>
      <c r="I795" s="775">
        <f t="shared" si="164"/>
        <v>0</v>
      </c>
      <c r="J795" s="784">
        <f t="shared" si="165"/>
        <v>0</v>
      </c>
    </row>
    <row r="796" spans="1:10" hidden="1" x14ac:dyDescent="0.2">
      <c r="A796" s="772">
        <v>738</v>
      </c>
      <c r="B796" s="773" t="s">
        <v>224</v>
      </c>
      <c r="C796" s="778" t="s">
        <v>223</v>
      </c>
      <c r="D796" s="774" t="s">
        <v>35</v>
      </c>
      <c r="E796" s="774"/>
      <c r="F796" s="775">
        <v>150</v>
      </c>
      <c r="G796" s="775">
        <f t="shared" si="167"/>
        <v>0</v>
      </c>
      <c r="H796" s="775">
        <v>250</v>
      </c>
      <c r="I796" s="775">
        <f t="shared" si="164"/>
        <v>0</v>
      </c>
      <c r="J796" s="784">
        <f t="shared" si="165"/>
        <v>0</v>
      </c>
    </row>
    <row r="797" spans="1:10" hidden="1" x14ac:dyDescent="0.2">
      <c r="A797" s="772">
        <v>739</v>
      </c>
      <c r="B797" s="773" t="s">
        <v>224</v>
      </c>
      <c r="C797" s="778" t="s">
        <v>275</v>
      </c>
      <c r="D797" s="774" t="s">
        <v>35</v>
      </c>
      <c r="E797" s="774"/>
      <c r="F797" s="775">
        <v>150</v>
      </c>
      <c r="G797" s="775">
        <f t="shared" si="167"/>
        <v>0</v>
      </c>
      <c r="H797" s="775">
        <v>276</v>
      </c>
      <c r="I797" s="775">
        <f t="shared" si="164"/>
        <v>0</v>
      </c>
      <c r="J797" s="784">
        <f t="shared" si="165"/>
        <v>0</v>
      </c>
    </row>
    <row r="798" spans="1:10" hidden="1" x14ac:dyDescent="0.2">
      <c r="A798" s="772">
        <v>740</v>
      </c>
      <c r="B798" s="773" t="s">
        <v>224</v>
      </c>
      <c r="C798" s="778" t="s">
        <v>225</v>
      </c>
      <c r="D798" s="774" t="s">
        <v>35</v>
      </c>
      <c r="E798" s="774"/>
      <c r="F798" s="775">
        <v>150</v>
      </c>
      <c r="G798" s="775">
        <f t="shared" si="167"/>
        <v>0</v>
      </c>
      <c r="H798" s="775">
        <v>157</v>
      </c>
      <c r="I798" s="775">
        <f t="shared" si="164"/>
        <v>0</v>
      </c>
      <c r="J798" s="784">
        <f t="shared" si="165"/>
        <v>0</v>
      </c>
    </row>
    <row r="799" spans="1:10" hidden="1" x14ac:dyDescent="0.2">
      <c r="A799" s="772">
        <v>741</v>
      </c>
      <c r="B799" s="773" t="s">
        <v>226</v>
      </c>
      <c r="C799" s="778" t="s">
        <v>277</v>
      </c>
      <c r="D799" s="774" t="s">
        <v>35</v>
      </c>
      <c r="E799" s="774"/>
      <c r="F799" s="775">
        <v>150</v>
      </c>
      <c r="G799" s="775">
        <f t="shared" si="167"/>
        <v>0</v>
      </c>
      <c r="H799" s="775">
        <v>308</v>
      </c>
      <c r="I799" s="775">
        <f t="shared" si="164"/>
        <v>0</v>
      </c>
      <c r="J799" s="784">
        <f t="shared" si="165"/>
        <v>0</v>
      </c>
    </row>
    <row r="800" spans="1:10" hidden="1" x14ac:dyDescent="0.2">
      <c r="A800" s="772">
        <v>742</v>
      </c>
      <c r="B800" s="773" t="s">
        <v>226</v>
      </c>
      <c r="C800" s="778" t="s">
        <v>278</v>
      </c>
      <c r="D800" s="774" t="s">
        <v>35</v>
      </c>
      <c r="E800" s="774"/>
      <c r="F800" s="775">
        <v>150</v>
      </c>
      <c r="G800" s="775">
        <f t="shared" si="167"/>
        <v>0</v>
      </c>
      <c r="H800" s="775">
        <v>248</v>
      </c>
      <c r="I800" s="775">
        <f t="shared" si="164"/>
        <v>0</v>
      </c>
      <c r="J800" s="784">
        <f t="shared" si="165"/>
        <v>0</v>
      </c>
    </row>
    <row r="801" spans="1:10" hidden="1" x14ac:dyDescent="0.2">
      <c r="A801" s="772">
        <v>743</v>
      </c>
      <c r="B801" s="773" t="s">
        <v>228</v>
      </c>
      <c r="C801" s="778" t="s">
        <v>229</v>
      </c>
      <c r="D801" s="774" t="s">
        <v>35</v>
      </c>
      <c r="E801" s="774"/>
      <c r="F801" s="775">
        <v>120</v>
      </c>
      <c r="G801" s="775">
        <f t="shared" si="167"/>
        <v>0</v>
      </c>
      <c r="H801" s="775">
        <v>33</v>
      </c>
      <c r="I801" s="775">
        <f t="shared" si="164"/>
        <v>0</v>
      </c>
      <c r="J801" s="784">
        <f t="shared" si="165"/>
        <v>0</v>
      </c>
    </row>
    <row r="802" spans="1:10" hidden="1" x14ac:dyDescent="0.2">
      <c r="A802" s="772">
        <v>744</v>
      </c>
      <c r="B802" s="773" t="s">
        <v>230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7"/>
        <v>0</v>
      </c>
      <c r="H802" s="775">
        <v>30</v>
      </c>
      <c r="I802" s="775">
        <f t="shared" si="164"/>
        <v>0</v>
      </c>
      <c r="J802" s="784">
        <f t="shared" si="165"/>
        <v>0</v>
      </c>
    </row>
    <row r="803" spans="1:10" hidden="1" x14ac:dyDescent="0.2">
      <c r="A803" s="762"/>
      <c r="B803" s="783" t="s">
        <v>606</v>
      </c>
      <c r="C803" s="769"/>
      <c r="D803" s="764"/>
      <c r="E803" s="764"/>
      <c r="F803" s="765"/>
      <c r="G803" s="765"/>
      <c r="H803" s="765"/>
      <c r="I803" s="765"/>
      <c r="J803" s="771"/>
    </row>
    <row r="804" spans="1:10" hidden="1" x14ac:dyDescent="0.2">
      <c r="A804" s="762">
        <v>734</v>
      </c>
      <c r="B804" s="768" t="s">
        <v>600</v>
      </c>
      <c r="C804" s="769" t="s">
        <v>601</v>
      </c>
      <c r="D804" s="764" t="s">
        <v>35</v>
      </c>
      <c r="E804" s="764"/>
      <c r="F804" s="765">
        <v>150</v>
      </c>
      <c r="G804" s="765">
        <f t="shared" ref="G804:G809" si="168">E804*F804</f>
        <v>0</v>
      </c>
      <c r="H804" s="765">
        <v>29</v>
      </c>
      <c r="I804" s="765">
        <f t="shared" ref="I804:I809" si="169">E804*H804</f>
        <v>0</v>
      </c>
      <c r="J804" s="771">
        <f t="shared" ref="J804:J809" si="170">G804+I804</f>
        <v>0</v>
      </c>
    </row>
    <row r="805" spans="1:10" hidden="1" x14ac:dyDescent="0.2">
      <c r="A805" s="762">
        <v>734</v>
      </c>
      <c r="B805" s="768" t="s">
        <v>600</v>
      </c>
      <c r="C805" s="769" t="s">
        <v>602</v>
      </c>
      <c r="D805" s="764" t="s">
        <v>35</v>
      </c>
      <c r="E805" s="764"/>
      <c r="F805" s="765">
        <v>150</v>
      </c>
      <c r="G805" s="765">
        <f t="shared" si="168"/>
        <v>0</v>
      </c>
      <c r="H805" s="765">
        <v>48</v>
      </c>
      <c r="I805" s="765">
        <f t="shared" si="169"/>
        <v>0</v>
      </c>
      <c r="J805" s="771">
        <f t="shared" si="170"/>
        <v>0</v>
      </c>
    </row>
    <row r="806" spans="1:10" hidden="1" x14ac:dyDescent="0.2">
      <c r="A806" s="762">
        <v>734</v>
      </c>
      <c r="B806" s="768" t="s">
        <v>607</v>
      </c>
      <c r="C806" s="769" t="s">
        <v>608</v>
      </c>
      <c r="D806" s="764" t="s">
        <v>35</v>
      </c>
      <c r="E806" s="764"/>
      <c r="F806" s="765">
        <v>150</v>
      </c>
      <c r="G806" s="765">
        <f t="shared" si="168"/>
        <v>0</v>
      </c>
      <c r="H806" s="765">
        <v>68</v>
      </c>
      <c r="I806" s="765">
        <f t="shared" si="169"/>
        <v>0</v>
      </c>
      <c r="J806" s="771">
        <f t="shared" si="170"/>
        <v>0</v>
      </c>
    </row>
    <row r="807" spans="1:10" hidden="1" x14ac:dyDescent="0.2">
      <c r="A807" s="762">
        <v>734</v>
      </c>
      <c r="B807" s="768" t="s">
        <v>599</v>
      </c>
      <c r="C807" s="769" t="s">
        <v>223</v>
      </c>
      <c r="D807" s="764" t="s">
        <v>35</v>
      </c>
      <c r="E807" s="764"/>
      <c r="F807" s="765">
        <v>150</v>
      </c>
      <c r="G807" s="765">
        <f t="shared" si="168"/>
        <v>0</v>
      </c>
      <c r="H807" s="765">
        <v>237</v>
      </c>
      <c r="I807" s="765">
        <f t="shared" si="169"/>
        <v>0</v>
      </c>
      <c r="J807" s="771">
        <f t="shared" si="170"/>
        <v>0</v>
      </c>
    </row>
    <row r="808" spans="1:10" hidden="1" x14ac:dyDescent="0.2">
      <c r="A808" s="762">
        <v>734</v>
      </c>
      <c r="B808" s="768" t="s">
        <v>609</v>
      </c>
      <c r="C808" s="769" t="s">
        <v>598</v>
      </c>
      <c r="D808" s="764" t="s">
        <v>35</v>
      </c>
      <c r="E808" s="764"/>
      <c r="F808" s="765">
        <v>150</v>
      </c>
      <c r="G808" s="765">
        <f t="shared" si="168"/>
        <v>0</v>
      </c>
      <c r="H808" s="765">
        <v>135</v>
      </c>
      <c r="I808" s="765">
        <f t="shared" si="169"/>
        <v>0</v>
      </c>
      <c r="J808" s="771">
        <f t="shared" si="170"/>
        <v>0</v>
      </c>
    </row>
    <row r="809" spans="1:10" hidden="1" x14ac:dyDescent="0.2">
      <c r="A809" s="762">
        <v>743</v>
      </c>
      <c r="B809" s="768" t="s">
        <v>610</v>
      </c>
      <c r="C809" s="769" t="s">
        <v>229</v>
      </c>
      <c r="D809" s="764" t="s">
        <v>35</v>
      </c>
      <c r="E809" s="764"/>
      <c r="F809" s="765">
        <v>120</v>
      </c>
      <c r="G809" s="765">
        <f t="shared" si="168"/>
        <v>0</v>
      </c>
      <c r="H809" s="765">
        <v>43</v>
      </c>
      <c r="I809" s="765">
        <f t="shared" si="169"/>
        <v>0</v>
      </c>
      <c r="J809" s="771">
        <f t="shared" si="170"/>
        <v>0</v>
      </c>
    </row>
    <row r="810" spans="1:10" hidden="1" x14ac:dyDescent="0.2">
      <c r="A810" s="762"/>
      <c r="B810" s="783" t="s">
        <v>611</v>
      </c>
      <c r="C810" s="769"/>
      <c r="D810" s="764"/>
      <c r="E810" s="764"/>
      <c r="F810" s="765"/>
      <c r="G810" s="765"/>
      <c r="H810" s="765"/>
      <c r="I810" s="765"/>
      <c r="J810" s="771"/>
    </row>
    <row r="811" spans="1:10" hidden="1" x14ac:dyDescent="0.2">
      <c r="A811" s="762">
        <v>734</v>
      </c>
      <c r="B811" s="768" t="s">
        <v>612</v>
      </c>
      <c r="C811" s="769" t="s">
        <v>608</v>
      </c>
      <c r="D811" s="764" t="s">
        <v>35</v>
      </c>
      <c r="E811" s="764"/>
      <c r="F811" s="765">
        <v>150</v>
      </c>
      <c r="G811" s="765">
        <f t="shared" ref="G811:G816" si="171">E811*F811</f>
        <v>0</v>
      </c>
      <c r="H811" s="765">
        <v>81</v>
      </c>
      <c r="I811" s="765">
        <f t="shared" ref="I811:I816" si="172">E811*H811</f>
        <v>0</v>
      </c>
      <c r="J811" s="771">
        <f t="shared" ref="J811:J812" si="173">G811+I811</f>
        <v>0</v>
      </c>
    </row>
    <row r="812" spans="1:10" hidden="1" x14ac:dyDescent="0.2">
      <c r="A812" s="762">
        <v>734</v>
      </c>
      <c r="B812" s="768" t="s">
        <v>613</v>
      </c>
      <c r="C812" s="769" t="s">
        <v>614</v>
      </c>
      <c r="D812" s="764" t="s">
        <v>35</v>
      </c>
      <c r="E812" s="764"/>
      <c r="F812" s="765">
        <v>150</v>
      </c>
      <c r="G812" s="765">
        <f t="shared" si="171"/>
        <v>0</v>
      </c>
      <c r="H812" s="765">
        <v>47</v>
      </c>
      <c r="I812" s="765">
        <f t="shared" si="172"/>
        <v>0</v>
      </c>
      <c r="J812" s="771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49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49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49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49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49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72">
        <v>754</v>
      </c>
      <c r="B821" s="777" t="s">
        <v>210</v>
      </c>
      <c r="C821" s="774" t="s">
        <v>211</v>
      </c>
      <c r="D821" s="774" t="s">
        <v>14</v>
      </c>
      <c r="E821" s="774"/>
      <c r="F821" s="775">
        <v>2000</v>
      </c>
      <c r="G821" s="775">
        <f t="shared" ref="G821:G841" si="174">E821*F821</f>
        <v>0</v>
      </c>
      <c r="H821" s="775">
        <v>1856</v>
      </c>
      <c r="I821" s="775">
        <f t="shared" ref="I821:I841" si="175">E821*H821</f>
        <v>0</v>
      </c>
      <c r="J821" s="784">
        <f t="shared" ref="J821:J844" si="176">G821+I821</f>
        <v>0</v>
      </c>
    </row>
    <row r="822" spans="1:10" hidden="1" x14ac:dyDescent="0.2">
      <c r="A822" s="772">
        <v>755</v>
      </c>
      <c r="B822" s="777" t="s">
        <v>212</v>
      </c>
      <c r="C822" s="774" t="s">
        <v>213</v>
      </c>
      <c r="D822" s="774" t="s">
        <v>14</v>
      </c>
      <c r="E822" s="774"/>
      <c r="F822" s="775">
        <v>750</v>
      </c>
      <c r="G822" s="775">
        <f t="shared" si="174"/>
        <v>0</v>
      </c>
      <c r="H822" s="775">
        <v>532</v>
      </c>
      <c r="I822" s="775">
        <f t="shared" si="175"/>
        <v>0</v>
      </c>
      <c r="J822" s="784">
        <f t="shared" si="176"/>
        <v>0</v>
      </c>
    </row>
    <row r="823" spans="1:10" hidden="1" x14ac:dyDescent="0.2">
      <c r="A823" s="772">
        <v>756</v>
      </c>
      <c r="B823" s="777" t="s">
        <v>214</v>
      </c>
      <c r="C823" s="774" t="s">
        <v>215</v>
      </c>
      <c r="D823" s="774" t="s">
        <v>14</v>
      </c>
      <c r="E823" s="774"/>
      <c r="F823" s="775">
        <v>450</v>
      </c>
      <c r="G823" s="775">
        <f t="shared" si="174"/>
        <v>0</v>
      </c>
      <c r="H823" s="775">
        <v>4220</v>
      </c>
      <c r="I823" s="775">
        <f t="shared" si="175"/>
        <v>0</v>
      </c>
      <c r="J823" s="784">
        <f t="shared" si="176"/>
        <v>0</v>
      </c>
    </row>
    <row r="824" spans="1:10" hidden="1" x14ac:dyDescent="0.2">
      <c r="A824" s="772">
        <v>757</v>
      </c>
      <c r="B824" s="777" t="s">
        <v>216</v>
      </c>
      <c r="C824" s="774"/>
      <c r="D824" s="774" t="s">
        <v>35</v>
      </c>
      <c r="E824" s="774"/>
      <c r="F824" s="775">
        <v>100</v>
      </c>
      <c r="G824" s="775">
        <f t="shared" si="174"/>
        <v>0</v>
      </c>
      <c r="H824" s="775">
        <v>189</v>
      </c>
      <c r="I824" s="775">
        <f t="shared" si="175"/>
        <v>0</v>
      </c>
      <c r="J824" s="784">
        <f t="shared" si="176"/>
        <v>0</v>
      </c>
    </row>
    <row r="825" spans="1:10" hidden="1" x14ac:dyDescent="0.2">
      <c r="A825" s="772">
        <v>758</v>
      </c>
      <c r="B825" s="777" t="s">
        <v>217</v>
      </c>
      <c r="C825" s="774" t="s">
        <v>218</v>
      </c>
      <c r="D825" s="774" t="s">
        <v>14</v>
      </c>
      <c r="E825" s="774"/>
      <c r="F825" s="775">
        <v>50</v>
      </c>
      <c r="G825" s="775">
        <f t="shared" si="174"/>
        <v>0</v>
      </c>
      <c r="H825" s="775">
        <v>324</v>
      </c>
      <c r="I825" s="775">
        <f t="shared" si="175"/>
        <v>0</v>
      </c>
      <c r="J825" s="784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49">
        <f t="shared" si="176"/>
        <v>0</v>
      </c>
    </row>
    <row r="827" spans="1:10" hidden="1" x14ac:dyDescent="0.2">
      <c r="A827" s="772">
        <v>760</v>
      </c>
      <c r="B827" s="773" t="s">
        <v>219</v>
      </c>
      <c r="C827" s="778" t="s">
        <v>221</v>
      </c>
      <c r="D827" s="774" t="s">
        <v>35</v>
      </c>
      <c r="E827" s="774"/>
      <c r="F827" s="775">
        <v>80</v>
      </c>
      <c r="G827" s="775">
        <f t="shared" si="174"/>
        <v>0</v>
      </c>
      <c r="H827" s="775">
        <v>45</v>
      </c>
      <c r="I827" s="775">
        <f t="shared" si="175"/>
        <v>0</v>
      </c>
      <c r="J827" s="784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49">
        <f t="shared" si="176"/>
        <v>0</v>
      </c>
    </row>
    <row r="829" spans="1:10" hidden="1" x14ac:dyDescent="0.2">
      <c r="A829" s="772">
        <v>762</v>
      </c>
      <c r="B829" s="773" t="s">
        <v>274</v>
      </c>
      <c r="C829" s="778" t="s">
        <v>221</v>
      </c>
      <c r="D829" s="774" t="s">
        <v>35</v>
      </c>
      <c r="E829" s="774"/>
      <c r="F829" s="775">
        <v>0</v>
      </c>
      <c r="G829" s="775">
        <f t="shared" si="174"/>
        <v>0</v>
      </c>
      <c r="H829" s="775">
        <v>34</v>
      </c>
      <c r="I829" s="775">
        <f t="shared" si="175"/>
        <v>0</v>
      </c>
      <c r="J829" s="784">
        <f t="shared" si="176"/>
        <v>0</v>
      </c>
    </row>
    <row r="830" spans="1:10" hidden="1" x14ac:dyDescent="0.2">
      <c r="A830" s="762">
        <v>708</v>
      </c>
      <c r="B830" s="779" t="s">
        <v>214</v>
      </c>
      <c r="C830" s="764"/>
      <c r="D830" s="764" t="s">
        <v>14</v>
      </c>
      <c r="E830" s="764"/>
      <c r="F830" s="765">
        <v>450</v>
      </c>
      <c r="G830" s="765">
        <f t="shared" si="174"/>
        <v>0</v>
      </c>
      <c r="H830" s="765">
        <v>126</v>
      </c>
      <c r="I830" s="765">
        <f t="shared" si="175"/>
        <v>0</v>
      </c>
      <c r="J830" s="771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49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49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49">
        <f t="shared" si="176"/>
        <v>0</v>
      </c>
    </row>
    <row r="834" spans="1:11" hidden="1" x14ac:dyDescent="0.2">
      <c r="A834" s="772">
        <v>766</v>
      </c>
      <c r="B834" s="773" t="s">
        <v>222</v>
      </c>
      <c r="C834" s="778" t="s">
        <v>223</v>
      </c>
      <c r="D834" s="774" t="s">
        <v>35</v>
      </c>
      <c r="E834" s="774"/>
      <c r="F834" s="775">
        <v>150</v>
      </c>
      <c r="G834" s="775">
        <f t="shared" si="174"/>
        <v>0</v>
      </c>
      <c r="H834" s="775">
        <v>227</v>
      </c>
      <c r="I834" s="775">
        <f t="shared" si="175"/>
        <v>0</v>
      </c>
      <c r="J834" s="784">
        <f t="shared" si="176"/>
        <v>0</v>
      </c>
    </row>
    <row r="835" spans="1:11" hidden="1" x14ac:dyDescent="0.2">
      <c r="A835" s="772">
        <v>767</v>
      </c>
      <c r="B835" s="773" t="s">
        <v>281</v>
      </c>
      <c r="C835" s="778" t="s">
        <v>225</v>
      </c>
      <c r="D835" s="774" t="s">
        <v>35</v>
      </c>
      <c r="E835" s="774"/>
      <c r="F835" s="775">
        <v>150</v>
      </c>
      <c r="G835" s="775">
        <f t="shared" si="174"/>
        <v>0</v>
      </c>
      <c r="H835" s="775">
        <v>234</v>
      </c>
      <c r="I835" s="775">
        <f t="shared" si="175"/>
        <v>0</v>
      </c>
      <c r="J835" s="784">
        <f t="shared" si="176"/>
        <v>0</v>
      </c>
    </row>
    <row r="836" spans="1:11" hidden="1" x14ac:dyDescent="0.2">
      <c r="A836" s="772">
        <v>768</v>
      </c>
      <c r="B836" s="773" t="s">
        <v>224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4"/>
        <v>0</v>
      </c>
      <c r="H836" s="775">
        <v>157</v>
      </c>
      <c r="I836" s="775">
        <f t="shared" si="175"/>
        <v>0</v>
      </c>
      <c r="J836" s="784">
        <f t="shared" si="176"/>
        <v>0</v>
      </c>
    </row>
    <row r="837" spans="1:11" hidden="1" x14ac:dyDescent="0.2">
      <c r="A837" s="772">
        <v>769</v>
      </c>
      <c r="B837" s="773" t="s">
        <v>226</v>
      </c>
      <c r="C837" s="778" t="s">
        <v>223</v>
      </c>
      <c r="D837" s="774" t="s">
        <v>35</v>
      </c>
      <c r="E837" s="774"/>
      <c r="F837" s="775">
        <v>150</v>
      </c>
      <c r="G837" s="775">
        <f t="shared" si="174"/>
        <v>0</v>
      </c>
      <c r="H837" s="775">
        <v>221</v>
      </c>
      <c r="I837" s="775">
        <f t="shared" si="175"/>
        <v>0</v>
      </c>
      <c r="J837" s="784">
        <f t="shared" si="176"/>
        <v>0</v>
      </c>
    </row>
    <row r="838" spans="1:11" hidden="1" x14ac:dyDescent="0.2">
      <c r="A838" s="772">
        <v>770</v>
      </c>
      <c r="B838" s="773" t="s">
        <v>228</v>
      </c>
      <c r="C838" s="778" t="s">
        <v>229</v>
      </c>
      <c r="D838" s="774" t="s">
        <v>35</v>
      </c>
      <c r="E838" s="774"/>
      <c r="F838" s="775">
        <v>120</v>
      </c>
      <c r="G838" s="775">
        <f t="shared" si="174"/>
        <v>0</v>
      </c>
      <c r="H838" s="775">
        <v>33</v>
      </c>
      <c r="I838" s="775">
        <f t="shared" si="175"/>
        <v>0</v>
      </c>
      <c r="J838" s="784">
        <f t="shared" si="176"/>
        <v>0</v>
      </c>
    </row>
    <row r="839" spans="1:11" hidden="1" x14ac:dyDescent="0.2">
      <c r="A839" s="772">
        <v>771</v>
      </c>
      <c r="B839" s="773" t="s">
        <v>230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4"/>
        <v>0</v>
      </c>
      <c r="H839" s="775">
        <v>30</v>
      </c>
      <c r="I839" s="775">
        <f t="shared" si="175"/>
        <v>0</v>
      </c>
      <c r="J839" s="784">
        <f t="shared" si="176"/>
        <v>0</v>
      </c>
    </row>
    <row r="840" spans="1:11" hidden="1" x14ac:dyDescent="0.2">
      <c r="A840" s="762">
        <v>734</v>
      </c>
      <c r="B840" s="768" t="s">
        <v>599</v>
      </c>
      <c r="C840" s="769" t="s">
        <v>225</v>
      </c>
      <c r="D840" s="764" t="s">
        <v>35</v>
      </c>
      <c r="E840" s="764"/>
      <c r="F840" s="765">
        <v>150</v>
      </c>
      <c r="G840" s="765">
        <f t="shared" si="174"/>
        <v>0</v>
      </c>
      <c r="H840" s="765">
        <v>221</v>
      </c>
      <c r="I840" s="765">
        <f t="shared" si="175"/>
        <v>0</v>
      </c>
      <c r="J840" s="771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49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49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49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49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79"/>
      <c r="B847" s="880"/>
      <c r="C847" s="881"/>
      <c r="D847" s="882"/>
      <c r="E847" s="883"/>
      <c r="F847" s="884"/>
      <c r="G847" s="885"/>
      <c r="H847" s="884"/>
      <c r="I847" s="885"/>
      <c r="J847" s="885"/>
    </row>
    <row r="848" spans="1:11" hidden="1" x14ac:dyDescent="0.2">
      <c r="A848" s="967"/>
      <c r="B848" s="773"/>
      <c r="C848" s="968"/>
      <c r="D848" s="969"/>
      <c r="E848" s="967"/>
      <c r="F848" s="775"/>
      <c r="G848" s="970"/>
      <c r="H848" s="775"/>
      <c r="I848" s="970"/>
      <c r="J848" s="970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49"/>
      <c r="H849" s="560"/>
      <c r="I849" s="949"/>
      <c r="J849" s="949"/>
    </row>
    <row r="850" spans="1:13" x14ac:dyDescent="0.2">
      <c r="A850" s="577"/>
      <c r="B850" s="950" t="s">
        <v>644</v>
      </c>
      <c r="C850" s="677"/>
      <c r="D850" s="678"/>
      <c r="E850" s="951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51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52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54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54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52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961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52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53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961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086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52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085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54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55"/>
      <c r="B864" s="535"/>
      <c r="C864" s="538"/>
      <c r="D864" s="533"/>
      <c r="E864" s="954"/>
      <c r="F864" s="536"/>
      <c r="G864" s="536"/>
      <c r="H864" s="536"/>
      <c r="I864" s="536"/>
      <c r="J864" s="656"/>
    </row>
    <row r="865" spans="1:11" x14ac:dyDescent="0.2">
      <c r="A865" s="955"/>
      <c r="B865" s="950" t="s">
        <v>645</v>
      </c>
      <c r="C865" s="538"/>
      <c r="D865" s="533"/>
      <c r="E865" s="954"/>
      <c r="F865" s="536"/>
      <c r="G865" s="536"/>
      <c r="H865" s="536"/>
      <c r="I865" s="536"/>
      <c r="J865" s="656"/>
    </row>
    <row r="866" spans="1:11" ht="13.5" x14ac:dyDescent="0.25">
      <c r="A866" s="955"/>
      <c r="B866" s="528" t="s">
        <v>105</v>
      </c>
      <c r="C866" s="538"/>
      <c r="D866" s="533"/>
      <c r="E866" s="954"/>
      <c r="F866" s="536"/>
      <c r="G866" s="536"/>
      <c r="H866" s="536"/>
      <c r="I866" s="536"/>
      <c r="J866" s="656"/>
    </row>
    <row r="867" spans="1:11" x14ac:dyDescent="0.2">
      <c r="A867" s="955"/>
      <c r="B867" s="567" t="s">
        <v>112</v>
      </c>
      <c r="C867" s="538"/>
      <c r="D867" s="533"/>
      <c r="E867" s="954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53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53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53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53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648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56"/>
      <c r="F874" s="536"/>
      <c r="G874" s="536"/>
      <c r="H874" s="536"/>
      <c r="I874" s="536"/>
      <c r="J874" s="656"/>
      <c r="K874" t="s">
        <v>649</v>
      </c>
    </row>
    <row r="875" spans="1:11" x14ac:dyDescent="0.2">
      <c r="A875" s="955"/>
      <c r="B875" s="535"/>
      <c r="C875" s="538"/>
      <c r="D875" s="533"/>
      <c r="E875" s="953"/>
      <c r="F875" s="536"/>
      <c r="G875" s="536"/>
      <c r="H875" s="536"/>
      <c r="I875" s="536"/>
      <c r="J875" s="656"/>
    </row>
    <row r="876" spans="1:11" x14ac:dyDescent="0.2">
      <c r="A876" s="955"/>
      <c r="B876" s="950" t="s">
        <v>646</v>
      </c>
      <c r="C876" s="538"/>
      <c r="D876" s="533"/>
      <c r="E876" s="953"/>
      <c r="F876" s="536"/>
      <c r="G876" s="536"/>
      <c r="H876" s="536"/>
      <c r="I876" s="536"/>
      <c r="J876" s="656"/>
    </row>
    <row r="877" spans="1:11" ht="13.5" x14ac:dyDescent="0.25">
      <c r="A877" s="955"/>
      <c r="B877" s="528" t="s">
        <v>1</v>
      </c>
      <c r="C877" s="538"/>
      <c r="D877" s="533"/>
      <c r="E877" s="953"/>
      <c r="F877" s="536"/>
      <c r="G877" s="536"/>
      <c r="H877" s="536"/>
      <c r="I877" s="536"/>
      <c r="J877" s="656"/>
    </row>
    <row r="878" spans="1:11" ht="13.5" x14ac:dyDescent="0.25">
      <c r="A878" s="955"/>
      <c r="B878" s="532" t="s">
        <v>2</v>
      </c>
      <c r="C878" s="538"/>
      <c r="D878" s="533"/>
      <c r="E878" s="953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57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48">
        <v>15</v>
      </c>
      <c r="B880" s="962" t="s">
        <v>16</v>
      </c>
      <c r="C880" s="963"/>
      <c r="D880" s="542" t="s">
        <v>7</v>
      </c>
      <c r="E880" s="963">
        <v>-2</v>
      </c>
      <c r="F880" s="964">
        <v>600</v>
      </c>
      <c r="G880" s="964">
        <f t="shared" si="192"/>
        <v>-1200</v>
      </c>
      <c r="H880" s="964">
        <v>534</v>
      </c>
      <c r="I880" s="964">
        <f t="shared" si="193"/>
        <v>-1068</v>
      </c>
      <c r="J880" s="965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55"/>
      <c r="B886" s="528" t="s">
        <v>105</v>
      </c>
      <c r="C886" s="538"/>
      <c r="D886" s="533"/>
      <c r="E886" s="953"/>
      <c r="F886" s="536"/>
      <c r="G886" s="536"/>
      <c r="H886" s="536"/>
      <c r="I886" s="536"/>
      <c r="J886" s="656"/>
    </row>
    <row r="887" spans="1:10" x14ac:dyDescent="0.2">
      <c r="A887" s="955"/>
      <c r="B887" s="958" t="s">
        <v>186</v>
      </c>
      <c r="C887" s="538"/>
      <c r="D887" s="533"/>
      <c r="E887" s="953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52"/>
      <c r="F889" s="536"/>
      <c r="G889" s="679"/>
      <c r="H889" s="536"/>
      <c r="I889" s="679"/>
      <c r="J889" s="679"/>
    </row>
    <row r="890" spans="1:10" x14ac:dyDescent="0.2">
      <c r="A890" s="577"/>
      <c r="B890" s="950" t="s">
        <v>647</v>
      </c>
      <c r="C890" s="677"/>
      <c r="D890" s="678"/>
      <c r="E890" s="952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52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53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49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52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53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49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52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52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966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49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56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49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959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49">
        <f t="shared" si="206"/>
        <v>-3420.66</v>
      </c>
    </row>
    <row r="900" spans="1:39" x14ac:dyDescent="0.2">
      <c r="A900" s="955"/>
      <c r="B900" s="567" t="s">
        <v>122</v>
      </c>
      <c r="C900" s="538"/>
      <c r="D900" s="533"/>
      <c r="E900" s="959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49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34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49">
        <f t="shared" si="209"/>
        <v>-2034.45</v>
      </c>
    </row>
    <row r="903" spans="1:39" ht="13.5" thickBot="1" x14ac:dyDescent="0.25">
      <c r="A903" s="886"/>
      <c r="B903" s="887"/>
      <c r="C903" s="888"/>
      <c r="D903" s="889"/>
      <c r="E903" s="960"/>
      <c r="F903" s="889"/>
      <c r="G903" s="890"/>
      <c r="H903" s="890"/>
      <c r="I903" s="890"/>
      <c r="J903" s="890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891"/>
      <c r="B905" s="892" t="s">
        <v>383</v>
      </c>
      <c r="C905" s="893"/>
      <c r="D905" s="894"/>
      <c r="E905" s="895"/>
      <c r="F905" s="896"/>
      <c r="G905" s="897">
        <f>G904/1.2*0.2</f>
        <v>-60286.180798186455</v>
      </c>
      <c r="H905" s="896"/>
      <c r="I905" s="897">
        <f>I904/1.2*0.2</f>
        <v>-59561.438035146777</v>
      </c>
      <c r="J905" s="897">
        <f>J904/1.2*0.2</f>
        <v>-119847.61883333321</v>
      </c>
    </row>
    <row r="906" spans="1:39" ht="13.5" thickBot="1" x14ac:dyDescent="0.25">
      <c r="A906" s="886"/>
      <c r="B906" s="887"/>
      <c r="C906" s="888"/>
      <c r="D906" s="889"/>
      <c r="E906" s="889"/>
      <c r="F906" s="889"/>
      <c r="G906" s="890"/>
      <c r="H906" s="890"/>
      <c r="I906" s="890"/>
      <c r="J906" s="890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891"/>
      <c r="B908" s="892" t="s">
        <v>383</v>
      </c>
      <c r="C908" s="893"/>
      <c r="D908" s="894"/>
      <c r="E908" s="895"/>
      <c r="F908" s="896"/>
      <c r="G908" s="897">
        <f>G907/1.2*0.2</f>
        <v>325102.3091666667</v>
      </c>
      <c r="H908" s="896"/>
      <c r="I908" s="897">
        <f>I907/1.2*0.2</f>
        <v>302536.11071226251</v>
      </c>
      <c r="J908" s="897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687"/>
      <c r="D910" s="1687"/>
      <c r="E910" s="1687"/>
      <c r="F910" s="1687"/>
      <c r="G910" s="1687"/>
      <c r="H910" s="1687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686" t="s">
        <v>551</v>
      </c>
      <c r="C911" s="1686"/>
      <c r="D911" s="1686"/>
      <c r="E911" s="1686"/>
      <c r="F911" s="1686"/>
      <c r="G911" s="1686"/>
      <c r="H911" s="1686"/>
      <c r="I911" s="1686"/>
      <c r="J911" s="1686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687"/>
      <c r="D912" s="1687"/>
      <c r="E912" s="1687"/>
      <c r="F912" s="1687"/>
      <c r="G912" s="1687"/>
      <c r="H912" s="1687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686" t="s">
        <v>551</v>
      </c>
      <c r="C913" s="1686"/>
      <c r="D913" s="1686"/>
      <c r="E913" s="1686"/>
      <c r="F913" s="1686"/>
      <c r="G913" s="1686"/>
      <c r="H913" s="1686"/>
      <c r="I913" s="1686"/>
      <c r="J913" s="1686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684"/>
      <c r="C915" s="1684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683"/>
      <c r="C919" s="1683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684"/>
      <c r="C923" s="1684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910:N913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777"/>
  <sheetViews>
    <sheetView tabSelected="1" view="pageBreakPreview" zoomScale="85" zoomScaleNormal="80" zoomScaleSheetLayoutView="85" workbookViewId="0">
      <pane ySplit="4" topLeftCell="A745" activePane="bottomLeft" state="frozen"/>
      <selection pane="bottomLeft" activeCell="E212" sqref="E212"/>
    </sheetView>
  </sheetViews>
  <sheetFormatPr defaultColWidth="9.140625" defaultRowHeight="12.75" outlineLevelCol="2" x14ac:dyDescent="0.2"/>
  <cols>
    <col min="1" max="1" width="6.5703125" style="4" customWidth="1"/>
    <col min="2" max="2" width="52.7109375" style="1142" customWidth="1"/>
    <col min="3" max="3" width="24.28515625" style="4" customWidth="1"/>
    <col min="4" max="4" width="7.28515625" style="1142" customWidth="1"/>
    <col min="5" max="5" width="8.7109375" style="1142" bestFit="1" customWidth="1"/>
    <col min="6" max="9" width="15.140625" style="1142" customWidth="1" outlineLevel="2"/>
    <col min="10" max="10" width="19.42578125" style="1142" bestFit="1" customWidth="1"/>
    <col min="11" max="11" width="9.140625" style="1571" customWidth="1"/>
    <col min="12" max="12" width="12" style="1571" hidden="1" customWidth="1" outlineLevel="1"/>
    <col min="13" max="13" width="13.5703125" style="1571" hidden="1" customWidth="1" outlineLevel="1"/>
    <col min="14" max="14" width="12" style="1571" hidden="1" customWidth="1" outlineLevel="1"/>
    <col min="15" max="15" width="14.42578125" style="1571" hidden="1" customWidth="1" outlineLevel="1"/>
    <col min="16" max="16" width="15" style="1571" customWidth="1" collapsed="1"/>
    <col min="17" max="17" width="7.42578125" style="1572" customWidth="1"/>
    <col min="18" max="18" width="12" style="1572" hidden="1" customWidth="1" outlineLevel="1"/>
    <col min="19" max="19" width="13.5703125" style="1572" hidden="1" customWidth="1" outlineLevel="1"/>
    <col min="20" max="20" width="12" style="1572" hidden="1" customWidth="1" outlineLevel="1"/>
    <col min="21" max="21" width="14.42578125" style="1572" hidden="1" customWidth="1" outlineLevel="1"/>
    <col min="22" max="22" width="15" style="1572" customWidth="1" collapsed="1"/>
    <col min="23" max="23" width="7.42578125" style="1573" customWidth="1"/>
    <col min="24" max="24" width="12" style="1573" hidden="1" customWidth="1" outlineLevel="1"/>
    <col min="25" max="25" width="13.5703125" style="1573" hidden="1" customWidth="1" outlineLevel="1"/>
    <col min="26" max="26" width="12" style="1573" hidden="1" customWidth="1" outlineLevel="1"/>
    <col min="27" max="27" width="14.42578125" style="1573" hidden="1" customWidth="1" outlineLevel="1"/>
    <col min="28" max="28" width="15" style="1573" customWidth="1" collapsed="1"/>
    <col min="29" max="29" width="7.42578125" style="1574" customWidth="1"/>
    <col min="30" max="30" width="12" style="1574" hidden="1" customWidth="1" outlineLevel="1"/>
    <col min="31" max="31" width="13.5703125" style="1574" hidden="1" customWidth="1" outlineLevel="1"/>
    <col min="32" max="32" width="12" style="1574" hidden="1" customWidth="1" outlineLevel="1"/>
    <col min="33" max="33" width="14.42578125" style="1574" hidden="1" customWidth="1" outlineLevel="1"/>
    <col min="34" max="34" width="15" style="1574" customWidth="1" collapsed="1"/>
    <col min="35" max="35" width="8.7109375" style="1575" customWidth="1"/>
    <col min="36" max="36" width="12" style="1575" hidden="1" customWidth="1" outlineLevel="1"/>
    <col min="37" max="37" width="13.5703125" style="1575" hidden="1" customWidth="1" outlineLevel="1"/>
    <col min="38" max="38" width="12" style="1575" hidden="1" customWidth="1" outlineLevel="1"/>
    <col min="39" max="39" width="14.42578125" style="1575" hidden="1" customWidth="1" outlineLevel="1"/>
    <col min="40" max="40" width="15" style="1575" customWidth="1" collapsed="1"/>
    <col min="41" max="41" width="7.42578125" style="1584" customWidth="1"/>
    <col min="42" max="42" width="12" style="1576" hidden="1" customWidth="1" outlineLevel="1"/>
    <col min="43" max="43" width="13.5703125" style="1576" hidden="1" customWidth="1" outlineLevel="1"/>
    <col min="44" max="44" width="12" style="1576" hidden="1" customWidth="1" outlineLevel="1"/>
    <col min="45" max="45" width="14.42578125" style="1576" hidden="1" customWidth="1" outlineLevel="1"/>
    <col min="46" max="46" width="15" style="1576" customWidth="1" collapsed="1"/>
    <col min="47" max="47" width="7.42578125" style="1577" customWidth="1"/>
    <col min="48" max="48" width="12" style="1577" hidden="1" customWidth="1" outlineLevel="1"/>
    <col min="49" max="49" width="13.5703125" style="1577" hidden="1" customWidth="1" outlineLevel="1"/>
    <col min="50" max="50" width="12" style="1577" hidden="1" customWidth="1" outlineLevel="1"/>
    <col min="51" max="51" width="14.42578125" style="1577" hidden="1" customWidth="1" outlineLevel="1"/>
    <col min="52" max="52" width="15" style="1577" customWidth="1" collapsed="1"/>
    <col min="53" max="53" width="11.7109375" style="1578" customWidth="1"/>
    <col min="54" max="54" width="12" style="1578" hidden="1" customWidth="1" outlineLevel="1"/>
    <col min="55" max="55" width="13.5703125" style="1578" hidden="1" customWidth="1" outlineLevel="1"/>
    <col min="56" max="56" width="12" style="1578" hidden="1" customWidth="1" outlineLevel="1"/>
    <col min="57" max="57" width="14.42578125" style="1578" hidden="1" customWidth="1" outlineLevel="1"/>
    <col min="58" max="58" width="15" style="1578" customWidth="1" collapsed="1"/>
    <col min="59" max="59" width="13.5703125" style="1142" customWidth="1"/>
    <col min="60" max="60" width="21.7109375" style="1142" customWidth="1"/>
    <col min="61" max="16384" width="9.140625" style="1142"/>
  </cols>
  <sheetData>
    <row r="1" spans="1:60" ht="40.15" customHeight="1" x14ac:dyDescent="0.2">
      <c r="A1" s="1810" t="s">
        <v>650</v>
      </c>
      <c r="B1" s="1810"/>
      <c r="C1" s="1810"/>
      <c r="D1" s="1810"/>
      <c r="E1" s="1810"/>
      <c r="F1" s="1810"/>
      <c r="G1" s="1810"/>
      <c r="H1" s="1810"/>
      <c r="I1" s="1810"/>
      <c r="J1" s="1810"/>
    </row>
    <row r="2" spans="1:60" s="392" customFormat="1" ht="35.25" customHeight="1" thickBot="1" x14ac:dyDescent="0.25">
      <c r="A2" s="1810" t="s">
        <v>651</v>
      </c>
      <c r="B2" s="1810"/>
      <c r="C2" s="1810"/>
      <c r="D2" s="1810"/>
      <c r="E2" s="1810"/>
      <c r="F2" s="1810"/>
      <c r="G2" s="1810"/>
      <c r="H2" s="1810"/>
      <c r="I2" s="1810"/>
      <c r="J2" s="1810"/>
      <c r="K2" s="1760" t="s">
        <v>578</v>
      </c>
      <c r="L2" s="1760"/>
      <c r="M2" s="1760"/>
      <c r="N2" s="1760"/>
      <c r="O2" s="1760"/>
      <c r="P2" s="1760"/>
      <c r="Q2" s="1763" t="s">
        <v>576</v>
      </c>
      <c r="R2" s="1763"/>
      <c r="S2" s="1763"/>
      <c r="T2" s="1763"/>
      <c r="U2" s="1763"/>
      <c r="V2" s="1763"/>
      <c r="W2" s="1764" t="s">
        <v>577</v>
      </c>
      <c r="X2" s="1764"/>
      <c r="Y2" s="1764"/>
      <c r="Z2" s="1764"/>
      <c r="AA2" s="1764"/>
      <c r="AB2" s="1764"/>
      <c r="AC2" s="1765" t="s">
        <v>580</v>
      </c>
      <c r="AD2" s="1765"/>
      <c r="AE2" s="1765"/>
      <c r="AF2" s="1765"/>
      <c r="AG2" s="1765"/>
      <c r="AH2" s="1765"/>
      <c r="AI2" s="1815">
        <v>5</v>
      </c>
      <c r="AJ2" s="1815"/>
      <c r="AK2" s="1815"/>
      <c r="AL2" s="1815"/>
      <c r="AM2" s="1815"/>
      <c r="AN2" s="1815"/>
      <c r="AO2" s="1816">
        <v>6</v>
      </c>
      <c r="AP2" s="1816"/>
      <c r="AQ2" s="1816"/>
      <c r="AR2" s="1816"/>
      <c r="AS2" s="1816"/>
      <c r="AT2" s="1816"/>
      <c r="AU2" s="1817">
        <v>7</v>
      </c>
      <c r="AV2" s="1817"/>
      <c r="AW2" s="1817"/>
      <c r="AX2" s="1817"/>
      <c r="AY2" s="1817"/>
      <c r="AZ2" s="1817"/>
      <c r="BA2" s="1759" t="s">
        <v>497</v>
      </c>
      <c r="BB2" s="1759"/>
      <c r="BC2" s="1759"/>
      <c r="BD2" s="1759"/>
      <c r="BE2" s="1759"/>
      <c r="BF2" s="1759"/>
    </row>
    <row r="3" spans="1:60" s="545" customFormat="1" ht="28.15" customHeight="1" x14ac:dyDescent="0.2">
      <c r="A3" s="148" t="s">
        <v>443</v>
      </c>
      <c r="B3" s="1676" t="s">
        <v>443</v>
      </c>
      <c r="C3" s="1676"/>
      <c r="D3" s="1087"/>
      <c r="E3" s="1087"/>
      <c r="F3" s="1811" t="s">
        <v>444</v>
      </c>
      <c r="G3" s="1812"/>
      <c r="H3" s="1811" t="s">
        <v>445</v>
      </c>
      <c r="I3" s="1812"/>
      <c r="J3" s="151" t="s">
        <v>446</v>
      </c>
      <c r="K3" s="1087"/>
      <c r="L3" s="1811" t="s">
        <v>444</v>
      </c>
      <c r="M3" s="1812"/>
      <c r="N3" s="1811" t="s">
        <v>445</v>
      </c>
      <c r="O3" s="1812"/>
      <c r="P3" s="151" t="s">
        <v>446</v>
      </c>
      <c r="Q3" s="1087"/>
      <c r="R3" s="1811" t="s">
        <v>444</v>
      </c>
      <c r="S3" s="1812"/>
      <c r="T3" s="1811" t="s">
        <v>445</v>
      </c>
      <c r="U3" s="1812"/>
      <c r="V3" s="151" t="s">
        <v>446</v>
      </c>
      <c r="W3" s="1087"/>
      <c r="X3" s="1811" t="s">
        <v>444</v>
      </c>
      <c r="Y3" s="1812"/>
      <c r="Z3" s="1811" t="s">
        <v>445</v>
      </c>
      <c r="AA3" s="1812"/>
      <c r="AB3" s="151" t="s">
        <v>446</v>
      </c>
      <c r="AC3" s="1087"/>
      <c r="AD3" s="1811" t="s">
        <v>444</v>
      </c>
      <c r="AE3" s="1812"/>
      <c r="AF3" s="1811" t="s">
        <v>445</v>
      </c>
      <c r="AG3" s="1812"/>
      <c r="AH3" s="151" t="s">
        <v>446</v>
      </c>
      <c r="AI3" s="1087"/>
      <c r="AJ3" s="1811" t="s">
        <v>444</v>
      </c>
      <c r="AK3" s="1812"/>
      <c r="AL3" s="1811" t="s">
        <v>445</v>
      </c>
      <c r="AM3" s="1812"/>
      <c r="AN3" s="151" t="s">
        <v>446</v>
      </c>
      <c r="AO3" s="1109"/>
      <c r="AP3" s="1813" t="s">
        <v>444</v>
      </c>
      <c r="AQ3" s="1814"/>
      <c r="AR3" s="1813" t="s">
        <v>445</v>
      </c>
      <c r="AS3" s="1814"/>
      <c r="AT3" s="1088" t="s">
        <v>446</v>
      </c>
      <c r="AU3" s="1110"/>
      <c r="AV3" s="1818" t="s">
        <v>444</v>
      </c>
      <c r="AW3" s="1819"/>
      <c r="AX3" s="1818" t="s">
        <v>445</v>
      </c>
      <c r="AY3" s="1819"/>
      <c r="AZ3" s="1096" t="s">
        <v>446</v>
      </c>
      <c r="BA3" s="1087"/>
      <c r="BB3" s="1811" t="s">
        <v>444</v>
      </c>
      <c r="BC3" s="1812"/>
      <c r="BD3" s="1811" t="s">
        <v>445</v>
      </c>
      <c r="BE3" s="1812"/>
      <c r="BF3" s="151" t="s">
        <v>446</v>
      </c>
    </row>
    <row r="4" spans="1:60" s="545" customFormat="1" ht="13.5" x14ac:dyDescent="0.2">
      <c r="A4" s="152" t="s">
        <v>447</v>
      </c>
      <c r="B4" s="1677" t="s">
        <v>443</v>
      </c>
      <c r="C4" s="1678"/>
      <c r="D4" s="1111" t="s">
        <v>448</v>
      </c>
      <c r="E4" s="1111" t="s">
        <v>449</v>
      </c>
      <c r="F4" s="1112" t="s">
        <v>450</v>
      </c>
      <c r="G4" s="1112" t="s">
        <v>451</v>
      </c>
      <c r="H4" s="1113" t="s">
        <v>452</v>
      </c>
      <c r="I4" s="1112" t="s">
        <v>451</v>
      </c>
      <c r="J4" s="1114"/>
      <c r="K4" s="1111" t="s">
        <v>449</v>
      </c>
      <c r="L4" s="1112" t="s">
        <v>450</v>
      </c>
      <c r="M4" s="1112" t="s">
        <v>451</v>
      </c>
      <c r="N4" s="1113" t="s">
        <v>452</v>
      </c>
      <c r="O4" s="1112" t="s">
        <v>451</v>
      </c>
      <c r="P4" s="1114"/>
      <c r="Q4" s="1111" t="s">
        <v>449</v>
      </c>
      <c r="R4" s="1112" t="s">
        <v>450</v>
      </c>
      <c r="S4" s="1112" t="s">
        <v>451</v>
      </c>
      <c r="T4" s="1113" t="s">
        <v>452</v>
      </c>
      <c r="U4" s="1112" t="s">
        <v>451</v>
      </c>
      <c r="V4" s="1114"/>
      <c r="W4" s="1111" t="s">
        <v>449</v>
      </c>
      <c r="X4" s="1112" t="s">
        <v>450</v>
      </c>
      <c r="Y4" s="1112" t="s">
        <v>451</v>
      </c>
      <c r="Z4" s="1113" t="s">
        <v>452</v>
      </c>
      <c r="AA4" s="1112" t="s">
        <v>451</v>
      </c>
      <c r="AB4" s="1114"/>
      <c r="AC4" s="1111" t="s">
        <v>449</v>
      </c>
      <c r="AD4" s="1112" t="s">
        <v>450</v>
      </c>
      <c r="AE4" s="1112" t="s">
        <v>451</v>
      </c>
      <c r="AF4" s="1113" t="s">
        <v>452</v>
      </c>
      <c r="AG4" s="1112" t="s">
        <v>451</v>
      </c>
      <c r="AH4" s="1114"/>
      <c r="AI4" s="1111" t="s">
        <v>449</v>
      </c>
      <c r="AJ4" s="1112" t="s">
        <v>450</v>
      </c>
      <c r="AK4" s="1112" t="s">
        <v>451</v>
      </c>
      <c r="AL4" s="1113" t="s">
        <v>452</v>
      </c>
      <c r="AM4" s="1112" t="s">
        <v>451</v>
      </c>
      <c r="AN4" s="1114"/>
      <c r="AO4" s="1115" t="s">
        <v>449</v>
      </c>
      <c r="AP4" s="1116" t="s">
        <v>450</v>
      </c>
      <c r="AQ4" s="1116" t="s">
        <v>451</v>
      </c>
      <c r="AR4" s="1117" t="s">
        <v>452</v>
      </c>
      <c r="AS4" s="1116" t="s">
        <v>451</v>
      </c>
      <c r="AT4" s="1118"/>
      <c r="AU4" s="1119" t="s">
        <v>449</v>
      </c>
      <c r="AV4" s="1120" t="s">
        <v>450</v>
      </c>
      <c r="AW4" s="1120" t="s">
        <v>451</v>
      </c>
      <c r="AX4" s="1121" t="s">
        <v>452</v>
      </c>
      <c r="AY4" s="1120" t="s">
        <v>451</v>
      </c>
      <c r="AZ4" s="1122"/>
      <c r="BA4" s="1111" t="s">
        <v>449</v>
      </c>
      <c r="BB4" s="1112" t="s">
        <v>450</v>
      </c>
      <c r="BC4" s="1112" t="s">
        <v>451</v>
      </c>
      <c r="BD4" s="1113" t="s">
        <v>452</v>
      </c>
      <c r="BE4" s="1112" t="s">
        <v>451</v>
      </c>
      <c r="BF4" s="1114"/>
    </row>
    <row r="5" spans="1:60" s="545" customFormat="1" ht="13.5" x14ac:dyDescent="0.2">
      <c r="A5" s="159" t="s">
        <v>0</v>
      </c>
      <c r="B5" s="1679" t="s">
        <v>453</v>
      </c>
      <c r="C5" s="1679"/>
      <c r="D5" s="1111" t="s">
        <v>454</v>
      </c>
      <c r="E5" s="1111" t="s">
        <v>455</v>
      </c>
      <c r="F5" s="1680"/>
      <c r="G5" s="1681" t="s">
        <v>456</v>
      </c>
      <c r="H5" s="1680"/>
      <c r="I5" s="1681" t="s">
        <v>456</v>
      </c>
      <c r="J5" s="1682" t="s">
        <v>457</v>
      </c>
      <c r="K5" s="1664"/>
      <c r="L5" s="1665"/>
      <c r="M5" s="1665"/>
      <c r="N5" s="1666"/>
      <c r="O5" s="1665"/>
      <c r="P5" s="1667"/>
      <c r="Q5" s="1664"/>
      <c r="R5" s="1665"/>
      <c r="S5" s="1665"/>
      <c r="T5" s="1666"/>
      <c r="U5" s="1665"/>
      <c r="V5" s="1667"/>
      <c r="W5" s="1664"/>
      <c r="X5" s="1665"/>
      <c r="Y5" s="1665"/>
      <c r="Z5" s="1666"/>
      <c r="AA5" s="1665"/>
      <c r="AB5" s="1667"/>
      <c r="AC5" s="1664"/>
      <c r="AD5" s="1665"/>
      <c r="AE5" s="1665"/>
      <c r="AF5" s="1666"/>
      <c r="AG5" s="1665"/>
      <c r="AH5" s="1667"/>
      <c r="AI5" s="1664"/>
      <c r="AJ5" s="1665"/>
      <c r="AK5" s="1665"/>
      <c r="AL5" s="1666"/>
      <c r="AM5" s="1665"/>
      <c r="AN5" s="1667"/>
      <c r="AO5" s="1668"/>
      <c r="AP5" s="1669"/>
      <c r="AQ5" s="1669"/>
      <c r="AR5" s="1670"/>
      <c r="AS5" s="1669"/>
      <c r="AT5" s="1671"/>
      <c r="AU5" s="1672"/>
      <c r="AV5" s="1673"/>
      <c r="AW5" s="1673"/>
      <c r="AX5" s="1674"/>
      <c r="AY5" s="1673"/>
      <c r="AZ5" s="1675"/>
      <c r="BA5" s="1664"/>
      <c r="BB5" s="1665"/>
      <c r="BC5" s="1665"/>
      <c r="BD5" s="1666"/>
      <c r="BE5" s="1665"/>
      <c r="BF5" s="1667"/>
    </row>
    <row r="6" spans="1:60" s="545" customFormat="1" ht="13.5" thickBot="1" x14ac:dyDescent="0.25">
      <c r="A6" s="1651">
        <v>1</v>
      </c>
      <c r="B6" s="1652">
        <v>2</v>
      </c>
      <c r="C6" s="1652"/>
      <c r="D6" s="1653">
        <v>3</v>
      </c>
      <c r="E6" s="1653">
        <v>4</v>
      </c>
      <c r="F6" s="1653">
        <v>5</v>
      </c>
      <c r="G6" s="1653">
        <v>6</v>
      </c>
      <c r="H6" s="1653">
        <v>7</v>
      </c>
      <c r="I6" s="1653">
        <v>8</v>
      </c>
      <c r="J6" s="1654">
        <v>9</v>
      </c>
      <c r="K6" s="166">
        <v>4</v>
      </c>
      <c r="L6" s="166">
        <v>5</v>
      </c>
      <c r="M6" s="166">
        <v>6</v>
      </c>
      <c r="N6" s="166">
        <v>7</v>
      </c>
      <c r="O6" s="166">
        <v>8</v>
      </c>
      <c r="P6" s="167">
        <v>9</v>
      </c>
      <c r="Q6" s="166">
        <v>4</v>
      </c>
      <c r="R6" s="166">
        <v>5</v>
      </c>
      <c r="S6" s="166">
        <v>6</v>
      </c>
      <c r="T6" s="166">
        <v>7</v>
      </c>
      <c r="U6" s="166">
        <v>8</v>
      </c>
      <c r="V6" s="167">
        <v>9</v>
      </c>
      <c r="W6" s="166">
        <v>4</v>
      </c>
      <c r="X6" s="166">
        <v>5</v>
      </c>
      <c r="Y6" s="166">
        <v>6</v>
      </c>
      <c r="Z6" s="166">
        <v>7</v>
      </c>
      <c r="AA6" s="166">
        <v>8</v>
      </c>
      <c r="AB6" s="167">
        <v>9</v>
      </c>
      <c r="AC6" s="166">
        <v>4</v>
      </c>
      <c r="AD6" s="166">
        <v>5</v>
      </c>
      <c r="AE6" s="166">
        <v>6</v>
      </c>
      <c r="AF6" s="166">
        <v>7</v>
      </c>
      <c r="AG6" s="166">
        <v>8</v>
      </c>
      <c r="AH6" s="167">
        <v>9</v>
      </c>
      <c r="AI6" s="166">
        <v>4</v>
      </c>
      <c r="AJ6" s="166">
        <v>5</v>
      </c>
      <c r="AK6" s="166">
        <v>6</v>
      </c>
      <c r="AL6" s="166">
        <v>7</v>
      </c>
      <c r="AM6" s="166">
        <v>8</v>
      </c>
      <c r="AN6" s="167">
        <v>9</v>
      </c>
      <c r="AO6" s="1089">
        <v>4</v>
      </c>
      <c r="AP6" s="1089">
        <v>5</v>
      </c>
      <c r="AQ6" s="1089">
        <v>6</v>
      </c>
      <c r="AR6" s="1089">
        <v>7</v>
      </c>
      <c r="AS6" s="1089">
        <v>8</v>
      </c>
      <c r="AT6" s="1090">
        <v>9</v>
      </c>
      <c r="AU6" s="1097">
        <v>4</v>
      </c>
      <c r="AV6" s="1097">
        <v>5</v>
      </c>
      <c r="AW6" s="1097">
        <v>6</v>
      </c>
      <c r="AX6" s="1097">
        <v>7</v>
      </c>
      <c r="AY6" s="1097">
        <v>8</v>
      </c>
      <c r="AZ6" s="1098">
        <v>9</v>
      </c>
      <c r="BA6" s="166">
        <v>4</v>
      </c>
      <c r="BB6" s="166">
        <v>5</v>
      </c>
      <c r="BC6" s="166">
        <v>6</v>
      </c>
      <c r="BD6" s="166">
        <v>7</v>
      </c>
      <c r="BE6" s="166">
        <v>8</v>
      </c>
      <c r="BF6" s="167">
        <v>9</v>
      </c>
    </row>
    <row r="7" spans="1:60" ht="27" x14ac:dyDescent="0.2">
      <c r="A7" s="5"/>
      <c r="B7" s="1123" t="s">
        <v>1</v>
      </c>
      <c r="C7" s="6"/>
      <c r="D7" s="7"/>
      <c r="E7" s="7"/>
      <c r="F7" s="7"/>
      <c r="G7" s="1124"/>
      <c r="H7" s="1124"/>
      <c r="I7" s="1124"/>
      <c r="J7" s="1125"/>
      <c r="K7" s="128"/>
      <c r="L7" s="90"/>
      <c r="M7" s="1126"/>
      <c r="N7" s="1126"/>
      <c r="O7" s="1126"/>
      <c r="P7" s="1127"/>
      <c r="Q7" s="169"/>
      <c r="R7" s="170"/>
      <c r="S7" s="1128"/>
      <c r="T7" s="1128"/>
      <c r="U7" s="1128"/>
      <c r="V7" s="1129"/>
      <c r="W7" s="216"/>
      <c r="X7" s="217"/>
      <c r="Y7" s="1130"/>
      <c r="Z7" s="1130"/>
      <c r="AA7" s="1130"/>
      <c r="AB7" s="1131"/>
      <c r="AC7" s="263"/>
      <c r="AD7" s="264"/>
      <c r="AE7" s="1132"/>
      <c r="AF7" s="1132"/>
      <c r="AG7" s="1132"/>
      <c r="AH7" s="1133"/>
      <c r="AI7" s="310"/>
      <c r="AJ7" s="311"/>
      <c r="AK7" s="1134"/>
      <c r="AL7" s="1134"/>
      <c r="AM7" s="1134"/>
      <c r="AN7" s="1135"/>
      <c r="AO7" s="1091"/>
      <c r="AP7" s="1092"/>
      <c r="AQ7" s="1136"/>
      <c r="AR7" s="1136"/>
      <c r="AS7" s="1136"/>
      <c r="AT7" s="1137"/>
      <c r="AU7" s="1099"/>
      <c r="AV7" s="1100"/>
      <c r="AW7" s="1138"/>
      <c r="AX7" s="1138"/>
      <c r="AY7" s="1138"/>
      <c r="AZ7" s="1139"/>
      <c r="BA7" s="790"/>
      <c r="BB7" s="357"/>
      <c r="BC7" s="1140"/>
      <c r="BD7" s="1140"/>
      <c r="BE7" s="1140"/>
      <c r="BF7" s="1141"/>
    </row>
    <row r="8" spans="1:60" ht="13.5" x14ac:dyDescent="0.2">
      <c r="A8" s="1"/>
      <c r="B8" s="1143" t="s">
        <v>2</v>
      </c>
      <c r="C8" s="51"/>
      <c r="D8" s="51"/>
      <c r="E8" s="51"/>
      <c r="F8" s="51"/>
      <c r="G8" s="1124"/>
      <c r="H8" s="1124"/>
      <c r="I8" s="1124"/>
      <c r="J8" s="1125"/>
      <c r="K8" s="131"/>
      <c r="L8" s="1144"/>
      <c r="M8" s="1126"/>
      <c r="N8" s="1126"/>
      <c r="O8" s="1126"/>
      <c r="P8" s="1127"/>
      <c r="Q8" s="177"/>
      <c r="R8" s="1145"/>
      <c r="S8" s="1128"/>
      <c r="T8" s="1128"/>
      <c r="U8" s="1128"/>
      <c r="V8" s="1129"/>
      <c r="W8" s="224"/>
      <c r="X8" s="1146"/>
      <c r="Y8" s="1130"/>
      <c r="Z8" s="1130"/>
      <c r="AA8" s="1130"/>
      <c r="AB8" s="1131"/>
      <c r="AC8" s="271"/>
      <c r="AD8" s="1147"/>
      <c r="AE8" s="1132"/>
      <c r="AF8" s="1132"/>
      <c r="AG8" s="1132"/>
      <c r="AH8" s="1133"/>
      <c r="AI8" s="318"/>
      <c r="AJ8" s="1148"/>
      <c r="AK8" s="1134"/>
      <c r="AL8" s="1134"/>
      <c r="AM8" s="1134"/>
      <c r="AN8" s="1135"/>
      <c r="AO8" s="1091"/>
      <c r="AP8" s="1149"/>
      <c r="AQ8" s="1136"/>
      <c r="AR8" s="1136"/>
      <c r="AS8" s="1136"/>
      <c r="AT8" s="1137"/>
      <c r="AU8" s="1099"/>
      <c r="AV8" s="1150"/>
      <c r="AW8" s="1138"/>
      <c r="AX8" s="1138"/>
      <c r="AY8" s="1138"/>
      <c r="AZ8" s="1139"/>
      <c r="BA8" s="1151"/>
      <c r="BB8" s="1152"/>
      <c r="BC8" s="1140"/>
      <c r="BD8" s="1140"/>
      <c r="BE8" s="1140"/>
      <c r="BF8" s="1141"/>
    </row>
    <row r="9" spans="1:60" ht="13.5" x14ac:dyDescent="0.2">
      <c r="A9" s="1"/>
      <c r="B9" s="1143"/>
      <c r="C9" s="51"/>
      <c r="D9" s="51"/>
      <c r="E9" s="51"/>
      <c r="F9" s="51"/>
      <c r="G9" s="1124"/>
      <c r="H9" s="1124"/>
      <c r="I9" s="1124"/>
      <c r="J9" s="1125"/>
      <c r="K9" s="131"/>
      <c r="L9" s="1144"/>
      <c r="M9" s="1126"/>
      <c r="N9" s="1126"/>
      <c r="O9" s="1126"/>
      <c r="P9" s="1127"/>
      <c r="Q9" s="177"/>
      <c r="R9" s="1145"/>
      <c r="S9" s="1128"/>
      <c r="T9" s="1128"/>
      <c r="U9" s="1128"/>
      <c r="V9" s="1129"/>
      <c r="W9" s="224"/>
      <c r="X9" s="1146"/>
      <c r="Y9" s="1130"/>
      <c r="Z9" s="1130"/>
      <c r="AA9" s="1130"/>
      <c r="AB9" s="1131"/>
      <c r="AC9" s="271"/>
      <c r="AD9" s="1147"/>
      <c r="AE9" s="1132"/>
      <c r="AF9" s="1132"/>
      <c r="AG9" s="1132"/>
      <c r="AH9" s="1133"/>
      <c r="AI9" s="318"/>
      <c r="AJ9" s="1148"/>
      <c r="AK9" s="1134"/>
      <c r="AL9" s="1134"/>
      <c r="AM9" s="1134"/>
      <c r="AN9" s="1135"/>
      <c r="AO9" s="1091"/>
      <c r="AP9" s="1149"/>
      <c r="AQ9" s="1136"/>
      <c r="AR9" s="1136"/>
      <c r="AS9" s="1136"/>
      <c r="AT9" s="1137"/>
      <c r="AU9" s="1099"/>
      <c r="AV9" s="1150"/>
      <c r="AW9" s="1138"/>
      <c r="AX9" s="1138"/>
      <c r="AY9" s="1138"/>
      <c r="AZ9" s="1139"/>
      <c r="BA9" s="1151"/>
      <c r="BB9" s="1152"/>
      <c r="BC9" s="1140"/>
      <c r="BD9" s="1140"/>
      <c r="BE9" s="1140"/>
      <c r="BF9" s="1141"/>
    </row>
    <row r="10" spans="1:60" ht="13.5" x14ac:dyDescent="0.2">
      <c r="A10" s="1"/>
      <c r="B10" s="1153" t="s">
        <v>3</v>
      </c>
      <c r="C10" s="51"/>
      <c r="D10" s="51"/>
      <c r="E10" s="51"/>
      <c r="F10" s="51"/>
      <c r="G10" s="1124"/>
      <c r="H10" s="1124"/>
      <c r="I10" s="1124"/>
      <c r="J10" s="1125"/>
      <c r="K10" s="131"/>
      <c r="L10" s="1144"/>
      <c r="M10" s="1126"/>
      <c r="N10" s="1126"/>
      <c r="O10" s="1126"/>
      <c r="P10" s="1127"/>
      <c r="Q10" s="177"/>
      <c r="R10" s="1145"/>
      <c r="S10" s="1128"/>
      <c r="T10" s="1128"/>
      <c r="U10" s="1128"/>
      <c r="V10" s="1129"/>
      <c r="W10" s="224"/>
      <c r="X10" s="1146"/>
      <c r="Y10" s="1130"/>
      <c r="Z10" s="1130"/>
      <c r="AA10" s="1130"/>
      <c r="AB10" s="1131"/>
      <c r="AC10" s="271"/>
      <c r="AD10" s="1147"/>
      <c r="AE10" s="1132"/>
      <c r="AF10" s="1132"/>
      <c r="AG10" s="1132"/>
      <c r="AH10" s="1133"/>
      <c r="AI10" s="318"/>
      <c r="AJ10" s="1148"/>
      <c r="AK10" s="1134"/>
      <c r="AL10" s="1134"/>
      <c r="AM10" s="1134"/>
      <c r="AN10" s="1135"/>
      <c r="AO10" s="1091"/>
      <c r="AP10" s="1149"/>
      <c r="AQ10" s="1136"/>
      <c r="AR10" s="1136"/>
      <c r="AS10" s="1136"/>
      <c r="AT10" s="1137"/>
      <c r="AU10" s="1099"/>
      <c r="AV10" s="1150"/>
      <c r="AW10" s="1138"/>
      <c r="AX10" s="1138"/>
      <c r="AY10" s="1138"/>
      <c r="AZ10" s="1139"/>
      <c r="BA10" s="1151"/>
      <c r="BB10" s="1152"/>
      <c r="BC10" s="1140"/>
      <c r="BD10" s="1140"/>
      <c r="BE10" s="1140"/>
      <c r="BF10" s="1141"/>
    </row>
    <row r="11" spans="1:60" x14ac:dyDescent="0.2">
      <c r="A11" s="1">
        <v>1</v>
      </c>
      <c r="B11" s="50" t="s">
        <v>233</v>
      </c>
      <c r="C11" s="51" t="s">
        <v>234</v>
      </c>
      <c r="D11" s="51" t="s">
        <v>7</v>
      </c>
      <c r="E11" s="1830">
        <v>1</v>
      </c>
      <c r="F11" s="76">
        <v>29840</v>
      </c>
      <c r="G11" s="76">
        <f t="shared" ref="G11:G56" si="0">E11*F11</f>
        <v>29840</v>
      </c>
      <c r="H11" s="76">
        <v>157054</v>
      </c>
      <c r="I11" s="76">
        <f t="shared" ref="I11:I56" si="1">E11*H11</f>
        <v>157054</v>
      </c>
      <c r="J11" s="120">
        <f>G11+I11</f>
        <v>186894</v>
      </c>
      <c r="K11" s="131"/>
      <c r="L11" s="95">
        <v>29840</v>
      </c>
      <c r="M11" s="95">
        <f t="shared" ref="M11:M56" si="2">K11*L11</f>
        <v>0</v>
      </c>
      <c r="N11" s="95">
        <v>157054</v>
      </c>
      <c r="O11" s="95">
        <f t="shared" ref="O11:O56" si="3">K11*N11</f>
        <v>0</v>
      </c>
      <c r="P11" s="96">
        <f>M11+O11</f>
        <v>0</v>
      </c>
      <c r="Q11" s="177"/>
      <c r="R11" s="178">
        <v>29840</v>
      </c>
      <c r="S11" s="178">
        <f t="shared" ref="S11:S56" si="4">Q11*R11</f>
        <v>0</v>
      </c>
      <c r="T11" s="178">
        <v>157054</v>
      </c>
      <c r="U11" s="178">
        <f t="shared" ref="U11:U56" si="5">Q11*T11</f>
        <v>0</v>
      </c>
      <c r="V11" s="179">
        <f>S11+U11</f>
        <v>0</v>
      </c>
      <c r="W11" s="224"/>
      <c r="X11" s="225">
        <v>29840</v>
      </c>
      <c r="Y11" s="225">
        <f t="shared" ref="Y11:Y56" si="6">W11*X11</f>
        <v>0</v>
      </c>
      <c r="Z11" s="225">
        <v>157054</v>
      </c>
      <c r="AA11" s="225">
        <f t="shared" ref="AA11:AA56" si="7">W11*Z11</f>
        <v>0</v>
      </c>
      <c r="AB11" s="226">
        <f>Y11+AA11</f>
        <v>0</v>
      </c>
      <c r="AC11" s="271">
        <v>1</v>
      </c>
      <c r="AD11" s="272">
        <v>29840</v>
      </c>
      <c r="AE11" s="272">
        <f t="shared" ref="AE11:AE56" si="8">AC11*AD11</f>
        <v>29840</v>
      </c>
      <c r="AF11" s="272">
        <v>157054</v>
      </c>
      <c r="AG11" s="272">
        <f t="shared" ref="AG11:AG56" si="9">AC11*AF11</f>
        <v>157054</v>
      </c>
      <c r="AH11" s="273">
        <f>AE11+AG11</f>
        <v>186894</v>
      </c>
      <c r="AI11" s="318"/>
      <c r="AJ11" s="319">
        <v>29840</v>
      </c>
      <c r="AK11" s="319">
        <f t="shared" ref="AK11:AK56" si="10">AI11*AJ11</f>
        <v>0</v>
      </c>
      <c r="AL11" s="319">
        <v>157054</v>
      </c>
      <c r="AM11" s="319">
        <f t="shared" ref="AM11:AM56" si="11">AI11*AL11</f>
        <v>0</v>
      </c>
      <c r="AN11" s="320">
        <f>AK11+AM11</f>
        <v>0</v>
      </c>
      <c r="AO11" s="1091"/>
      <c r="AP11" s="1093">
        <v>29840</v>
      </c>
      <c r="AQ11" s="1093">
        <f t="shared" ref="AQ11:AQ17" si="12">AO11*AP11</f>
        <v>0</v>
      </c>
      <c r="AR11" s="1093">
        <v>157054</v>
      </c>
      <c r="AS11" s="1093">
        <f t="shared" ref="AS11:AS17" si="13">AO11*AR11</f>
        <v>0</v>
      </c>
      <c r="AT11" s="1094">
        <f>AQ11+AS11</f>
        <v>0</v>
      </c>
      <c r="AU11" s="1099"/>
      <c r="AV11" s="1101">
        <v>29840</v>
      </c>
      <c r="AW11" s="1101">
        <f t="shared" ref="AW11:AW17" si="14">AU11*AV11</f>
        <v>0</v>
      </c>
      <c r="AX11" s="1101">
        <v>157054</v>
      </c>
      <c r="AY11" s="1101">
        <f t="shared" ref="AY11:AY17" si="15">AU11*AX11</f>
        <v>0</v>
      </c>
      <c r="AZ11" s="1102">
        <f>AW11+AY11</f>
        <v>0</v>
      </c>
      <c r="BA11" s="1151">
        <f>E11-K11-Q11-W11-AC11-AI11-AO11-AU11</f>
        <v>0</v>
      </c>
      <c r="BB11" s="363">
        <v>29840</v>
      </c>
      <c r="BC11" s="363">
        <f t="shared" ref="BC11:BC17" si="16">BA11*BB11</f>
        <v>0</v>
      </c>
      <c r="BD11" s="363">
        <v>157054</v>
      </c>
      <c r="BE11" s="363">
        <f t="shared" ref="BE11:BE17" si="17">BA11*BD11</f>
        <v>0</v>
      </c>
      <c r="BF11" s="364">
        <f>BC11+BE11</f>
        <v>0</v>
      </c>
      <c r="BG11" s="1142">
        <f>J11-P11-V11-AB11-AH11-AN11</f>
        <v>0</v>
      </c>
      <c r="BH11" s="1142">
        <f>BF11-BG11</f>
        <v>0</v>
      </c>
    </row>
    <row r="12" spans="1:60" x14ac:dyDescent="0.2">
      <c r="A12" s="1">
        <v>2</v>
      </c>
      <c r="B12" s="50" t="s">
        <v>235</v>
      </c>
      <c r="C12" s="51" t="s">
        <v>236</v>
      </c>
      <c r="D12" s="51" t="s">
        <v>7</v>
      </c>
      <c r="E12" s="1830">
        <v>1</v>
      </c>
      <c r="F12" s="76">
        <v>2500</v>
      </c>
      <c r="G12" s="76">
        <f t="shared" si="0"/>
        <v>2500</v>
      </c>
      <c r="H12" s="76">
        <v>11167</v>
      </c>
      <c r="I12" s="76">
        <f t="shared" si="1"/>
        <v>11167</v>
      </c>
      <c r="J12" s="120">
        <f>G12+I12</f>
        <v>13667</v>
      </c>
      <c r="K12" s="131"/>
      <c r="L12" s="95">
        <v>2500</v>
      </c>
      <c r="M12" s="95">
        <f t="shared" si="2"/>
        <v>0</v>
      </c>
      <c r="N12" s="95">
        <v>11167</v>
      </c>
      <c r="O12" s="95">
        <f t="shared" si="3"/>
        <v>0</v>
      </c>
      <c r="P12" s="96">
        <f>M12+O12</f>
        <v>0</v>
      </c>
      <c r="Q12" s="177"/>
      <c r="R12" s="178">
        <v>2500</v>
      </c>
      <c r="S12" s="178">
        <f t="shared" si="4"/>
        <v>0</v>
      </c>
      <c r="T12" s="178">
        <v>11167</v>
      </c>
      <c r="U12" s="178">
        <f t="shared" si="5"/>
        <v>0</v>
      </c>
      <c r="V12" s="179">
        <f>S12+U12</f>
        <v>0</v>
      </c>
      <c r="W12" s="224"/>
      <c r="X12" s="225">
        <v>2500</v>
      </c>
      <c r="Y12" s="225">
        <f t="shared" si="6"/>
        <v>0</v>
      </c>
      <c r="Z12" s="225">
        <v>11167</v>
      </c>
      <c r="AA12" s="225">
        <f t="shared" si="7"/>
        <v>0</v>
      </c>
      <c r="AB12" s="226">
        <f>Y12+AA12</f>
        <v>0</v>
      </c>
      <c r="AC12" s="271">
        <v>1</v>
      </c>
      <c r="AD12" s="272">
        <v>2500</v>
      </c>
      <c r="AE12" s="272">
        <f t="shared" si="8"/>
        <v>2500</v>
      </c>
      <c r="AF12" s="272">
        <v>11167</v>
      </c>
      <c r="AG12" s="272">
        <f t="shared" si="9"/>
        <v>11167</v>
      </c>
      <c r="AH12" s="273">
        <f>AE12+AG12</f>
        <v>13667</v>
      </c>
      <c r="AI12" s="318"/>
      <c r="AJ12" s="319">
        <v>2500</v>
      </c>
      <c r="AK12" s="319">
        <f t="shared" si="10"/>
        <v>0</v>
      </c>
      <c r="AL12" s="319">
        <v>11167</v>
      </c>
      <c r="AM12" s="319">
        <f t="shared" si="11"/>
        <v>0</v>
      </c>
      <c r="AN12" s="320">
        <f>AK12+AM12</f>
        <v>0</v>
      </c>
      <c r="AO12" s="1091"/>
      <c r="AP12" s="1093">
        <v>2500</v>
      </c>
      <c r="AQ12" s="1093">
        <f t="shared" si="12"/>
        <v>0</v>
      </c>
      <c r="AR12" s="1093">
        <v>11167</v>
      </c>
      <c r="AS12" s="1093">
        <f t="shared" si="13"/>
        <v>0</v>
      </c>
      <c r="AT12" s="1094">
        <f>AQ12+AS12</f>
        <v>0</v>
      </c>
      <c r="AU12" s="1099"/>
      <c r="AV12" s="1101">
        <v>2500</v>
      </c>
      <c r="AW12" s="1101">
        <f t="shared" si="14"/>
        <v>0</v>
      </c>
      <c r="AX12" s="1101">
        <v>11167</v>
      </c>
      <c r="AY12" s="1101">
        <f t="shared" si="15"/>
        <v>0</v>
      </c>
      <c r="AZ12" s="1102">
        <f>AW12+AY12</f>
        <v>0</v>
      </c>
      <c r="BA12" s="1151">
        <f t="shared" ref="BA12:BA75" si="18">E12-K12-Q12-W12-AC12-AI12-AO12-AU12</f>
        <v>0</v>
      </c>
      <c r="BB12" s="363">
        <v>2500</v>
      </c>
      <c r="BC12" s="363">
        <f t="shared" si="16"/>
        <v>0</v>
      </c>
      <c r="BD12" s="363">
        <v>11167</v>
      </c>
      <c r="BE12" s="363">
        <f t="shared" si="17"/>
        <v>0</v>
      </c>
      <c r="BF12" s="364">
        <f t="shared" ref="BF12:BF75" si="19">BC12+BE12</f>
        <v>0</v>
      </c>
      <c r="BG12" s="1142">
        <f t="shared" ref="BG12:BG75" si="20">J12-P12-V12-AB12-AH12-AN12</f>
        <v>0</v>
      </c>
      <c r="BH12" s="1142">
        <f t="shared" ref="BH12:BH75" si="21">BF12-BG12</f>
        <v>0</v>
      </c>
    </row>
    <row r="13" spans="1:60" ht="25.5" x14ac:dyDescent="0.2">
      <c r="A13" s="1">
        <v>3</v>
      </c>
      <c r="B13" s="50" t="s">
        <v>328</v>
      </c>
      <c r="C13" s="51" t="s">
        <v>4</v>
      </c>
      <c r="D13" s="51" t="s">
        <v>5</v>
      </c>
      <c r="E13" s="1830">
        <v>58</v>
      </c>
      <c r="F13" s="76"/>
      <c r="G13" s="76">
        <f t="shared" si="0"/>
        <v>0</v>
      </c>
      <c r="H13" s="76"/>
      <c r="I13" s="76">
        <f t="shared" si="1"/>
        <v>0</v>
      </c>
      <c r="J13" s="120"/>
      <c r="K13" s="131"/>
      <c r="L13" s="95"/>
      <c r="M13" s="95">
        <f t="shared" si="2"/>
        <v>0</v>
      </c>
      <c r="N13" s="95"/>
      <c r="O13" s="95">
        <f t="shared" si="3"/>
        <v>0</v>
      </c>
      <c r="P13" s="96"/>
      <c r="Q13" s="177"/>
      <c r="R13" s="178"/>
      <c r="S13" s="178">
        <f t="shared" si="4"/>
        <v>0</v>
      </c>
      <c r="T13" s="178"/>
      <c r="U13" s="178">
        <f t="shared" si="5"/>
        <v>0</v>
      </c>
      <c r="V13" s="179"/>
      <c r="W13" s="224"/>
      <c r="X13" s="225"/>
      <c r="Y13" s="225">
        <f t="shared" si="6"/>
        <v>0</v>
      </c>
      <c r="Z13" s="225"/>
      <c r="AA13" s="225">
        <f t="shared" si="7"/>
        <v>0</v>
      </c>
      <c r="AB13" s="226"/>
      <c r="AC13" s="271"/>
      <c r="AD13" s="272"/>
      <c r="AE13" s="272">
        <f t="shared" si="8"/>
        <v>0</v>
      </c>
      <c r="AF13" s="272"/>
      <c r="AG13" s="272">
        <f t="shared" si="9"/>
        <v>0</v>
      </c>
      <c r="AH13" s="273"/>
      <c r="AI13" s="318"/>
      <c r="AJ13" s="319"/>
      <c r="AK13" s="319">
        <f t="shared" si="10"/>
        <v>0</v>
      </c>
      <c r="AL13" s="319"/>
      <c r="AM13" s="319">
        <f t="shared" si="11"/>
        <v>0</v>
      </c>
      <c r="AN13" s="320"/>
      <c r="AO13" s="1091"/>
      <c r="AP13" s="1093"/>
      <c r="AQ13" s="1093">
        <f t="shared" si="12"/>
        <v>0</v>
      </c>
      <c r="AR13" s="1093"/>
      <c r="AS13" s="1093">
        <f t="shared" si="13"/>
        <v>0</v>
      </c>
      <c r="AT13" s="1094"/>
      <c r="AU13" s="1099"/>
      <c r="AV13" s="1101"/>
      <c r="AW13" s="1101">
        <f t="shared" si="14"/>
        <v>0</v>
      </c>
      <c r="AX13" s="1101"/>
      <c r="AY13" s="1101">
        <f t="shared" si="15"/>
        <v>0</v>
      </c>
      <c r="AZ13" s="1102"/>
      <c r="BA13" s="1151"/>
      <c r="BB13" s="363"/>
      <c r="BC13" s="363"/>
      <c r="BD13" s="363"/>
      <c r="BE13" s="363"/>
      <c r="BF13" s="364"/>
      <c r="BG13" s="1142">
        <f t="shared" si="20"/>
        <v>0</v>
      </c>
      <c r="BH13" s="1142">
        <f t="shared" si="21"/>
        <v>0</v>
      </c>
    </row>
    <row r="14" spans="1:60" x14ac:dyDescent="0.2">
      <c r="A14" s="1">
        <v>4</v>
      </c>
      <c r="B14" s="1154" t="s">
        <v>6</v>
      </c>
      <c r="C14" s="51"/>
      <c r="D14" s="51" t="s">
        <v>7</v>
      </c>
      <c r="E14" s="1830">
        <v>7</v>
      </c>
      <c r="F14" s="76">
        <v>3500</v>
      </c>
      <c r="G14" s="76">
        <f t="shared" si="0"/>
        <v>24500</v>
      </c>
      <c r="H14" s="76">
        <v>12534</v>
      </c>
      <c r="I14" s="76">
        <f t="shared" si="1"/>
        <v>87738</v>
      </c>
      <c r="J14" s="120">
        <f>G14+I14</f>
        <v>112238</v>
      </c>
      <c r="K14" s="131"/>
      <c r="L14" s="95">
        <v>3500</v>
      </c>
      <c r="M14" s="95">
        <f t="shared" si="2"/>
        <v>0</v>
      </c>
      <c r="N14" s="95">
        <v>12534</v>
      </c>
      <c r="O14" s="95">
        <f t="shared" si="3"/>
        <v>0</v>
      </c>
      <c r="P14" s="96">
        <f>M14+O14</f>
        <v>0</v>
      </c>
      <c r="Q14" s="177"/>
      <c r="R14" s="178">
        <v>3500</v>
      </c>
      <c r="S14" s="178">
        <f t="shared" si="4"/>
        <v>0</v>
      </c>
      <c r="T14" s="178">
        <v>12534</v>
      </c>
      <c r="U14" s="178">
        <f t="shared" si="5"/>
        <v>0</v>
      </c>
      <c r="V14" s="179">
        <f>S14+U14</f>
        <v>0</v>
      </c>
      <c r="W14" s="224">
        <v>7</v>
      </c>
      <c r="X14" s="225">
        <v>3500</v>
      </c>
      <c r="Y14" s="225">
        <f t="shared" si="6"/>
        <v>24500</v>
      </c>
      <c r="Z14" s="225">
        <v>12534</v>
      </c>
      <c r="AA14" s="225">
        <f t="shared" si="7"/>
        <v>87738</v>
      </c>
      <c r="AB14" s="226">
        <f>Y14+AA14</f>
        <v>112238</v>
      </c>
      <c r="AC14" s="271"/>
      <c r="AD14" s="272">
        <v>3500</v>
      </c>
      <c r="AE14" s="272">
        <f t="shared" si="8"/>
        <v>0</v>
      </c>
      <c r="AF14" s="272">
        <v>12534</v>
      </c>
      <c r="AG14" s="272">
        <f t="shared" si="9"/>
        <v>0</v>
      </c>
      <c r="AH14" s="273">
        <f>AE14+AG14</f>
        <v>0</v>
      </c>
      <c r="AI14" s="318"/>
      <c r="AJ14" s="319">
        <v>3500</v>
      </c>
      <c r="AK14" s="319">
        <f t="shared" si="10"/>
        <v>0</v>
      </c>
      <c r="AL14" s="319">
        <v>12534</v>
      </c>
      <c r="AM14" s="319">
        <f t="shared" si="11"/>
        <v>0</v>
      </c>
      <c r="AN14" s="320">
        <f>AK14+AM14</f>
        <v>0</v>
      </c>
      <c r="AO14" s="1091"/>
      <c r="AP14" s="1093">
        <v>3500</v>
      </c>
      <c r="AQ14" s="1093">
        <f t="shared" si="12"/>
        <v>0</v>
      </c>
      <c r="AR14" s="1093">
        <v>12534</v>
      </c>
      <c r="AS14" s="1093">
        <f t="shared" si="13"/>
        <v>0</v>
      </c>
      <c r="AT14" s="1094">
        <f>AQ14+AS14</f>
        <v>0</v>
      </c>
      <c r="AU14" s="1099"/>
      <c r="AV14" s="1101">
        <v>3500</v>
      </c>
      <c r="AW14" s="1101">
        <f t="shared" si="14"/>
        <v>0</v>
      </c>
      <c r="AX14" s="1101">
        <v>12534</v>
      </c>
      <c r="AY14" s="1101">
        <f t="shared" si="15"/>
        <v>0</v>
      </c>
      <c r="AZ14" s="1102">
        <f>AW14+AY14</f>
        <v>0</v>
      </c>
      <c r="BA14" s="1151">
        <f t="shared" si="18"/>
        <v>0</v>
      </c>
      <c r="BB14" s="363">
        <v>3500</v>
      </c>
      <c r="BC14" s="363">
        <f t="shared" si="16"/>
        <v>0</v>
      </c>
      <c r="BD14" s="363">
        <v>12534</v>
      </c>
      <c r="BE14" s="363">
        <f t="shared" si="17"/>
        <v>0</v>
      </c>
      <c r="BF14" s="364">
        <f t="shared" si="19"/>
        <v>0</v>
      </c>
      <c r="BG14" s="1142">
        <f t="shared" si="20"/>
        <v>0</v>
      </c>
      <c r="BH14" s="1142">
        <f t="shared" si="21"/>
        <v>0</v>
      </c>
    </row>
    <row r="15" spans="1:60" x14ac:dyDescent="0.2">
      <c r="A15" s="1">
        <v>5</v>
      </c>
      <c r="B15" s="1154" t="s">
        <v>8</v>
      </c>
      <c r="C15" s="51"/>
      <c r="D15" s="51" t="s">
        <v>7</v>
      </c>
      <c r="E15" s="1830">
        <v>9</v>
      </c>
      <c r="F15" s="76">
        <v>3500</v>
      </c>
      <c r="G15" s="76">
        <f t="shared" si="0"/>
        <v>31500</v>
      </c>
      <c r="H15" s="76">
        <v>10744</v>
      </c>
      <c r="I15" s="76">
        <f t="shared" si="1"/>
        <v>96696</v>
      </c>
      <c r="J15" s="120">
        <f t="shared" ref="J15:J47" si="22">G15+I15</f>
        <v>128196</v>
      </c>
      <c r="K15" s="131"/>
      <c r="L15" s="95">
        <v>3500</v>
      </c>
      <c r="M15" s="95">
        <f t="shared" si="2"/>
        <v>0</v>
      </c>
      <c r="N15" s="95">
        <v>10744</v>
      </c>
      <c r="O15" s="95">
        <f t="shared" si="3"/>
        <v>0</v>
      </c>
      <c r="P15" s="96">
        <f t="shared" ref="P15:P47" si="23">M15+O15</f>
        <v>0</v>
      </c>
      <c r="Q15" s="177"/>
      <c r="R15" s="178">
        <v>3500</v>
      </c>
      <c r="S15" s="178">
        <f t="shared" si="4"/>
        <v>0</v>
      </c>
      <c r="T15" s="178">
        <v>10744</v>
      </c>
      <c r="U15" s="178">
        <f t="shared" si="5"/>
        <v>0</v>
      </c>
      <c r="V15" s="179">
        <f t="shared" ref="V15:V47" si="24">S15+U15</f>
        <v>0</v>
      </c>
      <c r="W15" s="224">
        <v>8</v>
      </c>
      <c r="X15" s="225">
        <v>3500</v>
      </c>
      <c r="Y15" s="225">
        <f t="shared" si="6"/>
        <v>28000</v>
      </c>
      <c r="Z15" s="225">
        <v>10744</v>
      </c>
      <c r="AA15" s="225">
        <f t="shared" si="7"/>
        <v>85952</v>
      </c>
      <c r="AB15" s="226">
        <f t="shared" ref="AB15:AB47" si="25">Y15+AA15</f>
        <v>113952</v>
      </c>
      <c r="AC15" s="271"/>
      <c r="AD15" s="272">
        <v>3500</v>
      </c>
      <c r="AE15" s="272">
        <f t="shared" si="8"/>
        <v>0</v>
      </c>
      <c r="AF15" s="272">
        <v>10744</v>
      </c>
      <c r="AG15" s="272">
        <f t="shared" si="9"/>
        <v>0</v>
      </c>
      <c r="AH15" s="273">
        <f t="shared" ref="AH15:AH47" si="26">AE15+AG15</f>
        <v>0</v>
      </c>
      <c r="AI15" s="1608">
        <v>1</v>
      </c>
      <c r="AJ15" s="319">
        <v>3500</v>
      </c>
      <c r="AK15" s="319">
        <f t="shared" si="10"/>
        <v>3500</v>
      </c>
      <c r="AL15" s="319">
        <v>10744</v>
      </c>
      <c r="AM15" s="319">
        <f t="shared" si="11"/>
        <v>10744</v>
      </c>
      <c r="AN15" s="320">
        <f t="shared" ref="AN15:AN47" si="27">AK15+AM15</f>
        <v>14244</v>
      </c>
      <c r="AO15" s="1091"/>
      <c r="AP15" s="1093">
        <v>3500</v>
      </c>
      <c r="AQ15" s="1093">
        <f t="shared" si="12"/>
        <v>0</v>
      </c>
      <c r="AR15" s="1093">
        <v>10744</v>
      </c>
      <c r="AS15" s="1093">
        <f t="shared" si="13"/>
        <v>0</v>
      </c>
      <c r="AT15" s="1094">
        <f t="shared" ref="AT15:AT47" si="28">AQ15+AS15</f>
        <v>0</v>
      </c>
      <c r="AU15" s="1099"/>
      <c r="AV15" s="1101">
        <v>3500</v>
      </c>
      <c r="AW15" s="1101">
        <f t="shared" si="14"/>
        <v>0</v>
      </c>
      <c r="AX15" s="1101">
        <v>10744</v>
      </c>
      <c r="AY15" s="1101">
        <f t="shared" si="15"/>
        <v>0</v>
      </c>
      <c r="AZ15" s="1102">
        <f t="shared" ref="AZ15:AZ47" si="29">AW15+AY15</f>
        <v>0</v>
      </c>
      <c r="BA15" s="1151">
        <f t="shared" si="18"/>
        <v>0</v>
      </c>
      <c r="BB15" s="363">
        <v>3500</v>
      </c>
      <c r="BC15" s="363">
        <f t="shared" si="16"/>
        <v>0</v>
      </c>
      <c r="BD15" s="363">
        <v>10744</v>
      </c>
      <c r="BE15" s="363">
        <f t="shared" si="17"/>
        <v>0</v>
      </c>
      <c r="BF15" s="364">
        <f t="shared" si="19"/>
        <v>0</v>
      </c>
      <c r="BG15" s="1142">
        <f t="shared" si="20"/>
        <v>0</v>
      </c>
      <c r="BH15" s="1142">
        <f t="shared" si="21"/>
        <v>0</v>
      </c>
    </row>
    <row r="16" spans="1:60" x14ac:dyDescent="0.2">
      <c r="A16" s="1">
        <v>6</v>
      </c>
      <c r="B16" s="1154" t="s">
        <v>9</v>
      </c>
      <c r="C16" s="51"/>
      <c r="D16" s="51" t="s">
        <v>7</v>
      </c>
      <c r="E16" s="1830">
        <v>17</v>
      </c>
      <c r="F16" s="76">
        <v>3500</v>
      </c>
      <c r="G16" s="76">
        <f t="shared" si="0"/>
        <v>59500</v>
      </c>
      <c r="H16" s="76">
        <v>8953</v>
      </c>
      <c r="I16" s="76">
        <f t="shared" si="1"/>
        <v>152201</v>
      </c>
      <c r="J16" s="120">
        <f t="shared" si="22"/>
        <v>211701</v>
      </c>
      <c r="K16" s="131"/>
      <c r="L16" s="95">
        <v>3500</v>
      </c>
      <c r="M16" s="95">
        <f t="shared" si="2"/>
        <v>0</v>
      </c>
      <c r="N16" s="95">
        <v>8953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8953</v>
      </c>
      <c r="U16" s="178">
        <f t="shared" si="5"/>
        <v>0</v>
      </c>
      <c r="V16" s="179">
        <f t="shared" si="24"/>
        <v>0</v>
      </c>
      <c r="W16" s="1155">
        <v>20</v>
      </c>
      <c r="X16" s="225">
        <v>3500</v>
      </c>
      <c r="Y16" s="225">
        <f t="shared" si="6"/>
        <v>70000</v>
      </c>
      <c r="Z16" s="225">
        <v>8953</v>
      </c>
      <c r="AA16" s="225">
        <f t="shared" si="7"/>
        <v>179060</v>
      </c>
      <c r="AB16" s="226">
        <f t="shared" si="25"/>
        <v>249060</v>
      </c>
      <c r="AC16" s="271">
        <v>7</v>
      </c>
      <c r="AD16" s="272">
        <v>3500</v>
      </c>
      <c r="AE16" s="272">
        <f t="shared" si="8"/>
        <v>24500</v>
      </c>
      <c r="AF16" s="272">
        <v>8953</v>
      </c>
      <c r="AG16" s="272">
        <f t="shared" si="9"/>
        <v>62671</v>
      </c>
      <c r="AH16" s="273">
        <f t="shared" si="26"/>
        <v>87171</v>
      </c>
      <c r="AI16" s="1608">
        <v>-10</v>
      </c>
      <c r="AJ16" s="319">
        <v>3500</v>
      </c>
      <c r="AK16" s="319">
        <f t="shared" si="10"/>
        <v>-35000</v>
      </c>
      <c r="AL16" s="319">
        <v>8953</v>
      </c>
      <c r="AM16" s="319">
        <f t="shared" si="11"/>
        <v>-89530</v>
      </c>
      <c r="AN16" s="320">
        <f t="shared" si="27"/>
        <v>-124530</v>
      </c>
      <c r="AO16" s="1091"/>
      <c r="AP16" s="1093">
        <v>3500</v>
      </c>
      <c r="AQ16" s="1093">
        <f t="shared" si="12"/>
        <v>0</v>
      </c>
      <c r="AR16" s="1093">
        <v>8953</v>
      </c>
      <c r="AS16" s="1093">
        <f t="shared" si="13"/>
        <v>0</v>
      </c>
      <c r="AT16" s="1094">
        <f t="shared" si="28"/>
        <v>0</v>
      </c>
      <c r="AU16" s="1099"/>
      <c r="AV16" s="1101">
        <v>3500</v>
      </c>
      <c r="AW16" s="1101">
        <f t="shared" si="14"/>
        <v>0</v>
      </c>
      <c r="AX16" s="1101">
        <v>8953</v>
      </c>
      <c r="AY16" s="1101">
        <f t="shared" si="15"/>
        <v>0</v>
      </c>
      <c r="AZ16" s="1102">
        <f t="shared" si="29"/>
        <v>0</v>
      </c>
      <c r="BA16" s="1151">
        <f t="shared" si="18"/>
        <v>0</v>
      </c>
      <c r="BB16" s="363">
        <v>3500</v>
      </c>
      <c r="BC16" s="363">
        <f t="shared" si="16"/>
        <v>0</v>
      </c>
      <c r="BD16" s="363">
        <v>8953</v>
      </c>
      <c r="BE16" s="363">
        <f t="shared" si="17"/>
        <v>0</v>
      </c>
      <c r="BF16" s="364">
        <f t="shared" si="19"/>
        <v>0</v>
      </c>
      <c r="BG16" s="1142">
        <f t="shared" si="20"/>
        <v>0</v>
      </c>
      <c r="BH16" s="1142">
        <f t="shared" si="21"/>
        <v>0</v>
      </c>
    </row>
    <row r="17" spans="1:60" x14ac:dyDescent="0.2">
      <c r="A17" s="1">
        <v>7</v>
      </c>
      <c r="B17" s="1154" t="s">
        <v>10</v>
      </c>
      <c r="C17" s="51"/>
      <c r="D17" s="51" t="s">
        <v>7</v>
      </c>
      <c r="E17" s="1830">
        <v>17</v>
      </c>
      <c r="F17" s="76">
        <v>3500</v>
      </c>
      <c r="G17" s="76">
        <f t="shared" si="0"/>
        <v>59500</v>
      </c>
      <c r="H17" s="76">
        <v>7162</v>
      </c>
      <c r="I17" s="76">
        <f t="shared" si="1"/>
        <v>121754</v>
      </c>
      <c r="J17" s="120">
        <f t="shared" si="22"/>
        <v>181254</v>
      </c>
      <c r="K17" s="131"/>
      <c r="L17" s="95">
        <v>3500</v>
      </c>
      <c r="M17" s="95">
        <f t="shared" si="2"/>
        <v>0</v>
      </c>
      <c r="N17" s="95">
        <v>7162</v>
      </c>
      <c r="O17" s="95">
        <f t="shared" si="3"/>
        <v>0</v>
      </c>
      <c r="P17" s="96">
        <f t="shared" si="23"/>
        <v>0</v>
      </c>
      <c r="Q17" s="177"/>
      <c r="R17" s="178">
        <v>3500</v>
      </c>
      <c r="S17" s="178">
        <f t="shared" si="4"/>
        <v>0</v>
      </c>
      <c r="T17" s="178">
        <v>7162</v>
      </c>
      <c r="U17" s="178">
        <f t="shared" si="5"/>
        <v>0</v>
      </c>
      <c r="V17" s="179">
        <f t="shared" si="24"/>
        <v>0</v>
      </c>
      <c r="W17" s="224">
        <v>15</v>
      </c>
      <c r="X17" s="225">
        <v>3500</v>
      </c>
      <c r="Y17" s="225">
        <f t="shared" si="6"/>
        <v>52500</v>
      </c>
      <c r="Z17" s="225">
        <v>7162</v>
      </c>
      <c r="AA17" s="225">
        <f t="shared" si="7"/>
        <v>107430</v>
      </c>
      <c r="AB17" s="226">
        <f t="shared" si="25"/>
        <v>159930</v>
      </c>
      <c r="AC17" s="271"/>
      <c r="AD17" s="272">
        <v>3500</v>
      </c>
      <c r="AE17" s="272">
        <f t="shared" si="8"/>
        <v>0</v>
      </c>
      <c r="AF17" s="272">
        <v>7162</v>
      </c>
      <c r="AG17" s="272">
        <f t="shared" si="9"/>
        <v>0</v>
      </c>
      <c r="AH17" s="273">
        <f t="shared" si="26"/>
        <v>0</v>
      </c>
      <c r="AI17" s="1608">
        <v>2</v>
      </c>
      <c r="AJ17" s="319">
        <v>3500</v>
      </c>
      <c r="AK17" s="319">
        <f t="shared" si="10"/>
        <v>7000</v>
      </c>
      <c r="AL17" s="319">
        <v>7162</v>
      </c>
      <c r="AM17" s="319">
        <f t="shared" si="11"/>
        <v>14324</v>
      </c>
      <c r="AN17" s="320">
        <f t="shared" si="27"/>
        <v>21324</v>
      </c>
      <c r="AO17" s="1091"/>
      <c r="AP17" s="1093">
        <v>3500</v>
      </c>
      <c r="AQ17" s="1093">
        <f t="shared" si="12"/>
        <v>0</v>
      </c>
      <c r="AR17" s="1093">
        <v>7162</v>
      </c>
      <c r="AS17" s="1093">
        <f t="shared" si="13"/>
        <v>0</v>
      </c>
      <c r="AT17" s="1094">
        <f t="shared" si="28"/>
        <v>0</v>
      </c>
      <c r="AU17" s="1099"/>
      <c r="AV17" s="1101">
        <v>3500</v>
      </c>
      <c r="AW17" s="1101">
        <f t="shared" si="14"/>
        <v>0</v>
      </c>
      <c r="AX17" s="1101">
        <v>7162</v>
      </c>
      <c r="AY17" s="1101">
        <f t="shared" si="15"/>
        <v>0</v>
      </c>
      <c r="AZ17" s="1102">
        <f t="shared" si="29"/>
        <v>0</v>
      </c>
      <c r="BA17" s="1151">
        <f t="shared" si="18"/>
        <v>0</v>
      </c>
      <c r="BB17" s="363">
        <v>3500</v>
      </c>
      <c r="BC17" s="363">
        <f t="shared" si="16"/>
        <v>0</v>
      </c>
      <c r="BD17" s="363">
        <v>7162</v>
      </c>
      <c r="BE17" s="363">
        <f t="shared" si="17"/>
        <v>0</v>
      </c>
      <c r="BF17" s="364">
        <f t="shared" si="19"/>
        <v>0</v>
      </c>
      <c r="BG17" s="1142">
        <f t="shared" si="20"/>
        <v>0</v>
      </c>
      <c r="BH17" s="1142">
        <f t="shared" si="21"/>
        <v>0</v>
      </c>
    </row>
    <row r="18" spans="1:60" x14ac:dyDescent="0.2">
      <c r="A18" s="1">
        <v>6</v>
      </c>
      <c r="B18" s="1154" t="s">
        <v>586</v>
      </c>
      <c r="C18" s="51"/>
      <c r="D18" s="51" t="s">
        <v>7</v>
      </c>
      <c r="E18" s="1830">
        <v>7</v>
      </c>
      <c r="F18" s="76">
        <v>3500</v>
      </c>
      <c r="G18" s="76">
        <f t="shared" si="0"/>
        <v>24500</v>
      </c>
      <c r="H18" s="76">
        <v>10080</v>
      </c>
      <c r="I18" s="76">
        <f>E18*H18</f>
        <v>70560</v>
      </c>
      <c r="J18" s="76">
        <f t="shared" si="22"/>
        <v>95060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608">
        <v>7</v>
      </c>
      <c r="AJ18" s="319">
        <v>3500</v>
      </c>
      <c r="AK18" s="319">
        <f>AI18*AJ18</f>
        <v>24500</v>
      </c>
      <c r="AL18" s="319">
        <v>10080</v>
      </c>
      <c r="AM18" s="319">
        <f>AI18*AL18</f>
        <v>70560</v>
      </c>
      <c r="AN18" s="320">
        <f t="shared" si="27"/>
        <v>95060</v>
      </c>
      <c r="AO18" s="1091"/>
      <c r="AP18" s="1093">
        <v>3500</v>
      </c>
      <c r="AQ18" s="1093">
        <f>AO18*AP18</f>
        <v>0</v>
      </c>
      <c r="AR18" s="1093">
        <v>10080</v>
      </c>
      <c r="AS18" s="1093">
        <f>AO18*AR18</f>
        <v>0</v>
      </c>
      <c r="AT18" s="1094">
        <f t="shared" si="28"/>
        <v>0</v>
      </c>
      <c r="AU18" s="1099"/>
      <c r="AV18" s="1101">
        <v>3500</v>
      </c>
      <c r="AW18" s="1101">
        <f>AU18*AV18</f>
        <v>0</v>
      </c>
      <c r="AX18" s="1101">
        <v>10080</v>
      </c>
      <c r="AY18" s="1101">
        <f>AU18*AX18</f>
        <v>0</v>
      </c>
      <c r="AZ18" s="1102">
        <f t="shared" si="29"/>
        <v>0</v>
      </c>
      <c r="BA18" s="1151">
        <f t="shared" si="18"/>
        <v>0</v>
      </c>
      <c r="BB18" s="1156">
        <v>3500</v>
      </c>
      <c r="BC18" s="1156">
        <f>BA18*BB18</f>
        <v>0</v>
      </c>
      <c r="BD18" s="1156">
        <v>10080</v>
      </c>
      <c r="BE18" s="1156">
        <f>BA18*BD18</f>
        <v>0</v>
      </c>
      <c r="BF18" s="364">
        <f t="shared" si="19"/>
        <v>0</v>
      </c>
      <c r="BG18" s="1142">
        <f t="shared" si="20"/>
        <v>0</v>
      </c>
      <c r="BH18" s="1142">
        <f t="shared" si="21"/>
        <v>0</v>
      </c>
    </row>
    <row r="19" spans="1:60" x14ac:dyDescent="0.2">
      <c r="A19" s="1">
        <v>7</v>
      </c>
      <c r="B19" s="1154" t="s">
        <v>587</v>
      </c>
      <c r="C19" s="51"/>
      <c r="D19" s="51" t="s">
        <v>7</v>
      </c>
      <c r="E19" s="1830">
        <v>1</v>
      </c>
      <c r="F19" s="76">
        <v>3500</v>
      </c>
      <c r="G19" s="76">
        <f t="shared" si="0"/>
        <v>3500</v>
      </c>
      <c r="H19" s="76">
        <v>19404</v>
      </c>
      <c r="I19" s="76">
        <f>E19*H19</f>
        <v>19404</v>
      </c>
      <c r="J19" s="76">
        <f t="shared" si="22"/>
        <v>22904</v>
      </c>
      <c r="K19" s="131"/>
      <c r="L19" s="95"/>
      <c r="M19" s="95"/>
      <c r="N19" s="95"/>
      <c r="O19" s="95"/>
      <c r="P19" s="96"/>
      <c r="Q19" s="177"/>
      <c r="R19" s="178"/>
      <c r="S19" s="178"/>
      <c r="T19" s="178"/>
      <c r="U19" s="178"/>
      <c r="V19" s="179"/>
      <c r="W19" s="224"/>
      <c r="X19" s="225"/>
      <c r="Y19" s="225"/>
      <c r="Z19" s="225"/>
      <c r="AA19" s="225"/>
      <c r="AB19" s="226"/>
      <c r="AC19" s="271"/>
      <c r="AD19" s="272"/>
      <c r="AE19" s="272"/>
      <c r="AF19" s="272"/>
      <c r="AG19" s="272"/>
      <c r="AH19" s="273"/>
      <c r="AI19" s="1608">
        <v>1</v>
      </c>
      <c r="AJ19" s="319">
        <v>3500</v>
      </c>
      <c r="AK19" s="319">
        <f>AI19*AJ19</f>
        <v>3500</v>
      </c>
      <c r="AL19" s="319">
        <v>19404</v>
      </c>
      <c r="AM19" s="319">
        <f>AI19*AL19</f>
        <v>19404</v>
      </c>
      <c r="AN19" s="320">
        <f t="shared" si="27"/>
        <v>22904</v>
      </c>
      <c r="AO19" s="1091"/>
      <c r="AP19" s="1093">
        <v>3500</v>
      </c>
      <c r="AQ19" s="1093">
        <f>AO19*AP19</f>
        <v>0</v>
      </c>
      <c r="AR19" s="1093">
        <v>19404</v>
      </c>
      <c r="AS19" s="1093">
        <f>AO19*AR19</f>
        <v>0</v>
      </c>
      <c r="AT19" s="1094">
        <f t="shared" si="28"/>
        <v>0</v>
      </c>
      <c r="AU19" s="1099"/>
      <c r="AV19" s="1101">
        <v>3500</v>
      </c>
      <c r="AW19" s="1101">
        <f>AU19*AV19</f>
        <v>0</v>
      </c>
      <c r="AX19" s="1101">
        <v>19404</v>
      </c>
      <c r="AY19" s="1101">
        <f>AU19*AX19</f>
        <v>0</v>
      </c>
      <c r="AZ19" s="1102">
        <f t="shared" si="29"/>
        <v>0</v>
      </c>
      <c r="BA19" s="1151">
        <f t="shared" si="18"/>
        <v>0</v>
      </c>
      <c r="BB19" s="1156">
        <v>3500</v>
      </c>
      <c r="BC19" s="1156">
        <f>BA19*BB19</f>
        <v>0</v>
      </c>
      <c r="BD19" s="1156">
        <v>19404</v>
      </c>
      <c r="BE19" s="1156">
        <f>BA19*BD19</f>
        <v>0</v>
      </c>
      <c r="BF19" s="364">
        <f t="shared" si="19"/>
        <v>0</v>
      </c>
      <c r="BG19" s="1142">
        <f t="shared" si="20"/>
        <v>0</v>
      </c>
      <c r="BH19" s="1142">
        <f t="shared" si="21"/>
        <v>0</v>
      </c>
    </row>
    <row r="20" spans="1:60" ht="25.5" x14ac:dyDescent="0.2">
      <c r="A20" s="1">
        <v>8</v>
      </c>
      <c r="B20" s="50" t="s">
        <v>11</v>
      </c>
      <c r="C20" s="51"/>
      <c r="D20" s="51" t="s">
        <v>5</v>
      </c>
      <c r="E20" s="1830">
        <v>58</v>
      </c>
      <c r="F20" s="76">
        <v>0</v>
      </c>
      <c r="G20" s="76">
        <f t="shared" si="0"/>
        <v>0</v>
      </c>
      <c r="H20" s="76">
        <v>316</v>
      </c>
      <c r="I20" s="76">
        <f t="shared" si="1"/>
        <v>18328</v>
      </c>
      <c r="J20" s="120">
        <f t="shared" si="22"/>
        <v>18328</v>
      </c>
      <c r="K20" s="131"/>
      <c r="L20" s="95">
        <v>0</v>
      </c>
      <c r="M20" s="95">
        <f t="shared" si="2"/>
        <v>0</v>
      </c>
      <c r="N20" s="95">
        <v>316</v>
      </c>
      <c r="O20" s="95">
        <f t="shared" si="3"/>
        <v>0</v>
      </c>
      <c r="P20" s="96">
        <f t="shared" si="23"/>
        <v>0</v>
      </c>
      <c r="Q20" s="177"/>
      <c r="R20" s="178">
        <v>0</v>
      </c>
      <c r="S20" s="178">
        <f t="shared" si="4"/>
        <v>0</v>
      </c>
      <c r="T20" s="178">
        <v>316</v>
      </c>
      <c r="U20" s="178">
        <f t="shared" si="5"/>
        <v>0</v>
      </c>
      <c r="V20" s="179">
        <f t="shared" si="24"/>
        <v>0</v>
      </c>
      <c r="W20" s="224">
        <v>47</v>
      </c>
      <c r="X20" s="225">
        <v>0</v>
      </c>
      <c r="Y20" s="225">
        <f t="shared" si="6"/>
        <v>0</v>
      </c>
      <c r="Z20" s="225">
        <v>316</v>
      </c>
      <c r="AA20" s="225">
        <f t="shared" si="7"/>
        <v>14852</v>
      </c>
      <c r="AB20" s="226">
        <f t="shared" si="25"/>
        <v>14852</v>
      </c>
      <c r="AC20" s="271">
        <v>11</v>
      </c>
      <c r="AD20" s="272">
        <v>0</v>
      </c>
      <c r="AE20" s="272">
        <f t="shared" si="8"/>
        <v>0</v>
      </c>
      <c r="AF20" s="272">
        <v>316</v>
      </c>
      <c r="AG20" s="272">
        <f t="shared" si="9"/>
        <v>3476</v>
      </c>
      <c r="AH20" s="273">
        <f t="shared" si="26"/>
        <v>3476</v>
      </c>
      <c r="AI20" s="318"/>
      <c r="AJ20" s="319">
        <v>0</v>
      </c>
      <c r="AK20" s="319">
        <f t="shared" si="10"/>
        <v>0</v>
      </c>
      <c r="AL20" s="319">
        <v>316</v>
      </c>
      <c r="AM20" s="319">
        <f t="shared" si="11"/>
        <v>0</v>
      </c>
      <c r="AN20" s="320">
        <f t="shared" si="27"/>
        <v>0</v>
      </c>
      <c r="AO20" s="1091"/>
      <c r="AP20" s="1093">
        <v>0</v>
      </c>
      <c r="AQ20" s="1093">
        <f t="shared" ref="AQ20:AQ56" si="30">AO20*AP20</f>
        <v>0</v>
      </c>
      <c r="AR20" s="1093">
        <v>316</v>
      </c>
      <c r="AS20" s="1093">
        <f t="shared" ref="AS20:AS56" si="31">AO20*AR20</f>
        <v>0</v>
      </c>
      <c r="AT20" s="1094">
        <f t="shared" si="28"/>
        <v>0</v>
      </c>
      <c r="AU20" s="1099"/>
      <c r="AV20" s="1101">
        <v>0</v>
      </c>
      <c r="AW20" s="1101">
        <f t="shared" ref="AW20:AW56" si="32">AU20*AV20</f>
        <v>0</v>
      </c>
      <c r="AX20" s="1101">
        <v>316</v>
      </c>
      <c r="AY20" s="1101">
        <f t="shared" ref="AY20:AY56" si="33">AU20*AX20</f>
        <v>0</v>
      </c>
      <c r="AZ20" s="1102">
        <f t="shared" si="29"/>
        <v>0</v>
      </c>
      <c r="BA20" s="1151">
        <f t="shared" si="18"/>
        <v>0</v>
      </c>
      <c r="BB20" s="363">
        <v>0</v>
      </c>
      <c r="BC20" s="363">
        <f t="shared" ref="BC20:BC56" si="34">BA20*BB20</f>
        <v>0</v>
      </c>
      <c r="BD20" s="363">
        <v>316</v>
      </c>
      <c r="BE20" s="363">
        <f t="shared" ref="BE20:BE56" si="35">BA20*BD20</f>
        <v>0</v>
      </c>
      <c r="BF20" s="364">
        <f t="shared" si="19"/>
        <v>0</v>
      </c>
      <c r="BG20" s="1142">
        <f t="shared" si="20"/>
        <v>0</v>
      </c>
      <c r="BH20" s="1142">
        <f t="shared" si="21"/>
        <v>0</v>
      </c>
    </row>
    <row r="21" spans="1:60" ht="51" x14ac:dyDescent="0.2">
      <c r="A21" s="1">
        <v>9</v>
      </c>
      <c r="B21" s="50" t="s">
        <v>12</v>
      </c>
      <c r="C21" s="51" t="s">
        <v>13</v>
      </c>
      <c r="D21" s="51" t="s">
        <v>14</v>
      </c>
      <c r="E21" s="1830">
        <v>58</v>
      </c>
      <c r="F21" s="76">
        <v>2000</v>
      </c>
      <c r="G21" s="76">
        <f t="shared" si="0"/>
        <v>116000</v>
      </c>
      <c r="H21" s="76">
        <v>3793</v>
      </c>
      <c r="I21" s="76">
        <f t="shared" si="1"/>
        <v>219994</v>
      </c>
      <c r="J21" s="120">
        <f t="shared" si="22"/>
        <v>335994</v>
      </c>
      <c r="K21" s="131"/>
      <c r="L21" s="95">
        <v>2000</v>
      </c>
      <c r="M21" s="95">
        <f t="shared" si="2"/>
        <v>0</v>
      </c>
      <c r="N21" s="95">
        <v>3793</v>
      </c>
      <c r="O21" s="95">
        <f t="shared" si="3"/>
        <v>0</v>
      </c>
      <c r="P21" s="96">
        <f t="shared" si="23"/>
        <v>0</v>
      </c>
      <c r="Q21" s="177"/>
      <c r="R21" s="178">
        <v>2000</v>
      </c>
      <c r="S21" s="178">
        <f t="shared" si="4"/>
        <v>0</v>
      </c>
      <c r="T21" s="178">
        <v>3793</v>
      </c>
      <c r="U21" s="178">
        <f t="shared" si="5"/>
        <v>0</v>
      </c>
      <c r="V21" s="179">
        <f t="shared" si="24"/>
        <v>0</v>
      </c>
      <c r="W21" s="224">
        <v>47</v>
      </c>
      <c r="X21" s="225">
        <v>2000</v>
      </c>
      <c r="Y21" s="225">
        <f t="shared" si="6"/>
        <v>94000</v>
      </c>
      <c r="Z21" s="225">
        <v>3793</v>
      </c>
      <c r="AA21" s="225">
        <f t="shared" si="7"/>
        <v>178271</v>
      </c>
      <c r="AB21" s="226">
        <f t="shared" si="25"/>
        <v>272271</v>
      </c>
      <c r="AC21" s="271">
        <v>11</v>
      </c>
      <c r="AD21" s="272">
        <v>2000</v>
      </c>
      <c r="AE21" s="272">
        <f t="shared" si="8"/>
        <v>22000</v>
      </c>
      <c r="AF21" s="272">
        <v>3793</v>
      </c>
      <c r="AG21" s="272">
        <f t="shared" si="9"/>
        <v>41723</v>
      </c>
      <c r="AH21" s="273">
        <f t="shared" si="26"/>
        <v>63723</v>
      </c>
      <c r="AI21" s="318"/>
      <c r="AJ21" s="319">
        <v>2000</v>
      </c>
      <c r="AK21" s="319">
        <f t="shared" si="10"/>
        <v>0</v>
      </c>
      <c r="AL21" s="319">
        <v>3793</v>
      </c>
      <c r="AM21" s="319">
        <f t="shared" si="11"/>
        <v>0</v>
      </c>
      <c r="AN21" s="320">
        <f t="shared" si="27"/>
        <v>0</v>
      </c>
      <c r="AO21" s="1091"/>
      <c r="AP21" s="1093">
        <v>2000</v>
      </c>
      <c r="AQ21" s="1093">
        <f t="shared" si="30"/>
        <v>0</v>
      </c>
      <c r="AR21" s="1093">
        <v>3793</v>
      </c>
      <c r="AS21" s="1093">
        <f t="shared" si="31"/>
        <v>0</v>
      </c>
      <c r="AT21" s="1094">
        <f t="shared" si="28"/>
        <v>0</v>
      </c>
      <c r="AU21" s="1099"/>
      <c r="AV21" s="1101">
        <v>2000</v>
      </c>
      <c r="AW21" s="1101">
        <f t="shared" si="32"/>
        <v>0</v>
      </c>
      <c r="AX21" s="1101">
        <v>3793</v>
      </c>
      <c r="AY21" s="1101">
        <f t="shared" si="33"/>
        <v>0</v>
      </c>
      <c r="AZ21" s="1102">
        <f t="shared" si="29"/>
        <v>0</v>
      </c>
      <c r="BA21" s="1151">
        <f t="shared" si="18"/>
        <v>0</v>
      </c>
      <c r="BB21" s="363">
        <v>2000</v>
      </c>
      <c r="BC21" s="363">
        <f t="shared" si="34"/>
        <v>0</v>
      </c>
      <c r="BD21" s="363">
        <v>3793</v>
      </c>
      <c r="BE21" s="363">
        <f t="shared" si="35"/>
        <v>0</v>
      </c>
      <c r="BF21" s="364">
        <f t="shared" si="19"/>
        <v>0</v>
      </c>
      <c r="BG21" s="1142">
        <f t="shared" si="20"/>
        <v>0</v>
      </c>
      <c r="BH21" s="1142">
        <f t="shared" si="21"/>
        <v>0</v>
      </c>
    </row>
    <row r="22" spans="1:60" x14ac:dyDescent="0.2">
      <c r="A22" s="1">
        <v>10</v>
      </c>
      <c r="B22" s="50" t="s">
        <v>384</v>
      </c>
      <c r="C22" s="51" t="s">
        <v>433</v>
      </c>
      <c r="D22" s="51" t="s">
        <v>7</v>
      </c>
      <c r="E22" s="1830">
        <v>1</v>
      </c>
      <c r="F22" s="76">
        <v>1350</v>
      </c>
      <c r="G22" s="76">
        <f t="shared" si="0"/>
        <v>1350</v>
      </c>
      <c r="H22" s="76">
        <v>24267.599999999999</v>
      </c>
      <c r="I22" s="76">
        <f t="shared" si="1"/>
        <v>24267.599999999999</v>
      </c>
      <c r="J22" s="120">
        <f t="shared" si="22"/>
        <v>25617.599999999999</v>
      </c>
      <c r="K22" s="131"/>
      <c r="L22" s="95">
        <v>1350</v>
      </c>
      <c r="M22" s="95">
        <f t="shared" si="2"/>
        <v>0</v>
      </c>
      <c r="N22" s="95">
        <v>24267.599999999999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24267.599999999999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24267.599999999999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24267.599999999999</v>
      </c>
      <c r="AG22" s="272">
        <f t="shared" si="9"/>
        <v>24267.599999999999</v>
      </c>
      <c r="AH22" s="273">
        <f t="shared" si="26"/>
        <v>25617.599999999999</v>
      </c>
      <c r="AI22" s="318"/>
      <c r="AJ22" s="319">
        <v>1350</v>
      </c>
      <c r="AK22" s="319">
        <f t="shared" si="10"/>
        <v>0</v>
      </c>
      <c r="AL22" s="319">
        <v>24267.599999999999</v>
      </c>
      <c r="AM22" s="319">
        <f t="shared" si="11"/>
        <v>0</v>
      </c>
      <c r="AN22" s="320">
        <f t="shared" si="27"/>
        <v>0</v>
      </c>
      <c r="AO22" s="1091"/>
      <c r="AP22" s="1093">
        <v>1350</v>
      </c>
      <c r="AQ22" s="1093">
        <f t="shared" si="30"/>
        <v>0</v>
      </c>
      <c r="AR22" s="1093">
        <v>24267.599999999999</v>
      </c>
      <c r="AS22" s="1093">
        <f t="shared" si="31"/>
        <v>0</v>
      </c>
      <c r="AT22" s="1094">
        <f t="shared" si="28"/>
        <v>0</v>
      </c>
      <c r="AU22" s="1099"/>
      <c r="AV22" s="1101">
        <v>1350</v>
      </c>
      <c r="AW22" s="1101">
        <f t="shared" si="32"/>
        <v>0</v>
      </c>
      <c r="AX22" s="1101">
        <v>24267.599999999999</v>
      </c>
      <c r="AY22" s="1101">
        <f t="shared" si="33"/>
        <v>0</v>
      </c>
      <c r="AZ22" s="1102">
        <f t="shared" si="29"/>
        <v>0</v>
      </c>
      <c r="BA22" s="1151">
        <f t="shared" si="18"/>
        <v>0</v>
      </c>
      <c r="BB22" s="363">
        <v>1350</v>
      </c>
      <c r="BC22" s="363">
        <f t="shared" si="34"/>
        <v>0</v>
      </c>
      <c r="BD22" s="363">
        <v>24267.599999999999</v>
      </c>
      <c r="BE22" s="363">
        <f t="shared" si="35"/>
        <v>0</v>
      </c>
      <c r="BF22" s="364">
        <f t="shared" si="19"/>
        <v>0</v>
      </c>
      <c r="BG22" s="1142">
        <f t="shared" si="20"/>
        <v>0</v>
      </c>
      <c r="BH22" s="1142">
        <f t="shared" si="21"/>
        <v>0</v>
      </c>
    </row>
    <row r="23" spans="1:60" ht="25.5" x14ac:dyDescent="0.2">
      <c r="A23" s="1">
        <v>11</v>
      </c>
      <c r="B23" s="50" t="s">
        <v>385</v>
      </c>
      <c r="C23" s="51"/>
      <c r="D23" s="51" t="s">
        <v>7</v>
      </c>
      <c r="E23" s="1830">
        <v>1</v>
      </c>
      <c r="F23" s="76">
        <v>1350</v>
      </c>
      <c r="G23" s="76">
        <f t="shared" si="0"/>
        <v>1350</v>
      </c>
      <c r="H23" s="76">
        <v>3642</v>
      </c>
      <c r="I23" s="76">
        <f t="shared" si="1"/>
        <v>3642</v>
      </c>
      <c r="J23" s="120">
        <f t="shared" si="22"/>
        <v>4992</v>
      </c>
      <c r="K23" s="131"/>
      <c r="L23" s="95">
        <v>1350</v>
      </c>
      <c r="M23" s="95">
        <f t="shared" si="2"/>
        <v>0</v>
      </c>
      <c r="N23" s="95">
        <v>3642</v>
      </c>
      <c r="O23" s="95">
        <f t="shared" si="3"/>
        <v>0</v>
      </c>
      <c r="P23" s="96">
        <f t="shared" si="23"/>
        <v>0</v>
      </c>
      <c r="Q23" s="177"/>
      <c r="R23" s="178">
        <v>1350</v>
      </c>
      <c r="S23" s="178">
        <f t="shared" si="4"/>
        <v>0</v>
      </c>
      <c r="T23" s="178">
        <v>3642</v>
      </c>
      <c r="U23" s="178">
        <f t="shared" si="5"/>
        <v>0</v>
      </c>
      <c r="V23" s="179">
        <f t="shared" si="24"/>
        <v>0</v>
      </c>
      <c r="W23" s="224"/>
      <c r="X23" s="225">
        <v>1350</v>
      </c>
      <c r="Y23" s="225">
        <f t="shared" si="6"/>
        <v>0</v>
      </c>
      <c r="Z23" s="225">
        <v>3642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1350</v>
      </c>
      <c r="AE23" s="272">
        <f t="shared" si="8"/>
        <v>1350</v>
      </c>
      <c r="AF23" s="272">
        <v>3642</v>
      </c>
      <c r="AG23" s="272">
        <f t="shared" si="9"/>
        <v>3642</v>
      </c>
      <c r="AH23" s="273">
        <f t="shared" si="26"/>
        <v>4992</v>
      </c>
      <c r="AI23" s="318"/>
      <c r="AJ23" s="319">
        <v>1350</v>
      </c>
      <c r="AK23" s="319">
        <f t="shared" si="10"/>
        <v>0</v>
      </c>
      <c r="AL23" s="319">
        <v>3642</v>
      </c>
      <c r="AM23" s="319">
        <f t="shared" si="11"/>
        <v>0</v>
      </c>
      <c r="AN23" s="320">
        <f t="shared" si="27"/>
        <v>0</v>
      </c>
      <c r="AO23" s="1091"/>
      <c r="AP23" s="1093">
        <v>1350</v>
      </c>
      <c r="AQ23" s="1093">
        <f t="shared" si="30"/>
        <v>0</v>
      </c>
      <c r="AR23" s="1093">
        <v>3642</v>
      </c>
      <c r="AS23" s="1093">
        <f t="shared" si="31"/>
        <v>0</v>
      </c>
      <c r="AT23" s="1094">
        <f t="shared" si="28"/>
        <v>0</v>
      </c>
      <c r="AU23" s="1099"/>
      <c r="AV23" s="1101">
        <v>1350</v>
      </c>
      <c r="AW23" s="1101">
        <f t="shared" si="32"/>
        <v>0</v>
      </c>
      <c r="AX23" s="1101">
        <v>3642</v>
      </c>
      <c r="AY23" s="1101">
        <f t="shared" si="33"/>
        <v>0</v>
      </c>
      <c r="AZ23" s="1102">
        <f t="shared" si="29"/>
        <v>0</v>
      </c>
      <c r="BA23" s="1151">
        <f t="shared" si="18"/>
        <v>0</v>
      </c>
      <c r="BB23" s="363">
        <v>1350</v>
      </c>
      <c r="BC23" s="363">
        <f t="shared" si="34"/>
        <v>0</v>
      </c>
      <c r="BD23" s="363">
        <v>3642</v>
      </c>
      <c r="BE23" s="363">
        <f t="shared" si="35"/>
        <v>0</v>
      </c>
      <c r="BF23" s="364">
        <f t="shared" si="19"/>
        <v>0</v>
      </c>
      <c r="BG23" s="1142">
        <f t="shared" si="20"/>
        <v>0</v>
      </c>
      <c r="BH23" s="1142">
        <f t="shared" si="21"/>
        <v>0</v>
      </c>
    </row>
    <row r="24" spans="1:60" x14ac:dyDescent="0.2">
      <c r="A24" s="1">
        <v>12</v>
      </c>
      <c r="B24" s="50" t="s">
        <v>386</v>
      </c>
      <c r="C24" s="51" t="s">
        <v>433</v>
      </c>
      <c r="D24" s="51" t="s">
        <v>7</v>
      </c>
      <c r="E24" s="1830">
        <v>1</v>
      </c>
      <c r="F24" s="76">
        <v>1200</v>
      </c>
      <c r="G24" s="76">
        <f t="shared" si="0"/>
        <v>1200</v>
      </c>
      <c r="H24" s="76">
        <v>14666.4</v>
      </c>
      <c r="I24" s="76">
        <f t="shared" si="1"/>
        <v>14666.4</v>
      </c>
      <c r="J24" s="120">
        <f t="shared" si="22"/>
        <v>15866.4</v>
      </c>
      <c r="K24" s="131"/>
      <c r="L24" s="95">
        <v>1200</v>
      </c>
      <c r="M24" s="95">
        <f t="shared" si="2"/>
        <v>0</v>
      </c>
      <c r="N24" s="95">
        <v>14666.4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14666.4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14666.4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14666.4</v>
      </c>
      <c r="AG24" s="272">
        <f t="shared" si="9"/>
        <v>14666.4</v>
      </c>
      <c r="AH24" s="273">
        <f t="shared" si="26"/>
        <v>15866.4</v>
      </c>
      <c r="AI24" s="318"/>
      <c r="AJ24" s="319">
        <v>1200</v>
      </c>
      <c r="AK24" s="319">
        <f t="shared" si="10"/>
        <v>0</v>
      </c>
      <c r="AL24" s="319">
        <v>14666.4</v>
      </c>
      <c r="AM24" s="319">
        <f t="shared" si="11"/>
        <v>0</v>
      </c>
      <c r="AN24" s="320">
        <f t="shared" si="27"/>
        <v>0</v>
      </c>
      <c r="AO24" s="1091"/>
      <c r="AP24" s="1093">
        <v>1200</v>
      </c>
      <c r="AQ24" s="1093">
        <f t="shared" si="30"/>
        <v>0</v>
      </c>
      <c r="AR24" s="1093">
        <v>14666.4</v>
      </c>
      <c r="AS24" s="1093">
        <f t="shared" si="31"/>
        <v>0</v>
      </c>
      <c r="AT24" s="1094">
        <f t="shared" si="28"/>
        <v>0</v>
      </c>
      <c r="AU24" s="1099"/>
      <c r="AV24" s="1101">
        <v>1200</v>
      </c>
      <c r="AW24" s="1101">
        <f t="shared" si="32"/>
        <v>0</v>
      </c>
      <c r="AX24" s="1101">
        <v>14666.4</v>
      </c>
      <c r="AY24" s="1101">
        <f t="shared" si="33"/>
        <v>0</v>
      </c>
      <c r="AZ24" s="1102">
        <f t="shared" si="29"/>
        <v>0</v>
      </c>
      <c r="BA24" s="1151">
        <f t="shared" si="18"/>
        <v>0</v>
      </c>
      <c r="BB24" s="363">
        <v>1200</v>
      </c>
      <c r="BC24" s="363">
        <f t="shared" si="34"/>
        <v>0</v>
      </c>
      <c r="BD24" s="363">
        <v>14666.4</v>
      </c>
      <c r="BE24" s="363">
        <f t="shared" si="35"/>
        <v>0</v>
      </c>
      <c r="BF24" s="364">
        <f t="shared" si="19"/>
        <v>0</v>
      </c>
      <c r="BG24" s="1142">
        <f t="shared" si="20"/>
        <v>0</v>
      </c>
      <c r="BH24" s="1142">
        <f t="shared" si="21"/>
        <v>0</v>
      </c>
    </row>
    <row r="25" spans="1:60" ht="25.5" x14ac:dyDescent="0.2">
      <c r="A25" s="1">
        <v>13</v>
      </c>
      <c r="B25" s="50" t="s">
        <v>196</v>
      </c>
      <c r="C25" s="51"/>
      <c r="D25" s="51" t="s">
        <v>7</v>
      </c>
      <c r="E25" s="1830">
        <v>1</v>
      </c>
      <c r="F25" s="76">
        <v>1200</v>
      </c>
      <c r="G25" s="76">
        <f t="shared" si="0"/>
        <v>1200</v>
      </c>
      <c r="H25" s="76">
        <v>2288.52</v>
      </c>
      <c r="I25" s="76">
        <f t="shared" si="1"/>
        <v>2288.52</v>
      </c>
      <c r="J25" s="120">
        <f t="shared" si="22"/>
        <v>3488.52</v>
      </c>
      <c r="K25" s="131"/>
      <c r="L25" s="95">
        <v>1200</v>
      </c>
      <c r="M25" s="95">
        <f t="shared" si="2"/>
        <v>0</v>
      </c>
      <c r="N25" s="95">
        <v>2288.52</v>
      </c>
      <c r="O25" s="95">
        <f t="shared" si="3"/>
        <v>0</v>
      </c>
      <c r="P25" s="96">
        <f t="shared" si="23"/>
        <v>0</v>
      </c>
      <c r="Q25" s="177"/>
      <c r="R25" s="178">
        <v>1200</v>
      </c>
      <c r="S25" s="178">
        <f t="shared" si="4"/>
        <v>0</v>
      </c>
      <c r="T25" s="178">
        <v>2288.52</v>
      </c>
      <c r="U25" s="178">
        <f t="shared" si="5"/>
        <v>0</v>
      </c>
      <c r="V25" s="179">
        <f t="shared" si="24"/>
        <v>0</v>
      </c>
      <c r="W25" s="224"/>
      <c r="X25" s="225">
        <v>1200</v>
      </c>
      <c r="Y25" s="225">
        <f t="shared" si="6"/>
        <v>0</v>
      </c>
      <c r="Z25" s="225">
        <v>2288.52</v>
      </c>
      <c r="AA25" s="225">
        <f t="shared" si="7"/>
        <v>0</v>
      </c>
      <c r="AB25" s="226">
        <f t="shared" si="25"/>
        <v>0</v>
      </c>
      <c r="AC25" s="271">
        <v>1</v>
      </c>
      <c r="AD25" s="272">
        <v>1200</v>
      </c>
      <c r="AE25" s="272">
        <f t="shared" si="8"/>
        <v>1200</v>
      </c>
      <c r="AF25" s="272">
        <v>2288.52</v>
      </c>
      <c r="AG25" s="272">
        <f t="shared" si="9"/>
        <v>2288.52</v>
      </c>
      <c r="AH25" s="273">
        <f t="shared" si="26"/>
        <v>3488.52</v>
      </c>
      <c r="AI25" s="318"/>
      <c r="AJ25" s="319">
        <v>1200</v>
      </c>
      <c r="AK25" s="319">
        <f t="shared" si="10"/>
        <v>0</v>
      </c>
      <c r="AL25" s="319">
        <v>2288.52</v>
      </c>
      <c r="AM25" s="319">
        <f t="shared" si="11"/>
        <v>0</v>
      </c>
      <c r="AN25" s="320">
        <f t="shared" si="27"/>
        <v>0</v>
      </c>
      <c r="AO25" s="1091"/>
      <c r="AP25" s="1093">
        <v>1200</v>
      </c>
      <c r="AQ25" s="1093">
        <f t="shared" si="30"/>
        <v>0</v>
      </c>
      <c r="AR25" s="1093">
        <v>2288.52</v>
      </c>
      <c r="AS25" s="1093">
        <f t="shared" si="31"/>
        <v>0</v>
      </c>
      <c r="AT25" s="1094">
        <f t="shared" si="28"/>
        <v>0</v>
      </c>
      <c r="AU25" s="1099"/>
      <c r="AV25" s="1101">
        <v>1200</v>
      </c>
      <c r="AW25" s="1101">
        <f t="shared" si="32"/>
        <v>0</v>
      </c>
      <c r="AX25" s="1101">
        <v>2288.52</v>
      </c>
      <c r="AY25" s="1101">
        <f t="shared" si="33"/>
        <v>0</v>
      </c>
      <c r="AZ25" s="1102">
        <f t="shared" si="29"/>
        <v>0</v>
      </c>
      <c r="BA25" s="1151">
        <f t="shared" si="18"/>
        <v>0</v>
      </c>
      <c r="BB25" s="363">
        <v>1200</v>
      </c>
      <c r="BC25" s="363">
        <f t="shared" si="34"/>
        <v>0</v>
      </c>
      <c r="BD25" s="363">
        <v>2288.52</v>
      </c>
      <c r="BE25" s="363">
        <f t="shared" si="35"/>
        <v>0</v>
      </c>
      <c r="BF25" s="364">
        <f t="shared" si="19"/>
        <v>0</v>
      </c>
      <c r="BG25" s="1142">
        <f t="shared" si="20"/>
        <v>0</v>
      </c>
      <c r="BH25" s="1142">
        <f t="shared" si="21"/>
        <v>0</v>
      </c>
    </row>
    <row r="26" spans="1:60" ht="25.5" x14ac:dyDescent="0.2">
      <c r="A26" s="1">
        <v>14</v>
      </c>
      <c r="B26" s="50" t="s">
        <v>15</v>
      </c>
      <c r="C26" s="51"/>
      <c r="D26" s="51" t="s">
        <v>7</v>
      </c>
      <c r="E26" s="1830">
        <v>64</v>
      </c>
      <c r="F26" s="76">
        <v>600</v>
      </c>
      <c r="G26" s="76">
        <f t="shared" si="0"/>
        <v>38400</v>
      </c>
      <c r="H26" s="76">
        <v>335</v>
      </c>
      <c r="I26" s="76">
        <f t="shared" si="1"/>
        <v>21440</v>
      </c>
      <c r="J26" s="120">
        <f t="shared" si="22"/>
        <v>59840</v>
      </c>
      <c r="K26" s="131"/>
      <c r="L26" s="95">
        <v>600</v>
      </c>
      <c r="M26" s="95">
        <f t="shared" si="2"/>
        <v>0</v>
      </c>
      <c r="N26" s="95">
        <v>335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335</v>
      </c>
      <c r="U26" s="178">
        <f t="shared" si="5"/>
        <v>0</v>
      </c>
      <c r="V26" s="179">
        <f t="shared" si="24"/>
        <v>0</v>
      </c>
      <c r="W26" s="224">
        <v>58</v>
      </c>
      <c r="X26" s="225">
        <v>600</v>
      </c>
      <c r="Y26" s="225">
        <f t="shared" si="6"/>
        <v>34800</v>
      </c>
      <c r="Z26" s="225">
        <v>335</v>
      </c>
      <c r="AA26" s="225">
        <f t="shared" si="7"/>
        <v>19430</v>
      </c>
      <c r="AB26" s="226">
        <f t="shared" si="25"/>
        <v>54230</v>
      </c>
      <c r="AC26" s="271"/>
      <c r="AD26" s="272">
        <v>600</v>
      </c>
      <c r="AE26" s="272">
        <f t="shared" si="8"/>
        <v>0</v>
      </c>
      <c r="AF26" s="272">
        <v>335</v>
      </c>
      <c r="AG26" s="272">
        <f t="shared" si="9"/>
        <v>0</v>
      </c>
      <c r="AH26" s="273">
        <f t="shared" si="26"/>
        <v>0</v>
      </c>
      <c r="AI26" s="1608">
        <v>6</v>
      </c>
      <c r="AJ26" s="319">
        <v>600</v>
      </c>
      <c r="AK26" s="319">
        <f t="shared" si="10"/>
        <v>3600</v>
      </c>
      <c r="AL26" s="319">
        <v>335</v>
      </c>
      <c r="AM26" s="319">
        <f t="shared" si="11"/>
        <v>2010</v>
      </c>
      <c r="AN26" s="320">
        <f t="shared" si="27"/>
        <v>5610</v>
      </c>
      <c r="AO26" s="1091"/>
      <c r="AP26" s="1093">
        <v>600</v>
      </c>
      <c r="AQ26" s="1093">
        <f t="shared" si="30"/>
        <v>0</v>
      </c>
      <c r="AR26" s="1093">
        <v>335</v>
      </c>
      <c r="AS26" s="1093">
        <f t="shared" si="31"/>
        <v>0</v>
      </c>
      <c r="AT26" s="1094">
        <f t="shared" si="28"/>
        <v>0</v>
      </c>
      <c r="AU26" s="1099"/>
      <c r="AV26" s="1101">
        <v>600</v>
      </c>
      <c r="AW26" s="1101">
        <f t="shared" si="32"/>
        <v>0</v>
      </c>
      <c r="AX26" s="1101">
        <v>335</v>
      </c>
      <c r="AY26" s="1101">
        <f t="shared" si="33"/>
        <v>0</v>
      </c>
      <c r="AZ26" s="1102">
        <f t="shared" si="29"/>
        <v>0</v>
      </c>
      <c r="BA26" s="1157">
        <f t="shared" si="18"/>
        <v>0</v>
      </c>
      <c r="BB26" s="363">
        <v>600</v>
      </c>
      <c r="BC26" s="363">
        <f t="shared" si="34"/>
        <v>0</v>
      </c>
      <c r="BD26" s="363">
        <v>335</v>
      </c>
      <c r="BE26" s="363">
        <f t="shared" si="35"/>
        <v>0</v>
      </c>
      <c r="BF26" s="364">
        <f t="shared" si="19"/>
        <v>0</v>
      </c>
      <c r="BG26" s="1142">
        <f t="shared" si="20"/>
        <v>0</v>
      </c>
      <c r="BH26" s="1142">
        <f t="shared" si="21"/>
        <v>0</v>
      </c>
    </row>
    <row r="27" spans="1:60" ht="25.5" x14ac:dyDescent="0.2">
      <c r="A27" s="1">
        <v>15</v>
      </c>
      <c r="B27" s="50" t="s">
        <v>16</v>
      </c>
      <c r="C27" s="51"/>
      <c r="D27" s="51" t="s">
        <v>7</v>
      </c>
      <c r="E27" s="1830">
        <v>10</v>
      </c>
      <c r="F27" s="76">
        <v>600</v>
      </c>
      <c r="G27" s="76">
        <f t="shared" si="0"/>
        <v>6000</v>
      </c>
      <c r="H27" s="76">
        <v>534</v>
      </c>
      <c r="I27" s="76">
        <f t="shared" si="1"/>
        <v>5340</v>
      </c>
      <c r="J27" s="120">
        <f t="shared" si="22"/>
        <v>11340</v>
      </c>
      <c r="K27" s="131"/>
      <c r="L27" s="95">
        <v>600</v>
      </c>
      <c r="M27" s="95">
        <f t="shared" si="2"/>
        <v>0</v>
      </c>
      <c r="N27" s="95">
        <v>534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534</v>
      </c>
      <c r="U27" s="178">
        <f t="shared" si="5"/>
        <v>0</v>
      </c>
      <c r="V27" s="179">
        <f t="shared" si="24"/>
        <v>0</v>
      </c>
      <c r="W27" s="1155">
        <v>12</v>
      </c>
      <c r="X27" s="225">
        <v>600</v>
      </c>
      <c r="Y27" s="225">
        <f t="shared" si="6"/>
        <v>7200</v>
      </c>
      <c r="Z27" s="225">
        <v>534</v>
      </c>
      <c r="AA27" s="225">
        <f t="shared" si="7"/>
        <v>6408</v>
      </c>
      <c r="AB27" s="226">
        <f t="shared" si="25"/>
        <v>13608</v>
      </c>
      <c r="AC27" s="271"/>
      <c r="AD27" s="272">
        <v>600</v>
      </c>
      <c r="AE27" s="272">
        <f t="shared" si="8"/>
        <v>0</v>
      </c>
      <c r="AF27" s="272">
        <v>534</v>
      </c>
      <c r="AG27" s="272">
        <f t="shared" si="9"/>
        <v>0</v>
      </c>
      <c r="AH27" s="273">
        <f t="shared" si="26"/>
        <v>0</v>
      </c>
      <c r="AI27" s="318">
        <f>10-12</f>
        <v>-2</v>
      </c>
      <c r="AJ27" s="319">
        <v>600</v>
      </c>
      <c r="AK27" s="319">
        <f t="shared" si="10"/>
        <v>-1200</v>
      </c>
      <c r="AL27" s="319">
        <v>534</v>
      </c>
      <c r="AM27" s="319">
        <f t="shared" si="11"/>
        <v>-1068</v>
      </c>
      <c r="AN27" s="320">
        <f t="shared" si="27"/>
        <v>-2268</v>
      </c>
      <c r="AO27" s="1091"/>
      <c r="AP27" s="1093">
        <v>600</v>
      </c>
      <c r="AQ27" s="1093">
        <f t="shared" si="30"/>
        <v>0</v>
      </c>
      <c r="AR27" s="1093">
        <v>534</v>
      </c>
      <c r="AS27" s="1093">
        <f t="shared" si="31"/>
        <v>0</v>
      </c>
      <c r="AT27" s="1094">
        <f t="shared" si="28"/>
        <v>0</v>
      </c>
      <c r="AU27" s="1099"/>
      <c r="AV27" s="1101">
        <v>600</v>
      </c>
      <c r="AW27" s="1101">
        <f t="shared" si="32"/>
        <v>0</v>
      </c>
      <c r="AX27" s="1101">
        <v>534</v>
      </c>
      <c r="AY27" s="1101">
        <f t="shared" si="33"/>
        <v>0</v>
      </c>
      <c r="AZ27" s="1102">
        <f t="shared" si="29"/>
        <v>0</v>
      </c>
      <c r="BA27" s="1151">
        <f t="shared" si="18"/>
        <v>0</v>
      </c>
      <c r="BB27" s="363">
        <v>600</v>
      </c>
      <c r="BC27" s="363">
        <f t="shared" si="34"/>
        <v>0</v>
      </c>
      <c r="BD27" s="363">
        <v>534</v>
      </c>
      <c r="BE27" s="363">
        <f t="shared" si="35"/>
        <v>0</v>
      </c>
      <c r="BF27" s="364">
        <f t="shared" si="19"/>
        <v>0</v>
      </c>
      <c r="BG27" s="1142">
        <f t="shared" si="20"/>
        <v>0</v>
      </c>
      <c r="BH27" s="1142">
        <f t="shared" si="21"/>
        <v>0</v>
      </c>
    </row>
    <row r="28" spans="1:60" ht="25.5" x14ac:dyDescent="0.2">
      <c r="A28" s="1">
        <v>16</v>
      </c>
      <c r="B28" s="50" t="s">
        <v>17</v>
      </c>
      <c r="C28" s="51"/>
      <c r="D28" s="51" t="s">
        <v>7</v>
      </c>
      <c r="E28" s="1830">
        <v>8</v>
      </c>
      <c r="F28" s="76">
        <v>600</v>
      </c>
      <c r="G28" s="76">
        <f t="shared" si="0"/>
        <v>4800</v>
      </c>
      <c r="H28" s="76">
        <v>1026</v>
      </c>
      <c r="I28" s="76">
        <f t="shared" si="1"/>
        <v>8208</v>
      </c>
      <c r="J28" s="120">
        <f t="shared" si="22"/>
        <v>13008</v>
      </c>
      <c r="K28" s="131"/>
      <c r="L28" s="95">
        <v>600</v>
      </c>
      <c r="M28" s="95">
        <f t="shared" si="2"/>
        <v>0</v>
      </c>
      <c r="N28" s="95">
        <v>1026</v>
      </c>
      <c r="O28" s="95">
        <f t="shared" si="3"/>
        <v>0</v>
      </c>
      <c r="P28" s="96">
        <f t="shared" si="23"/>
        <v>0</v>
      </c>
      <c r="Q28" s="177"/>
      <c r="R28" s="178">
        <v>600</v>
      </c>
      <c r="S28" s="178">
        <f t="shared" si="4"/>
        <v>0</v>
      </c>
      <c r="T28" s="178">
        <v>1026</v>
      </c>
      <c r="U28" s="178">
        <f t="shared" si="5"/>
        <v>0</v>
      </c>
      <c r="V28" s="179">
        <f t="shared" si="24"/>
        <v>0</v>
      </c>
      <c r="W28" s="224">
        <v>8</v>
      </c>
      <c r="X28" s="225">
        <v>600</v>
      </c>
      <c r="Y28" s="225">
        <f t="shared" si="6"/>
        <v>4800</v>
      </c>
      <c r="Z28" s="225">
        <v>1026</v>
      </c>
      <c r="AA28" s="225">
        <f t="shared" si="7"/>
        <v>8208</v>
      </c>
      <c r="AB28" s="226">
        <f t="shared" si="25"/>
        <v>13008</v>
      </c>
      <c r="AC28" s="271"/>
      <c r="AD28" s="272">
        <v>600</v>
      </c>
      <c r="AE28" s="272">
        <f t="shared" si="8"/>
        <v>0</v>
      </c>
      <c r="AF28" s="272">
        <v>1026</v>
      </c>
      <c r="AG28" s="272">
        <f t="shared" si="9"/>
        <v>0</v>
      </c>
      <c r="AH28" s="273">
        <f t="shared" si="26"/>
        <v>0</v>
      </c>
      <c r="AI28" s="318"/>
      <c r="AJ28" s="319">
        <v>600</v>
      </c>
      <c r="AK28" s="319">
        <f t="shared" si="10"/>
        <v>0</v>
      </c>
      <c r="AL28" s="319">
        <v>1026</v>
      </c>
      <c r="AM28" s="319">
        <f t="shared" si="11"/>
        <v>0</v>
      </c>
      <c r="AN28" s="320">
        <f t="shared" si="27"/>
        <v>0</v>
      </c>
      <c r="AO28" s="1091"/>
      <c r="AP28" s="1093">
        <v>600</v>
      </c>
      <c r="AQ28" s="1093">
        <f t="shared" si="30"/>
        <v>0</v>
      </c>
      <c r="AR28" s="1093">
        <v>1026</v>
      </c>
      <c r="AS28" s="1093">
        <f t="shared" si="31"/>
        <v>0</v>
      </c>
      <c r="AT28" s="1094">
        <f t="shared" si="28"/>
        <v>0</v>
      </c>
      <c r="AU28" s="1099"/>
      <c r="AV28" s="1101">
        <v>600</v>
      </c>
      <c r="AW28" s="1101">
        <f t="shared" si="32"/>
        <v>0</v>
      </c>
      <c r="AX28" s="1101">
        <v>1026</v>
      </c>
      <c r="AY28" s="1101">
        <f t="shared" si="33"/>
        <v>0</v>
      </c>
      <c r="AZ28" s="1102">
        <f t="shared" si="29"/>
        <v>0</v>
      </c>
      <c r="BA28" s="1151">
        <f t="shared" si="18"/>
        <v>0</v>
      </c>
      <c r="BB28" s="363">
        <v>600</v>
      </c>
      <c r="BC28" s="363">
        <f t="shared" si="34"/>
        <v>0</v>
      </c>
      <c r="BD28" s="363">
        <v>1026</v>
      </c>
      <c r="BE28" s="363">
        <f t="shared" si="35"/>
        <v>0</v>
      </c>
      <c r="BF28" s="364">
        <f t="shared" si="19"/>
        <v>0</v>
      </c>
      <c r="BG28" s="1142">
        <f t="shared" si="20"/>
        <v>0</v>
      </c>
      <c r="BH28" s="1142">
        <f t="shared" si="21"/>
        <v>0</v>
      </c>
    </row>
    <row r="29" spans="1:60" ht="25.5" x14ac:dyDescent="0.2">
      <c r="A29" s="1">
        <v>17</v>
      </c>
      <c r="B29" s="50" t="s">
        <v>196</v>
      </c>
      <c r="C29" s="51"/>
      <c r="D29" s="51" t="s">
        <v>7</v>
      </c>
      <c r="E29" s="1830">
        <v>2</v>
      </c>
      <c r="F29" s="76">
        <v>1200</v>
      </c>
      <c r="G29" s="76">
        <f t="shared" si="0"/>
        <v>2400</v>
      </c>
      <c r="H29" s="76">
        <v>2288.52</v>
      </c>
      <c r="I29" s="76">
        <f t="shared" si="1"/>
        <v>4577.04</v>
      </c>
      <c r="J29" s="120">
        <f t="shared" si="22"/>
        <v>6977.04</v>
      </c>
      <c r="K29" s="131"/>
      <c r="L29" s="95">
        <v>1200</v>
      </c>
      <c r="M29" s="95">
        <f t="shared" si="2"/>
        <v>0</v>
      </c>
      <c r="N29" s="95">
        <v>2288.52</v>
      </c>
      <c r="O29" s="95">
        <f t="shared" si="3"/>
        <v>0</v>
      </c>
      <c r="P29" s="96">
        <f t="shared" si="23"/>
        <v>0</v>
      </c>
      <c r="Q29" s="177"/>
      <c r="R29" s="178">
        <v>1200</v>
      </c>
      <c r="S29" s="178">
        <f t="shared" si="4"/>
        <v>0</v>
      </c>
      <c r="T29" s="178">
        <v>2288.52</v>
      </c>
      <c r="U29" s="178">
        <f t="shared" si="5"/>
        <v>0</v>
      </c>
      <c r="V29" s="179">
        <f t="shared" si="24"/>
        <v>0</v>
      </c>
      <c r="W29" s="224"/>
      <c r="X29" s="225">
        <v>1200</v>
      </c>
      <c r="Y29" s="225">
        <f t="shared" si="6"/>
        <v>0</v>
      </c>
      <c r="Z29" s="225">
        <v>2288.52</v>
      </c>
      <c r="AA29" s="225">
        <f t="shared" si="7"/>
        <v>0</v>
      </c>
      <c r="AB29" s="226">
        <f t="shared" si="25"/>
        <v>0</v>
      </c>
      <c r="AC29" s="271"/>
      <c r="AD29" s="272">
        <v>1200</v>
      </c>
      <c r="AE29" s="272">
        <f t="shared" si="8"/>
        <v>0</v>
      </c>
      <c r="AF29" s="272">
        <v>2288.52</v>
      </c>
      <c r="AG29" s="272">
        <f t="shared" si="9"/>
        <v>0</v>
      </c>
      <c r="AH29" s="273">
        <f t="shared" si="26"/>
        <v>0</v>
      </c>
      <c r="AI29" s="1608">
        <v>2</v>
      </c>
      <c r="AJ29" s="319">
        <v>1200</v>
      </c>
      <c r="AK29" s="319">
        <f t="shared" si="10"/>
        <v>2400</v>
      </c>
      <c r="AL29" s="319">
        <v>2288.52</v>
      </c>
      <c r="AM29" s="319">
        <f t="shared" si="11"/>
        <v>4577.04</v>
      </c>
      <c r="AN29" s="320">
        <f t="shared" si="27"/>
        <v>6977.04</v>
      </c>
      <c r="AO29" s="1091"/>
      <c r="AP29" s="1093">
        <v>1200</v>
      </c>
      <c r="AQ29" s="1093">
        <f t="shared" si="30"/>
        <v>0</v>
      </c>
      <c r="AR29" s="1093">
        <v>2288.52</v>
      </c>
      <c r="AS29" s="1093">
        <f t="shared" si="31"/>
        <v>0</v>
      </c>
      <c r="AT29" s="1094">
        <f t="shared" si="28"/>
        <v>0</v>
      </c>
      <c r="AU29" s="1099"/>
      <c r="AV29" s="1101">
        <v>1200</v>
      </c>
      <c r="AW29" s="1101">
        <f t="shared" si="32"/>
        <v>0</v>
      </c>
      <c r="AX29" s="1101">
        <v>2288.52</v>
      </c>
      <c r="AY29" s="1101">
        <f t="shared" si="33"/>
        <v>0</v>
      </c>
      <c r="AZ29" s="1102">
        <f t="shared" si="29"/>
        <v>0</v>
      </c>
      <c r="BA29" s="1151">
        <f t="shared" si="18"/>
        <v>0</v>
      </c>
      <c r="BB29" s="363">
        <v>1200</v>
      </c>
      <c r="BC29" s="363">
        <f t="shared" si="34"/>
        <v>0</v>
      </c>
      <c r="BD29" s="363">
        <v>2288.52</v>
      </c>
      <c r="BE29" s="363">
        <f t="shared" si="35"/>
        <v>0</v>
      </c>
      <c r="BF29" s="364">
        <f t="shared" si="19"/>
        <v>0</v>
      </c>
      <c r="BG29" s="1142">
        <f t="shared" si="20"/>
        <v>0</v>
      </c>
      <c r="BH29" s="1142">
        <f t="shared" si="21"/>
        <v>0</v>
      </c>
    </row>
    <row r="30" spans="1:60" ht="25.5" x14ac:dyDescent="0.2">
      <c r="A30" s="1">
        <v>18</v>
      </c>
      <c r="B30" s="50" t="s">
        <v>385</v>
      </c>
      <c r="C30" s="51"/>
      <c r="D30" s="51" t="s">
        <v>7</v>
      </c>
      <c r="E30" s="1830">
        <v>2</v>
      </c>
      <c r="F30" s="76">
        <v>1350</v>
      </c>
      <c r="G30" s="76">
        <f t="shared" si="0"/>
        <v>2700</v>
      </c>
      <c r="H30" s="76">
        <v>3277.7999999999997</v>
      </c>
      <c r="I30" s="76">
        <f t="shared" si="1"/>
        <v>6555.5999999999995</v>
      </c>
      <c r="J30" s="120">
        <f t="shared" si="22"/>
        <v>9255.5999999999985</v>
      </c>
      <c r="K30" s="131"/>
      <c r="L30" s="95">
        <v>1350</v>
      </c>
      <c r="M30" s="95">
        <f t="shared" si="2"/>
        <v>0</v>
      </c>
      <c r="N30" s="95">
        <v>3277.7999999999997</v>
      </c>
      <c r="O30" s="95">
        <f t="shared" si="3"/>
        <v>0</v>
      </c>
      <c r="P30" s="96">
        <f t="shared" si="23"/>
        <v>0</v>
      </c>
      <c r="Q30" s="177"/>
      <c r="R30" s="178">
        <v>1350</v>
      </c>
      <c r="S30" s="178">
        <f t="shared" si="4"/>
        <v>0</v>
      </c>
      <c r="T30" s="178">
        <v>3277.7999999999997</v>
      </c>
      <c r="U30" s="178">
        <f t="shared" si="5"/>
        <v>0</v>
      </c>
      <c r="V30" s="179">
        <f t="shared" si="24"/>
        <v>0</v>
      </c>
      <c r="W30" s="224"/>
      <c r="X30" s="225">
        <v>1350</v>
      </c>
      <c r="Y30" s="225">
        <f t="shared" si="6"/>
        <v>0</v>
      </c>
      <c r="Z30" s="225">
        <v>3277.7999999999997</v>
      </c>
      <c r="AA30" s="225">
        <f t="shared" si="7"/>
        <v>0</v>
      </c>
      <c r="AB30" s="226">
        <f t="shared" si="25"/>
        <v>0</v>
      </c>
      <c r="AC30" s="271"/>
      <c r="AD30" s="272">
        <v>1350</v>
      </c>
      <c r="AE30" s="272">
        <f t="shared" si="8"/>
        <v>0</v>
      </c>
      <c r="AF30" s="272">
        <v>3277.7999999999997</v>
      </c>
      <c r="AG30" s="272">
        <f t="shared" si="9"/>
        <v>0</v>
      </c>
      <c r="AH30" s="273">
        <f t="shared" si="26"/>
        <v>0</v>
      </c>
      <c r="AI30" s="1608">
        <v>2</v>
      </c>
      <c r="AJ30" s="319">
        <v>1350</v>
      </c>
      <c r="AK30" s="319">
        <f t="shared" si="10"/>
        <v>2700</v>
      </c>
      <c r="AL30" s="319">
        <v>3277.7999999999997</v>
      </c>
      <c r="AM30" s="319">
        <f t="shared" si="11"/>
        <v>6555.5999999999995</v>
      </c>
      <c r="AN30" s="320">
        <f t="shared" si="27"/>
        <v>9255.5999999999985</v>
      </c>
      <c r="AO30" s="1091"/>
      <c r="AP30" s="1093">
        <v>1350</v>
      </c>
      <c r="AQ30" s="1093">
        <f t="shared" si="30"/>
        <v>0</v>
      </c>
      <c r="AR30" s="1093">
        <v>3277.7999999999997</v>
      </c>
      <c r="AS30" s="1093">
        <f t="shared" si="31"/>
        <v>0</v>
      </c>
      <c r="AT30" s="1094">
        <f t="shared" si="28"/>
        <v>0</v>
      </c>
      <c r="AU30" s="1099"/>
      <c r="AV30" s="1101">
        <v>1350</v>
      </c>
      <c r="AW30" s="1101">
        <f t="shared" si="32"/>
        <v>0</v>
      </c>
      <c r="AX30" s="1101">
        <v>3277.7999999999997</v>
      </c>
      <c r="AY30" s="1101">
        <f t="shared" si="33"/>
        <v>0</v>
      </c>
      <c r="AZ30" s="1102">
        <f t="shared" si="29"/>
        <v>0</v>
      </c>
      <c r="BA30" s="1151">
        <f t="shared" si="18"/>
        <v>0</v>
      </c>
      <c r="BB30" s="363">
        <v>1350</v>
      </c>
      <c r="BC30" s="363">
        <f t="shared" si="34"/>
        <v>0</v>
      </c>
      <c r="BD30" s="363">
        <v>3277.7999999999997</v>
      </c>
      <c r="BE30" s="363">
        <f t="shared" si="35"/>
        <v>0</v>
      </c>
      <c r="BF30" s="364">
        <f t="shared" si="19"/>
        <v>0</v>
      </c>
      <c r="BG30" s="1142">
        <f t="shared" si="20"/>
        <v>0</v>
      </c>
      <c r="BH30" s="1142">
        <f t="shared" si="21"/>
        <v>0</v>
      </c>
    </row>
    <row r="31" spans="1:60" ht="25.5" x14ac:dyDescent="0.2">
      <c r="A31" s="1">
        <v>19</v>
      </c>
      <c r="B31" s="50" t="s">
        <v>18</v>
      </c>
      <c r="C31" s="51"/>
      <c r="D31" s="51" t="s">
        <v>7</v>
      </c>
      <c r="E31" s="1830">
        <v>5</v>
      </c>
      <c r="F31" s="76">
        <v>1409</v>
      </c>
      <c r="G31" s="76">
        <f t="shared" si="0"/>
        <v>7045</v>
      </c>
      <c r="H31" s="76">
        <v>7047</v>
      </c>
      <c r="I31" s="76">
        <f t="shared" si="1"/>
        <v>35235</v>
      </c>
      <c r="J31" s="120">
        <f t="shared" si="22"/>
        <v>42280</v>
      </c>
      <c r="K31" s="131"/>
      <c r="L31" s="95">
        <v>1409</v>
      </c>
      <c r="M31" s="95">
        <f t="shared" si="2"/>
        <v>0</v>
      </c>
      <c r="N31" s="95">
        <v>7047</v>
      </c>
      <c r="O31" s="95">
        <f t="shared" si="3"/>
        <v>0</v>
      </c>
      <c r="P31" s="96">
        <f t="shared" si="23"/>
        <v>0</v>
      </c>
      <c r="Q31" s="177"/>
      <c r="R31" s="178">
        <v>1409</v>
      </c>
      <c r="S31" s="178">
        <f t="shared" si="4"/>
        <v>0</v>
      </c>
      <c r="T31" s="178">
        <v>7047</v>
      </c>
      <c r="U31" s="178">
        <f t="shared" si="5"/>
        <v>0</v>
      </c>
      <c r="V31" s="179">
        <f t="shared" si="24"/>
        <v>0</v>
      </c>
      <c r="W31" s="224"/>
      <c r="X31" s="225">
        <v>1409</v>
      </c>
      <c r="Y31" s="225">
        <f t="shared" si="6"/>
        <v>0</v>
      </c>
      <c r="Z31" s="225">
        <v>7047</v>
      </c>
      <c r="AA31" s="225">
        <f t="shared" si="7"/>
        <v>0</v>
      </c>
      <c r="AB31" s="226">
        <f t="shared" si="25"/>
        <v>0</v>
      </c>
      <c r="AC31" s="271"/>
      <c r="AD31" s="272">
        <v>1409</v>
      </c>
      <c r="AE31" s="272">
        <f t="shared" si="8"/>
        <v>0</v>
      </c>
      <c r="AF31" s="272">
        <v>7047</v>
      </c>
      <c r="AG31" s="272">
        <f t="shared" si="9"/>
        <v>0</v>
      </c>
      <c r="AH31" s="273">
        <f t="shared" si="26"/>
        <v>0</v>
      </c>
      <c r="AI31" s="1608">
        <v>5</v>
      </c>
      <c r="AJ31" s="319">
        <v>1409</v>
      </c>
      <c r="AK31" s="319">
        <f t="shared" si="10"/>
        <v>7045</v>
      </c>
      <c r="AL31" s="319">
        <v>7047</v>
      </c>
      <c r="AM31" s="319">
        <f t="shared" si="11"/>
        <v>35235</v>
      </c>
      <c r="AN31" s="320">
        <f t="shared" si="27"/>
        <v>42280</v>
      </c>
      <c r="AO31" s="1091"/>
      <c r="AP31" s="1093">
        <v>1409</v>
      </c>
      <c r="AQ31" s="1093">
        <f t="shared" si="30"/>
        <v>0</v>
      </c>
      <c r="AR31" s="1093">
        <v>7047</v>
      </c>
      <c r="AS31" s="1093">
        <f t="shared" si="31"/>
        <v>0</v>
      </c>
      <c r="AT31" s="1094">
        <f t="shared" si="28"/>
        <v>0</v>
      </c>
      <c r="AU31" s="1099"/>
      <c r="AV31" s="1101">
        <v>1409</v>
      </c>
      <c r="AW31" s="1101">
        <f t="shared" si="32"/>
        <v>0</v>
      </c>
      <c r="AX31" s="1101">
        <v>7047</v>
      </c>
      <c r="AY31" s="1101">
        <f t="shared" si="33"/>
        <v>0</v>
      </c>
      <c r="AZ31" s="1102">
        <f t="shared" si="29"/>
        <v>0</v>
      </c>
      <c r="BA31" s="1157">
        <f t="shared" si="18"/>
        <v>0</v>
      </c>
      <c r="BB31" s="363">
        <v>1409</v>
      </c>
      <c r="BC31" s="363">
        <f t="shared" si="34"/>
        <v>0</v>
      </c>
      <c r="BD31" s="363">
        <v>7047</v>
      </c>
      <c r="BE31" s="363">
        <f t="shared" si="35"/>
        <v>0</v>
      </c>
      <c r="BF31" s="364">
        <f t="shared" si="19"/>
        <v>0</v>
      </c>
      <c r="BG31" s="1142">
        <f t="shared" si="20"/>
        <v>0</v>
      </c>
      <c r="BH31" s="1142">
        <f t="shared" si="21"/>
        <v>0</v>
      </c>
    </row>
    <row r="32" spans="1:60" x14ac:dyDescent="0.2">
      <c r="A32" s="1">
        <v>20</v>
      </c>
      <c r="B32" s="50" t="s">
        <v>19</v>
      </c>
      <c r="C32" s="51" t="s">
        <v>326</v>
      </c>
      <c r="D32" s="51" t="s">
        <v>7</v>
      </c>
      <c r="E32" s="1830">
        <v>4</v>
      </c>
      <c r="F32" s="76">
        <v>600</v>
      </c>
      <c r="G32" s="76">
        <f t="shared" si="0"/>
        <v>2400</v>
      </c>
      <c r="H32" s="76">
        <v>928</v>
      </c>
      <c r="I32" s="76">
        <f t="shared" si="1"/>
        <v>3712</v>
      </c>
      <c r="J32" s="120">
        <f t="shared" si="22"/>
        <v>6112</v>
      </c>
      <c r="K32" s="131"/>
      <c r="L32" s="95">
        <v>600</v>
      </c>
      <c r="M32" s="95">
        <f t="shared" si="2"/>
        <v>0</v>
      </c>
      <c r="N32" s="95">
        <v>928</v>
      </c>
      <c r="O32" s="95">
        <f t="shared" si="3"/>
        <v>0</v>
      </c>
      <c r="P32" s="96">
        <f t="shared" si="23"/>
        <v>0</v>
      </c>
      <c r="Q32" s="177"/>
      <c r="R32" s="178">
        <v>600</v>
      </c>
      <c r="S32" s="178">
        <f t="shared" si="4"/>
        <v>0</v>
      </c>
      <c r="T32" s="178">
        <v>928</v>
      </c>
      <c r="U32" s="178">
        <f t="shared" si="5"/>
        <v>0</v>
      </c>
      <c r="V32" s="179">
        <f t="shared" si="24"/>
        <v>0</v>
      </c>
      <c r="W32" s="224">
        <v>4</v>
      </c>
      <c r="X32" s="225">
        <v>600</v>
      </c>
      <c r="Y32" s="225">
        <f t="shared" si="6"/>
        <v>2400</v>
      </c>
      <c r="Z32" s="225">
        <v>928</v>
      </c>
      <c r="AA32" s="225">
        <f t="shared" si="7"/>
        <v>3712</v>
      </c>
      <c r="AB32" s="226">
        <f t="shared" si="25"/>
        <v>6112</v>
      </c>
      <c r="AC32" s="271"/>
      <c r="AD32" s="272">
        <v>600</v>
      </c>
      <c r="AE32" s="272">
        <f t="shared" si="8"/>
        <v>0</v>
      </c>
      <c r="AF32" s="272">
        <v>928</v>
      </c>
      <c r="AG32" s="272">
        <f t="shared" si="9"/>
        <v>0</v>
      </c>
      <c r="AH32" s="273">
        <f t="shared" si="26"/>
        <v>0</v>
      </c>
      <c r="AI32" s="318"/>
      <c r="AJ32" s="319">
        <v>600</v>
      </c>
      <c r="AK32" s="319">
        <f t="shared" si="10"/>
        <v>0</v>
      </c>
      <c r="AL32" s="319">
        <v>928</v>
      </c>
      <c r="AM32" s="319">
        <f t="shared" si="11"/>
        <v>0</v>
      </c>
      <c r="AN32" s="320">
        <f t="shared" si="27"/>
        <v>0</v>
      </c>
      <c r="AO32" s="1091"/>
      <c r="AP32" s="1093">
        <v>600</v>
      </c>
      <c r="AQ32" s="1093">
        <f t="shared" si="30"/>
        <v>0</v>
      </c>
      <c r="AR32" s="1093">
        <v>928</v>
      </c>
      <c r="AS32" s="1093">
        <f t="shared" si="31"/>
        <v>0</v>
      </c>
      <c r="AT32" s="1094">
        <f t="shared" si="28"/>
        <v>0</v>
      </c>
      <c r="AU32" s="1099"/>
      <c r="AV32" s="1101">
        <v>600</v>
      </c>
      <c r="AW32" s="1101">
        <f t="shared" si="32"/>
        <v>0</v>
      </c>
      <c r="AX32" s="1101">
        <v>928</v>
      </c>
      <c r="AY32" s="1101">
        <f t="shared" si="33"/>
        <v>0</v>
      </c>
      <c r="AZ32" s="1102">
        <f t="shared" si="29"/>
        <v>0</v>
      </c>
      <c r="BA32" s="1151">
        <f t="shared" si="18"/>
        <v>0</v>
      </c>
      <c r="BB32" s="363">
        <v>600</v>
      </c>
      <c r="BC32" s="363">
        <f t="shared" si="34"/>
        <v>0</v>
      </c>
      <c r="BD32" s="363">
        <v>928</v>
      </c>
      <c r="BE32" s="363">
        <f t="shared" si="35"/>
        <v>0</v>
      </c>
      <c r="BF32" s="364">
        <f t="shared" si="19"/>
        <v>0</v>
      </c>
      <c r="BG32" s="1142">
        <f t="shared" si="20"/>
        <v>0</v>
      </c>
      <c r="BH32" s="1142">
        <f t="shared" si="21"/>
        <v>0</v>
      </c>
    </row>
    <row r="33" spans="1:60" x14ac:dyDescent="0.2">
      <c r="A33" s="1">
        <v>21</v>
      </c>
      <c r="B33" s="50" t="s">
        <v>20</v>
      </c>
      <c r="C33" s="51"/>
      <c r="D33" s="51" t="s">
        <v>21</v>
      </c>
      <c r="E33" s="1830">
        <v>310</v>
      </c>
      <c r="F33" s="76">
        <v>1150</v>
      </c>
      <c r="G33" s="76">
        <f t="shared" si="0"/>
        <v>356500</v>
      </c>
      <c r="H33" s="76">
        <v>755</v>
      </c>
      <c r="I33" s="76">
        <f t="shared" si="1"/>
        <v>234050</v>
      </c>
      <c r="J33" s="120">
        <f t="shared" si="22"/>
        <v>590550</v>
      </c>
      <c r="K33" s="131"/>
      <c r="L33" s="95">
        <v>1150</v>
      </c>
      <c r="M33" s="95">
        <f t="shared" si="2"/>
        <v>0</v>
      </c>
      <c r="N33" s="95">
        <v>755</v>
      </c>
      <c r="O33" s="95">
        <f t="shared" si="3"/>
        <v>0</v>
      </c>
      <c r="P33" s="96">
        <f t="shared" si="23"/>
        <v>0</v>
      </c>
      <c r="Q33" s="177"/>
      <c r="R33" s="178">
        <v>1150</v>
      </c>
      <c r="S33" s="178">
        <f t="shared" si="4"/>
        <v>0</v>
      </c>
      <c r="T33" s="178">
        <v>755</v>
      </c>
      <c r="U33" s="178">
        <f t="shared" si="5"/>
        <v>0</v>
      </c>
      <c r="V33" s="179">
        <f t="shared" si="24"/>
        <v>0</v>
      </c>
      <c r="W33" s="224">
        <v>300</v>
      </c>
      <c r="X33" s="225">
        <v>1150</v>
      </c>
      <c r="Y33" s="225">
        <f t="shared" si="6"/>
        <v>345000</v>
      </c>
      <c r="Z33" s="225">
        <v>755</v>
      </c>
      <c r="AA33" s="225">
        <f t="shared" si="7"/>
        <v>226500</v>
      </c>
      <c r="AB33" s="226">
        <f t="shared" si="25"/>
        <v>571500</v>
      </c>
      <c r="AC33" s="271"/>
      <c r="AD33" s="272">
        <v>1150</v>
      </c>
      <c r="AE33" s="272">
        <f t="shared" si="8"/>
        <v>0</v>
      </c>
      <c r="AF33" s="272">
        <v>755</v>
      </c>
      <c r="AG33" s="272">
        <f t="shared" si="9"/>
        <v>0</v>
      </c>
      <c r="AH33" s="273">
        <f t="shared" si="26"/>
        <v>0</v>
      </c>
      <c r="AI33" s="1608">
        <v>10</v>
      </c>
      <c r="AJ33" s="319">
        <v>1150</v>
      </c>
      <c r="AK33" s="319">
        <f t="shared" si="10"/>
        <v>11500</v>
      </c>
      <c r="AL33" s="319">
        <v>755</v>
      </c>
      <c r="AM33" s="319">
        <f t="shared" si="11"/>
        <v>7550</v>
      </c>
      <c r="AN33" s="320">
        <f t="shared" si="27"/>
        <v>19050</v>
      </c>
      <c r="AO33" s="1091"/>
      <c r="AP33" s="1093">
        <v>1150</v>
      </c>
      <c r="AQ33" s="1093">
        <f t="shared" si="30"/>
        <v>0</v>
      </c>
      <c r="AR33" s="1093">
        <v>755</v>
      </c>
      <c r="AS33" s="1093">
        <f t="shared" si="31"/>
        <v>0</v>
      </c>
      <c r="AT33" s="1094">
        <f t="shared" si="28"/>
        <v>0</v>
      </c>
      <c r="AU33" s="1099"/>
      <c r="AV33" s="1101">
        <v>1150</v>
      </c>
      <c r="AW33" s="1101">
        <f t="shared" si="32"/>
        <v>0</v>
      </c>
      <c r="AX33" s="1101">
        <v>755</v>
      </c>
      <c r="AY33" s="1101">
        <f t="shared" si="33"/>
        <v>0</v>
      </c>
      <c r="AZ33" s="1102">
        <f t="shared" si="29"/>
        <v>0</v>
      </c>
      <c r="BA33" s="1151">
        <f t="shared" si="18"/>
        <v>0</v>
      </c>
      <c r="BB33" s="363">
        <v>1150</v>
      </c>
      <c r="BC33" s="363">
        <f t="shared" si="34"/>
        <v>0</v>
      </c>
      <c r="BD33" s="363">
        <v>755</v>
      </c>
      <c r="BE33" s="363">
        <f t="shared" si="35"/>
        <v>0</v>
      </c>
      <c r="BF33" s="364">
        <f t="shared" si="19"/>
        <v>0</v>
      </c>
      <c r="BG33" s="1142">
        <f t="shared" si="20"/>
        <v>0</v>
      </c>
      <c r="BH33" s="1142">
        <f t="shared" si="21"/>
        <v>0</v>
      </c>
    </row>
    <row r="34" spans="1:60" x14ac:dyDescent="0.2">
      <c r="A34" s="1">
        <v>22</v>
      </c>
      <c r="B34" s="50" t="s">
        <v>22</v>
      </c>
      <c r="C34" s="51"/>
      <c r="D34" s="51" t="s">
        <v>21</v>
      </c>
      <c r="E34" s="1830">
        <v>95</v>
      </c>
      <c r="F34" s="76">
        <v>1000</v>
      </c>
      <c r="G34" s="76">
        <f t="shared" si="0"/>
        <v>95000</v>
      </c>
      <c r="H34" s="76">
        <v>504</v>
      </c>
      <c r="I34" s="76">
        <f t="shared" si="1"/>
        <v>47880</v>
      </c>
      <c r="J34" s="120">
        <f t="shared" si="22"/>
        <v>142880</v>
      </c>
      <c r="K34" s="131"/>
      <c r="L34" s="95">
        <v>1000</v>
      </c>
      <c r="M34" s="95">
        <f t="shared" si="2"/>
        <v>0</v>
      </c>
      <c r="N34" s="95">
        <v>504</v>
      </c>
      <c r="O34" s="95">
        <f t="shared" si="3"/>
        <v>0</v>
      </c>
      <c r="P34" s="96">
        <f t="shared" si="23"/>
        <v>0</v>
      </c>
      <c r="Q34" s="177"/>
      <c r="R34" s="178">
        <v>1000</v>
      </c>
      <c r="S34" s="178">
        <f t="shared" si="4"/>
        <v>0</v>
      </c>
      <c r="T34" s="178">
        <v>504</v>
      </c>
      <c r="U34" s="178">
        <f t="shared" si="5"/>
        <v>0</v>
      </c>
      <c r="V34" s="179">
        <f t="shared" si="24"/>
        <v>0</v>
      </c>
      <c r="W34" s="224"/>
      <c r="X34" s="225">
        <v>1000</v>
      </c>
      <c r="Y34" s="225">
        <f t="shared" si="6"/>
        <v>0</v>
      </c>
      <c r="Z34" s="225">
        <v>504</v>
      </c>
      <c r="AA34" s="225">
        <f t="shared" si="7"/>
        <v>0</v>
      </c>
      <c r="AB34" s="226">
        <f t="shared" si="25"/>
        <v>0</v>
      </c>
      <c r="AC34" s="271">
        <v>17</v>
      </c>
      <c r="AD34" s="272">
        <v>1000</v>
      </c>
      <c r="AE34" s="272">
        <f t="shared" si="8"/>
        <v>17000</v>
      </c>
      <c r="AF34" s="272">
        <v>504</v>
      </c>
      <c r="AG34" s="272">
        <f t="shared" si="9"/>
        <v>8568</v>
      </c>
      <c r="AH34" s="273">
        <f t="shared" si="26"/>
        <v>25568</v>
      </c>
      <c r="AI34" s="1608">
        <v>65</v>
      </c>
      <c r="AJ34" s="319">
        <v>1000</v>
      </c>
      <c r="AK34" s="319">
        <f t="shared" si="10"/>
        <v>65000</v>
      </c>
      <c r="AL34" s="319">
        <v>504</v>
      </c>
      <c r="AM34" s="319">
        <f t="shared" si="11"/>
        <v>32760</v>
      </c>
      <c r="AN34" s="320">
        <f t="shared" si="27"/>
        <v>97760</v>
      </c>
      <c r="AO34" s="1091"/>
      <c r="AP34" s="1093">
        <v>1000</v>
      </c>
      <c r="AQ34" s="1093">
        <f t="shared" si="30"/>
        <v>0</v>
      </c>
      <c r="AR34" s="1093">
        <v>504</v>
      </c>
      <c r="AS34" s="1093">
        <f t="shared" si="31"/>
        <v>0</v>
      </c>
      <c r="AT34" s="1094">
        <f t="shared" si="28"/>
        <v>0</v>
      </c>
      <c r="AU34" s="1609">
        <v>13</v>
      </c>
      <c r="AV34" s="1101">
        <v>1000</v>
      </c>
      <c r="AW34" s="1101">
        <f t="shared" si="32"/>
        <v>13000</v>
      </c>
      <c r="AX34" s="1101">
        <v>504</v>
      </c>
      <c r="AY34" s="1101">
        <f t="shared" si="33"/>
        <v>6552</v>
      </c>
      <c r="AZ34" s="1102">
        <f t="shared" si="29"/>
        <v>19552</v>
      </c>
      <c r="BA34" s="1151">
        <f t="shared" si="18"/>
        <v>0</v>
      </c>
      <c r="BB34" s="363">
        <v>1000</v>
      </c>
      <c r="BC34" s="363">
        <f t="shared" si="34"/>
        <v>0</v>
      </c>
      <c r="BD34" s="363">
        <v>504</v>
      </c>
      <c r="BE34" s="363">
        <f t="shared" si="35"/>
        <v>0</v>
      </c>
      <c r="BF34" s="364">
        <f t="shared" si="19"/>
        <v>0</v>
      </c>
      <c r="BG34" s="1142">
        <f t="shared" si="20"/>
        <v>19552</v>
      </c>
      <c r="BH34" s="1142">
        <f t="shared" si="21"/>
        <v>-19552</v>
      </c>
    </row>
    <row r="35" spans="1:60" x14ac:dyDescent="0.2">
      <c r="A35" s="1">
        <v>23</v>
      </c>
      <c r="B35" s="50" t="s">
        <v>23</v>
      </c>
      <c r="C35" s="51"/>
      <c r="D35" s="51" t="s">
        <v>21</v>
      </c>
      <c r="E35" s="1830">
        <v>42</v>
      </c>
      <c r="F35" s="76">
        <v>700</v>
      </c>
      <c r="G35" s="76">
        <f t="shared" si="0"/>
        <v>29400</v>
      </c>
      <c r="H35" s="76">
        <v>421</v>
      </c>
      <c r="I35" s="76">
        <f t="shared" si="1"/>
        <v>17682</v>
      </c>
      <c r="J35" s="120">
        <f t="shared" si="22"/>
        <v>47082</v>
      </c>
      <c r="K35" s="131"/>
      <c r="L35" s="95">
        <v>700</v>
      </c>
      <c r="M35" s="95">
        <f t="shared" si="2"/>
        <v>0</v>
      </c>
      <c r="N35" s="95">
        <v>421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421</v>
      </c>
      <c r="U35" s="178">
        <f t="shared" si="5"/>
        <v>0</v>
      </c>
      <c r="V35" s="179">
        <f t="shared" si="24"/>
        <v>0</v>
      </c>
      <c r="W35" s="1155">
        <v>60</v>
      </c>
      <c r="X35" s="225">
        <v>700</v>
      </c>
      <c r="Y35" s="225">
        <f t="shared" si="6"/>
        <v>42000</v>
      </c>
      <c r="Z35" s="225">
        <v>421</v>
      </c>
      <c r="AA35" s="225">
        <f t="shared" si="7"/>
        <v>25260</v>
      </c>
      <c r="AB35" s="226">
        <f t="shared" si="25"/>
        <v>67260</v>
      </c>
      <c r="AC35" s="271"/>
      <c r="AD35" s="272">
        <v>700</v>
      </c>
      <c r="AE35" s="272">
        <f t="shared" si="8"/>
        <v>0</v>
      </c>
      <c r="AF35" s="272">
        <v>421</v>
      </c>
      <c r="AG35" s="272">
        <f t="shared" si="9"/>
        <v>0</v>
      </c>
      <c r="AH35" s="273">
        <f t="shared" si="26"/>
        <v>0</v>
      </c>
      <c r="AI35" s="1608">
        <f>42-60</f>
        <v>-18</v>
      </c>
      <c r="AJ35" s="319">
        <v>700</v>
      </c>
      <c r="AK35" s="319">
        <f t="shared" si="10"/>
        <v>-12600</v>
      </c>
      <c r="AL35" s="319">
        <v>421</v>
      </c>
      <c r="AM35" s="319">
        <f t="shared" si="11"/>
        <v>-7578</v>
      </c>
      <c r="AN35" s="320">
        <f t="shared" si="27"/>
        <v>-20178</v>
      </c>
      <c r="AO35" s="1091"/>
      <c r="AP35" s="1093">
        <v>700</v>
      </c>
      <c r="AQ35" s="1093">
        <f t="shared" si="30"/>
        <v>0</v>
      </c>
      <c r="AR35" s="1093">
        <v>421</v>
      </c>
      <c r="AS35" s="1093">
        <f t="shared" si="31"/>
        <v>0</v>
      </c>
      <c r="AT35" s="1094">
        <f t="shared" si="28"/>
        <v>0</v>
      </c>
      <c r="AU35" s="1099"/>
      <c r="AV35" s="1101">
        <v>700</v>
      </c>
      <c r="AW35" s="1101">
        <f t="shared" si="32"/>
        <v>0</v>
      </c>
      <c r="AX35" s="1101">
        <v>421</v>
      </c>
      <c r="AY35" s="1101">
        <f t="shared" si="33"/>
        <v>0</v>
      </c>
      <c r="AZ35" s="1102">
        <f t="shared" si="29"/>
        <v>0</v>
      </c>
      <c r="BA35" s="1151">
        <f t="shared" si="18"/>
        <v>0</v>
      </c>
      <c r="BB35" s="363">
        <v>700</v>
      </c>
      <c r="BC35" s="363">
        <f t="shared" si="34"/>
        <v>0</v>
      </c>
      <c r="BD35" s="363">
        <v>421</v>
      </c>
      <c r="BE35" s="363">
        <f t="shared" si="35"/>
        <v>0</v>
      </c>
      <c r="BF35" s="364">
        <f t="shared" si="19"/>
        <v>0</v>
      </c>
      <c r="BG35" s="1142">
        <f t="shared" si="20"/>
        <v>0</v>
      </c>
      <c r="BH35" s="1142">
        <f t="shared" si="21"/>
        <v>0</v>
      </c>
    </row>
    <row r="36" spans="1:60" x14ac:dyDescent="0.2">
      <c r="A36" s="1">
        <v>24</v>
      </c>
      <c r="B36" s="50" t="s">
        <v>24</v>
      </c>
      <c r="C36" s="51"/>
      <c r="D36" s="51" t="s">
        <v>21</v>
      </c>
      <c r="E36" s="1830">
        <v>15</v>
      </c>
      <c r="F36" s="76">
        <v>700</v>
      </c>
      <c r="G36" s="76">
        <f t="shared" si="0"/>
        <v>10500</v>
      </c>
      <c r="H36" s="76">
        <v>332</v>
      </c>
      <c r="I36" s="76">
        <f t="shared" si="1"/>
        <v>4980</v>
      </c>
      <c r="J36" s="120">
        <f t="shared" si="22"/>
        <v>15480</v>
      </c>
      <c r="K36" s="131"/>
      <c r="L36" s="95">
        <v>700</v>
      </c>
      <c r="M36" s="95">
        <f t="shared" si="2"/>
        <v>0</v>
      </c>
      <c r="N36" s="95">
        <v>332</v>
      </c>
      <c r="O36" s="95">
        <f t="shared" si="3"/>
        <v>0</v>
      </c>
      <c r="P36" s="96">
        <f t="shared" si="23"/>
        <v>0</v>
      </c>
      <c r="Q36" s="177"/>
      <c r="R36" s="178">
        <v>700</v>
      </c>
      <c r="S36" s="178">
        <f t="shared" si="4"/>
        <v>0</v>
      </c>
      <c r="T36" s="178">
        <v>332</v>
      </c>
      <c r="U36" s="178">
        <f t="shared" si="5"/>
        <v>0</v>
      </c>
      <c r="V36" s="179">
        <f t="shared" si="24"/>
        <v>0</v>
      </c>
      <c r="W36" s="1155">
        <v>42</v>
      </c>
      <c r="X36" s="225">
        <v>700</v>
      </c>
      <c r="Y36" s="225">
        <f t="shared" si="6"/>
        <v>29400</v>
      </c>
      <c r="Z36" s="225">
        <v>332</v>
      </c>
      <c r="AA36" s="225">
        <f t="shared" si="7"/>
        <v>13944</v>
      </c>
      <c r="AB36" s="226">
        <f t="shared" si="25"/>
        <v>43344</v>
      </c>
      <c r="AC36" s="271"/>
      <c r="AD36" s="272">
        <v>700</v>
      </c>
      <c r="AE36" s="272">
        <f t="shared" si="8"/>
        <v>0</v>
      </c>
      <c r="AF36" s="272">
        <v>332</v>
      </c>
      <c r="AG36" s="272">
        <f t="shared" si="9"/>
        <v>0</v>
      </c>
      <c r="AH36" s="273">
        <f t="shared" si="26"/>
        <v>0</v>
      </c>
      <c r="AI36" s="1608">
        <f>15-42</f>
        <v>-27</v>
      </c>
      <c r="AJ36" s="319">
        <v>700</v>
      </c>
      <c r="AK36" s="319">
        <f t="shared" si="10"/>
        <v>-18900</v>
      </c>
      <c r="AL36" s="319">
        <v>332</v>
      </c>
      <c r="AM36" s="319">
        <f t="shared" si="11"/>
        <v>-8964</v>
      </c>
      <c r="AN36" s="320">
        <f t="shared" si="27"/>
        <v>-27864</v>
      </c>
      <c r="AO36" s="1091"/>
      <c r="AP36" s="1093">
        <v>700</v>
      </c>
      <c r="AQ36" s="1093">
        <f t="shared" si="30"/>
        <v>0</v>
      </c>
      <c r="AR36" s="1093">
        <v>332</v>
      </c>
      <c r="AS36" s="1093">
        <f t="shared" si="31"/>
        <v>0</v>
      </c>
      <c r="AT36" s="1094">
        <f t="shared" si="28"/>
        <v>0</v>
      </c>
      <c r="AU36" s="1099"/>
      <c r="AV36" s="1101">
        <v>700</v>
      </c>
      <c r="AW36" s="1101">
        <f t="shared" si="32"/>
        <v>0</v>
      </c>
      <c r="AX36" s="1101">
        <v>332</v>
      </c>
      <c r="AY36" s="1101">
        <f t="shared" si="33"/>
        <v>0</v>
      </c>
      <c r="AZ36" s="1102">
        <f t="shared" si="29"/>
        <v>0</v>
      </c>
      <c r="BA36" s="1151">
        <f t="shared" si="18"/>
        <v>0</v>
      </c>
      <c r="BB36" s="363">
        <v>700</v>
      </c>
      <c r="BC36" s="363">
        <f t="shared" si="34"/>
        <v>0</v>
      </c>
      <c r="BD36" s="363">
        <v>332</v>
      </c>
      <c r="BE36" s="363">
        <f t="shared" si="35"/>
        <v>0</v>
      </c>
      <c r="BF36" s="364">
        <f t="shared" si="19"/>
        <v>0</v>
      </c>
      <c r="BG36" s="1142">
        <f t="shared" si="20"/>
        <v>0</v>
      </c>
      <c r="BH36" s="1142">
        <f t="shared" si="21"/>
        <v>0</v>
      </c>
    </row>
    <row r="37" spans="1:60" x14ac:dyDescent="0.2">
      <c r="A37" s="1">
        <v>25</v>
      </c>
      <c r="B37" s="50" t="s">
        <v>25</v>
      </c>
      <c r="C37" s="51"/>
      <c r="D37" s="51" t="s">
        <v>21</v>
      </c>
      <c r="E37" s="1830">
        <v>35</v>
      </c>
      <c r="F37" s="76">
        <v>650</v>
      </c>
      <c r="G37" s="76">
        <f t="shared" si="0"/>
        <v>22750</v>
      </c>
      <c r="H37" s="76">
        <v>237</v>
      </c>
      <c r="I37" s="76">
        <f t="shared" si="1"/>
        <v>8295</v>
      </c>
      <c r="J37" s="120">
        <f t="shared" si="22"/>
        <v>31045</v>
      </c>
      <c r="K37" s="131"/>
      <c r="L37" s="95">
        <v>650</v>
      </c>
      <c r="M37" s="95">
        <f t="shared" si="2"/>
        <v>0</v>
      </c>
      <c r="N37" s="95">
        <v>237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237</v>
      </c>
      <c r="U37" s="178">
        <f t="shared" si="5"/>
        <v>0</v>
      </c>
      <c r="V37" s="179">
        <f t="shared" si="24"/>
        <v>0</v>
      </c>
      <c r="W37" s="224">
        <v>15</v>
      </c>
      <c r="X37" s="225">
        <v>650</v>
      </c>
      <c r="Y37" s="225">
        <f t="shared" si="6"/>
        <v>9750</v>
      </c>
      <c r="Z37" s="225">
        <v>237</v>
      </c>
      <c r="AA37" s="225">
        <f t="shared" si="7"/>
        <v>3555</v>
      </c>
      <c r="AB37" s="226">
        <f t="shared" si="25"/>
        <v>13305</v>
      </c>
      <c r="AC37" s="271"/>
      <c r="AD37" s="272">
        <v>650</v>
      </c>
      <c r="AE37" s="272">
        <f t="shared" si="8"/>
        <v>0</v>
      </c>
      <c r="AF37" s="272">
        <v>237</v>
      </c>
      <c r="AG37" s="272">
        <f t="shared" si="9"/>
        <v>0</v>
      </c>
      <c r="AH37" s="273">
        <f t="shared" si="26"/>
        <v>0</v>
      </c>
      <c r="AI37" s="1608">
        <f>35-W37</f>
        <v>20</v>
      </c>
      <c r="AJ37" s="319">
        <v>650</v>
      </c>
      <c r="AK37" s="319">
        <f t="shared" si="10"/>
        <v>13000</v>
      </c>
      <c r="AL37" s="319">
        <v>237</v>
      </c>
      <c r="AM37" s="319">
        <f t="shared" si="11"/>
        <v>4740</v>
      </c>
      <c r="AN37" s="320">
        <f t="shared" si="27"/>
        <v>17740</v>
      </c>
      <c r="AO37" s="1091"/>
      <c r="AP37" s="1093">
        <v>650</v>
      </c>
      <c r="AQ37" s="1093">
        <f t="shared" si="30"/>
        <v>0</v>
      </c>
      <c r="AR37" s="1093">
        <v>237</v>
      </c>
      <c r="AS37" s="1093">
        <f t="shared" si="31"/>
        <v>0</v>
      </c>
      <c r="AT37" s="1094">
        <f t="shared" si="28"/>
        <v>0</v>
      </c>
      <c r="AU37" s="1099"/>
      <c r="AV37" s="1101">
        <v>650</v>
      </c>
      <c r="AW37" s="1101">
        <f t="shared" si="32"/>
        <v>0</v>
      </c>
      <c r="AX37" s="1101">
        <v>237</v>
      </c>
      <c r="AY37" s="1101">
        <f t="shared" si="33"/>
        <v>0</v>
      </c>
      <c r="AZ37" s="1102">
        <f t="shared" si="29"/>
        <v>0</v>
      </c>
      <c r="BA37" s="1157">
        <f t="shared" si="18"/>
        <v>0</v>
      </c>
      <c r="BB37" s="363">
        <v>650</v>
      </c>
      <c r="BC37" s="363">
        <f t="shared" si="34"/>
        <v>0</v>
      </c>
      <c r="BD37" s="363">
        <v>237</v>
      </c>
      <c r="BE37" s="363">
        <f t="shared" si="35"/>
        <v>0</v>
      </c>
      <c r="BF37" s="364">
        <f t="shared" si="19"/>
        <v>0</v>
      </c>
      <c r="BG37" s="1142">
        <f t="shared" si="20"/>
        <v>0</v>
      </c>
      <c r="BH37" s="1142">
        <f t="shared" si="21"/>
        <v>0</v>
      </c>
    </row>
    <row r="38" spans="1:60" x14ac:dyDescent="0.2">
      <c r="A38" s="1">
        <v>26</v>
      </c>
      <c r="B38" s="50" t="s">
        <v>26</v>
      </c>
      <c r="C38" s="51"/>
      <c r="D38" s="51" t="s">
        <v>21</v>
      </c>
      <c r="E38" s="1830">
        <v>16</v>
      </c>
      <c r="F38" s="76">
        <v>650</v>
      </c>
      <c r="G38" s="76">
        <f t="shared" si="0"/>
        <v>10400</v>
      </c>
      <c r="H38" s="76">
        <v>199</v>
      </c>
      <c r="I38" s="76">
        <f t="shared" si="1"/>
        <v>3184</v>
      </c>
      <c r="J38" s="120">
        <f t="shared" si="22"/>
        <v>13584</v>
      </c>
      <c r="K38" s="131"/>
      <c r="L38" s="95">
        <v>650</v>
      </c>
      <c r="M38" s="95">
        <f t="shared" si="2"/>
        <v>0</v>
      </c>
      <c r="N38" s="95">
        <v>199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199</v>
      </c>
      <c r="U38" s="178">
        <f t="shared" si="5"/>
        <v>0</v>
      </c>
      <c r="V38" s="179">
        <f t="shared" si="24"/>
        <v>0</v>
      </c>
      <c r="W38" s="1155">
        <v>40</v>
      </c>
      <c r="X38" s="225">
        <v>650</v>
      </c>
      <c r="Y38" s="225">
        <f t="shared" si="6"/>
        <v>26000</v>
      </c>
      <c r="Z38" s="225">
        <v>199</v>
      </c>
      <c r="AA38" s="225">
        <f t="shared" si="7"/>
        <v>7960</v>
      </c>
      <c r="AB38" s="226">
        <f t="shared" si="25"/>
        <v>33960</v>
      </c>
      <c r="AC38" s="271"/>
      <c r="AD38" s="272">
        <v>650</v>
      </c>
      <c r="AE38" s="272">
        <f t="shared" si="8"/>
        <v>0</v>
      </c>
      <c r="AF38" s="272">
        <v>199</v>
      </c>
      <c r="AG38" s="272">
        <f t="shared" si="9"/>
        <v>0</v>
      </c>
      <c r="AH38" s="273">
        <f t="shared" si="26"/>
        <v>0</v>
      </c>
      <c r="AI38" s="1608">
        <f>16-40</f>
        <v>-24</v>
      </c>
      <c r="AJ38" s="319">
        <v>650</v>
      </c>
      <c r="AK38" s="319">
        <f t="shared" si="10"/>
        <v>-15600</v>
      </c>
      <c r="AL38" s="319">
        <v>199</v>
      </c>
      <c r="AM38" s="319">
        <f t="shared" si="11"/>
        <v>-4776</v>
      </c>
      <c r="AN38" s="320">
        <f t="shared" si="27"/>
        <v>-20376</v>
      </c>
      <c r="AO38" s="1091"/>
      <c r="AP38" s="1093">
        <v>650</v>
      </c>
      <c r="AQ38" s="1093">
        <f t="shared" si="30"/>
        <v>0</v>
      </c>
      <c r="AR38" s="1093">
        <v>199</v>
      </c>
      <c r="AS38" s="1093">
        <f t="shared" si="31"/>
        <v>0</v>
      </c>
      <c r="AT38" s="1094">
        <f t="shared" si="28"/>
        <v>0</v>
      </c>
      <c r="AU38" s="1099"/>
      <c r="AV38" s="1101">
        <v>650</v>
      </c>
      <c r="AW38" s="1101">
        <f t="shared" si="32"/>
        <v>0</v>
      </c>
      <c r="AX38" s="1101">
        <v>199</v>
      </c>
      <c r="AY38" s="1101">
        <f t="shared" si="33"/>
        <v>0</v>
      </c>
      <c r="AZ38" s="1102">
        <f t="shared" si="29"/>
        <v>0</v>
      </c>
      <c r="BA38" s="1157">
        <f t="shared" si="18"/>
        <v>0</v>
      </c>
      <c r="BB38" s="363">
        <v>650</v>
      </c>
      <c r="BC38" s="363">
        <f t="shared" si="34"/>
        <v>0</v>
      </c>
      <c r="BD38" s="363">
        <v>199</v>
      </c>
      <c r="BE38" s="363">
        <f t="shared" si="35"/>
        <v>0</v>
      </c>
      <c r="BF38" s="364">
        <f t="shared" si="19"/>
        <v>0</v>
      </c>
      <c r="BG38" s="1142">
        <f t="shared" si="20"/>
        <v>0</v>
      </c>
      <c r="BH38" s="1142">
        <f t="shared" si="21"/>
        <v>0</v>
      </c>
    </row>
    <row r="39" spans="1:60" x14ac:dyDescent="0.2">
      <c r="A39" s="1">
        <v>27</v>
      </c>
      <c r="B39" s="50" t="s">
        <v>27</v>
      </c>
      <c r="C39" s="51"/>
      <c r="D39" s="51" t="s">
        <v>21</v>
      </c>
      <c r="E39" s="1830">
        <v>0</v>
      </c>
      <c r="F39" s="76">
        <v>650</v>
      </c>
      <c r="G39" s="76">
        <f t="shared" si="0"/>
        <v>0</v>
      </c>
      <c r="H39" s="76">
        <v>153</v>
      </c>
      <c r="I39" s="76">
        <f t="shared" si="1"/>
        <v>0</v>
      </c>
      <c r="J39" s="120">
        <f t="shared" si="22"/>
        <v>0</v>
      </c>
      <c r="K39" s="131"/>
      <c r="L39" s="95">
        <v>650</v>
      </c>
      <c r="M39" s="95">
        <f t="shared" si="2"/>
        <v>0</v>
      </c>
      <c r="N39" s="95">
        <v>153</v>
      </c>
      <c r="O39" s="95">
        <f t="shared" si="3"/>
        <v>0</v>
      </c>
      <c r="P39" s="96">
        <f t="shared" si="23"/>
        <v>0</v>
      </c>
      <c r="Q39" s="177"/>
      <c r="R39" s="178">
        <v>650</v>
      </c>
      <c r="S39" s="178">
        <f t="shared" si="4"/>
        <v>0</v>
      </c>
      <c r="T39" s="178">
        <v>153</v>
      </c>
      <c r="U39" s="178">
        <f t="shared" si="5"/>
        <v>0</v>
      </c>
      <c r="V39" s="179">
        <f t="shared" si="24"/>
        <v>0</v>
      </c>
      <c r="W39" s="1155">
        <v>25</v>
      </c>
      <c r="X39" s="225">
        <v>650</v>
      </c>
      <c r="Y39" s="225">
        <f t="shared" si="6"/>
        <v>16250</v>
      </c>
      <c r="Z39" s="225">
        <v>153</v>
      </c>
      <c r="AA39" s="225">
        <f t="shared" si="7"/>
        <v>3825</v>
      </c>
      <c r="AB39" s="226">
        <f t="shared" si="25"/>
        <v>20075</v>
      </c>
      <c r="AC39" s="271"/>
      <c r="AD39" s="272">
        <v>650</v>
      </c>
      <c r="AE39" s="272">
        <f t="shared" si="8"/>
        <v>0</v>
      </c>
      <c r="AF39" s="272">
        <v>153</v>
      </c>
      <c r="AG39" s="272">
        <f t="shared" si="9"/>
        <v>0</v>
      </c>
      <c r="AH39" s="273">
        <f t="shared" si="26"/>
        <v>0</v>
      </c>
      <c r="AI39" s="1608">
        <f>0-25</f>
        <v>-25</v>
      </c>
      <c r="AJ39" s="319">
        <v>650</v>
      </c>
      <c r="AK39" s="319">
        <f t="shared" si="10"/>
        <v>-16250</v>
      </c>
      <c r="AL39" s="319">
        <v>153</v>
      </c>
      <c r="AM39" s="319">
        <f t="shared" si="11"/>
        <v>-3825</v>
      </c>
      <c r="AN39" s="320">
        <f t="shared" si="27"/>
        <v>-20075</v>
      </c>
      <c r="AO39" s="1091"/>
      <c r="AP39" s="1093">
        <v>650</v>
      </c>
      <c r="AQ39" s="1093">
        <f t="shared" si="30"/>
        <v>0</v>
      </c>
      <c r="AR39" s="1093">
        <v>153</v>
      </c>
      <c r="AS39" s="1093">
        <f t="shared" si="31"/>
        <v>0</v>
      </c>
      <c r="AT39" s="1094">
        <f t="shared" si="28"/>
        <v>0</v>
      </c>
      <c r="AU39" s="1099"/>
      <c r="AV39" s="1101">
        <v>650</v>
      </c>
      <c r="AW39" s="1101">
        <f t="shared" si="32"/>
        <v>0</v>
      </c>
      <c r="AX39" s="1101">
        <v>153</v>
      </c>
      <c r="AY39" s="1101">
        <f t="shared" si="33"/>
        <v>0</v>
      </c>
      <c r="AZ39" s="1102">
        <f t="shared" si="29"/>
        <v>0</v>
      </c>
      <c r="BA39" s="1151">
        <f t="shared" si="18"/>
        <v>0</v>
      </c>
      <c r="BB39" s="363">
        <v>650</v>
      </c>
      <c r="BC39" s="363">
        <f t="shared" si="34"/>
        <v>0</v>
      </c>
      <c r="BD39" s="363">
        <v>153</v>
      </c>
      <c r="BE39" s="363">
        <f t="shared" si="35"/>
        <v>0</v>
      </c>
      <c r="BF39" s="364">
        <f t="shared" si="19"/>
        <v>0</v>
      </c>
      <c r="BG39" s="1142">
        <f t="shared" si="20"/>
        <v>0</v>
      </c>
      <c r="BH39" s="1142">
        <f t="shared" si="21"/>
        <v>0</v>
      </c>
    </row>
    <row r="40" spans="1:60" x14ac:dyDescent="0.2">
      <c r="A40" s="1">
        <v>28</v>
      </c>
      <c r="B40" s="50" t="s">
        <v>291</v>
      </c>
      <c r="C40" s="51" t="s">
        <v>28</v>
      </c>
      <c r="D40" s="51" t="s">
        <v>21</v>
      </c>
      <c r="E40" s="1830">
        <v>20</v>
      </c>
      <c r="F40" s="76">
        <v>500</v>
      </c>
      <c r="G40" s="76">
        <f t="shared" si="0"/>
        <v>10000</v>
      </c>
      <c r="H40" s="76">
        <v>149</v>
      </c>
      <c r="I40" s="76">
        <f t="shared" si="1"/>
        <v>2980</v>
      </c>
      <c r="J40" s="120">
        <f t="shared" si="22"/>
        <v>12980</v>
      </c>
      <c r="K40" s="131"/>
      <c r="L40" s="95">
        <v>500</v>
      </c>
      <c r="M40" s="95">
        <f t="shared" si="2"/>
        <v>0</v>
      </c>
      <c r="N40" s="95">
        <v>149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149</v>
      </c>
      <c r="U40" s="178">
        <f t="shared" si="5"/>
        <v>0</v>
      </c>
      <c r="V40" s="179">
        <f t="shared" si="24"/>
        <v>0</v>
      </c>
      <c r="W40" s="1155">
        <v>20</v>
      </c>
      <c r="X40" s="225">
        <v>500</v>
      </c>
      <c r="Y40" s="225">
        <f t="shared" si="6"/>
        <v>10000</v>
      </c>
      <c r="Z40" s="225">
        <v>149</v>
      </c>
      <c r="AA40" s="225">
        <f t="shared" si="7"/>
        <v>2980</v>
      </c>
      <c r="AB40" s="226">
        <f t="shared" si="25"/>
        <v>12980</v>
      </c>
      <c r="AC40" s="1158">
        <v>20</v>
      </c>
      <c r="AD40" s="272">
        <v>500</v>
      </c>
      <c r="AE40" s="272">
        <f t="shared" si="8"/>
        <v>10000</v>
      </c>
      <c r="AF40" s="272">
        <v>149</v>
      </c>
      <c r="AG40" s="272">
        <f t="shared" si="9"/>
        <v>2980</v>
      </c>
      <c r="AH40" s="273">
        <f t="shared" si="26"/>
        <v>12980</v>
      </c>
      <c r="AI40" s="1608">
        <f>0-20</f>
        <v>-20</v>
      </c>
      <c r="AJ40" s="319">
        <v>500</v>
      </c>
      <c r="AK40" s="319">
        <f t="shared" si="10"/>
        <v>-10000</v>
      </c>
      <c r="AL40" s="319">
        <v>149</v>
      </c>
      <c r="AM40" s="319">
        <f t="shared" si="11"/>
        <v>-2980</v>
      </c>
      <c r="AN40" s="320">
        <f t="shared" si="27"/>
        <v>-12980</v>
      </c>
      <c r="AO40" s="1091"/>
      <c r="AP40" s="1093">
        <v>500</v>
      </c>
      <c r="AQ40" s="1093">
        <f t="shared" si="30"/>
        <v>0</v>
      </c>
      <c r="AR40" s="1093">
        <v>149</v>
      </c>
      <c r="AS40" s="1093">
        <f t="shared" si="31"/>
        <v>0</v>
      </c>
      <c r="AT40" s="1094">
        <f t="shared" si="28"/>
        <v>0</v>
      </c>
      <c r="AU40" s="1099"/>
      <c r="AV40" s="1101">
        <v>500</v>
      </c>
      <c r="AW40" s="1101">
        <f t="shared" si="32"/>
        <v>0</v>
      </c>
      <c r="AX40" s="1101">
        <v>149</v>
      </c>
      <c r="AY40" s="1101">
        <f t="shared" si="33"/>
        <v>0</v>
      </c>
      <c r="AZ40" s="1102">
        <f t="shared" si="29"/>
        <v>0</v>
      </c>
      <c r="BA40" s="1151">
        <f t="shared" si="18"/>
        <v>0</v>
      </c>
      <c r="BB40" s="363">
        <v>500</v>
      </c>
      <c r="BC40" s="363">
        <f t="shared" si="34"/>
        <v>0</v>
      </c>
      <c r="BD40" s="363">
        <v>149</v>
      </c>
      <c r="BE40" s="363">
        <f t="shared" si="35"/>
        <v>0</v>
      </c>
      <c r="BF40" s="364">
        <f t="shared" si="19"/>
        <v>0</v>
      </c>
      <c r="BG40" s="1142">
        <f t="shared" si="20"/>
        <v>0</v>
      </c>
      <c r="BH40" s="1142">
        <f t="shared" si="21"/>
        <v>0</v>
      </c>
    </row>
    <row r="41" spans="1:60" x14ac:dyDescent="0.2">
      <c r="A41" s="1">
        <v>29</v>
      </c>
      <c r="B41" s="50" t="s">
        <v>291</v>
      </c>
      <c r="C41" s="51" t="s">
        <v>29</v>
      </c>
      <c r="D41" s="51" t="s">
        <v>21</v>
      </c>
      <c r="E41" s="1830">
        <v>60</v>
      </c>
      <c r="F41" s="76">
        <v>500</v>
      </c>
      <c r="G41" s="76">
        <f t="shared" si="0"/>
        <v>30000</v>
      </c>
      <c r="H41" s="76">
        <v>88</v>
      </c>
      <c r="I41" s="76">
        <f t="shared" si="1"/>
        <v>5280</v>
      </c>
      <c r="J41" s="120">
        <f t="shared" si="22"/>
        <v>35280</v>
      </c>
      <c r="K41" s="131"/>
      <c r="L41" s="95">
        <v>500</v>
      </c>
      <c r="M41" s="95">
        <f t="shared" si="2"/>
        <v>0</v>
      </c>
      <c r="N41" s="95">
        <v>88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88</v>
      </c>
      <c r="U41" s="178">
        <f t="shared" si="5"/>
        <v>0</v>
      </c>
      <c r="V41" s="179">
        <f t="shared" si="24"/>
        <v>0</v>
      </c>
      <c r="W41" s="1155">
        <v>60</v>
      </c>
      <c r="X41" s="225">
        <v>500</v>
      </c>
      <c r="Y41" s="225">
        <f t="shared" si="6"/>
        <v>30000</v>
      </c>
      <c r="Z41" s="225">
        <v>88</v>
      </c>
      <c r="AA41" s="225">
        <f t="shared" si="7"/>
        <v>5280</v>
      </c>
      <c r="AB41" s="226">
        <f t="shared" si="25"/>
        <v>35280</v>
      </c>
      <c r="AC41" s="271">
        <v>20</v>
      </c>
      <c r="AD41" s="272">
        <v>500</v>
      </c>
      <c r="AE41" s="272">
        <f t="shared" si="8"/>
        <v>10000</v>
      </c>
      <c r="AF41" s="272">
        <v>88</v>
      </c>
      <c r="AG41" s="272">
        <f t="shared" si="9"/>
        <v>1760</v>
      </c>
      <c r="AH41" s="273">
        <f t="shared" si="26"/>
        <v>11760</v>
      </c>
      <c r="AI41" s="1608">
        <f>0-20</f>
        <v>-20</v>
      </c>
      <c r="AJ41" s="319">
        <v>500</v>
      </c>
      <c r="AK41" s="319">
        <f t="shared" si="10"/>
        <v>-10000</v>
      </c>
      <c r="AL41" s="319">
        <v>88</v>
      </c>
      <c r="AM41" s="319">
        <f t="shared" si="11"/>
        <v>-1760</v>
      </c>
      <c r="AN41" s="320">
        <f t="shared" si="27"/>
        <v>-11760</v>
      </c>
      <c r="AO41" s="1091"/>
      <c r="AP41" s="1093">
        <v>500</v>
      </c>
      <c r="AQ41" s="1093">
        <f t="shared" si="30"/>
        <v>0</v>
      </c>
      <c r="AR41" s="1093">
        <v>88</v>
      </c>
      <c r="AS41" s="1093">
        <f t="shared" si="31"/>
        <v>0</v>
      </c>
      <c r="AT41" s="1094">
        <f t="shared" si="28"/>
        <v>0</v>
      </c>
      <c r="AU41" s="1099"/>
      <c r="AV41" s="1101">
        <v>500</v>
      </c>
      <c r="AW41" s="1101">
        <f t="shared" si="32"/>
        <v>0</v>
      </c>
      <c r="AX41" s="1101">
        <v>88</v>
      </c>
      <c r="AY41" s="1101">
        <f t="shared" si="33"/>
        <v>0</v>
      </c>
      <c r="AZ41" s="1102">
        <f t="shared" si="29"/>
        <v>0</v>
      </c>
      <c r="BA41" s="1151">
        <f t="shared" si="18"/>
        <v>0</v>
      </c>
      <c r="BB41" s="363">
        <v>500</v>
      </c>
      <c r="BC41" s="363">
        <f t="shared" si="34"/>
        <v>0</v>
      </c>
      <c r="BD41" s="363">
        <v>88</v>
      </c>
      <c r="BE41" s="363">
        <f t="shared" si="35"/>
        <v>0</v>
      </c>
      <c r="BF41" s="364">
        <f t="shared" si="19"/>
        <v>0</v>
      </c>
      <c r="BG41" s="1142">
        <f t="shared" si="20"/>
        <v>0</v>
      </c>
      <c r="BH41" s="1142">
        <f t="shared" si="21"/>
        <v>0</v>
      </c>
    </row>
    <row r="42" spans="1:60" x14ac:dyDescent="0.2">
      <c r="A42" s="1">
        <v>30</v>
      </c>
      <c r="B42" s="50" t="s">
        <v>291</v>
      </c>
      <c r="C42" s="51" t="s">
        <v>30</v>
      </c>
      <c r="D42" s="51" t="s">
        <v>21</v>
      </c>
      <c r="E42" s="1830">
        <v>420</v>
      </c>
      <c r="F42" s="76">
        <v>500</v>
      </c>
      <c r="G42" s="76">
        <f t="shared" si="0"/>
        <v>210000</v>
      </c>
      <c r="H42" s="76">
        <v>60</v>
      </c>
      <c r="I42" s="76">
        <f t="shared" si="1"/>
        <v>25200</v>
      </c>
      <c r="J42" s="120">
        <f t="shared" si="22"/>
        <v>235200</v>
      </c>
      <c r="K42" s="131"/>
      <c r="L42" s="95">
        <v>500</v>
      </c>
      <c r="M42" s="95">
        <f t="shared" si="2"/>
        <v>0</v>
      </c>
      <c r="N42" s="95">
        <v>60</v>
      </c>
      <c r="O42" s="95">
        <f t="shared" si="3"/>
        <v>0</v>
      </c>
      <c r="P42" s="96">
        <f t="shared" si="23"/>
        <v>0</v>
      </c>
      <c r="Q42" s="177"/>
      <c r="R42" s="178">
        <v>500</v>
      </c>
      <c r="S42" s="178">
        <f t="shared" si="4"/>
        <v>0</v>
      </c>
      <c r="T42" s="178">
        <v>60</v>
      </c>
      <c r="U42" s="178">
        <f t="shared" si="5"/>
        <v>0</v>
      </c>
      <c r="V42" s="179">
        <f t="shared" si="24"/>
        <v>0</v>
      </c>
      <c r="W42" s="224">
        <v>138</v>
      </c>
      <c r="X42" s="225">
        <v>500</v>
      </c>
      <c r="Y42" s="225">
        <f t="shared" si="6"/>
        <v>69000</v>
      </c>
      <c r="Z42" s="225">
        <v>60</v>
      </c>
      <c r="AA42" s="225">
        <f t="shared" si="7"/>
        <v>8280</v>
      </c>
      <c r="AB42" s="226">
        <f t="shared" si="25"/>
        <v>77280</v>
      </c>
      <c r="AC42" s="271">
        <v>243</v>
      </c>
      <c r="AD42" s="272">
        <v>500</v>
      </c>
      <c r="AE42" s="272">
        <f t="shared" si="8"/>
        <v>121500</v>
      </c>
      <c r="AF42" s="272">
        <v>60</v>
      </c>
      <c r="AG42" s="272">
        <f t="shared" si="9"/>
        <v>14580</v>
      </c>
      <c r="AH42" s="273">
        <f t="shared" si="26"/>
        <v>136080</v>
      </c>
      <c r="AI42" s="1608">
        <f>420-W42-AC42</f>
        <v>39</v>
      </c>
      <c r="AJ42" s="319">
        <v>500</v>
      </c>
      <c r="AK42" s="319">
        <f t="shared" si="10"/>
        <v>19500</v>
      </c>
      <c r="AL42" s="319">
        <v>60</v>
      </c>
      <c r="AM42" s="319">
        <f t="shared" si="11"/>
        <v>2340</v>
      </c>
      <c r="AN42" s="320">
        <f t="shared" si="27"/>
        <v>21840</v>
      </c>
      <c r="AO42" s="1091"/>
      <c r="AP42" s="1093">
        <v>500</v>
      </c>
      <c r="AQ42" s="1093">
        <f t="shared" si="30"/>
        <v>0</v>
      </c>
      <c r="AR42" s="1093">
        <v>60</v>
      </c>
      <c r="AS42" s="1093">
        <f t="shared" si="31"/>
        <v>0</v>
      </c>
      <c r="AT42" s="1094">
        <f t="shared" si="28"/>
        <v>0</v>
      </c>
      <c r="AU42" s="1099"/>
      <c r="AV42" s="1101">
        <v>500</v>
      </c>
      <c r="AW42" s="1101">
        <f t="shared" si="32"/>
        <v>0</v>
      </c>
      <c r="AX42" s="1101">
        <v>60</v>
      </c>
      <c r="AY42" s="1101">
        <f t="shared" si="33"/>
        <v>0</v>
      </c>
      <c r="AZ42" s="1102">
        <f t="shared" si="29"/>
        <v>0</v>
      </c>
      <c r="BA42" s="1151">
        <f t="shared" si="18"/>
        <v>0</v>
      </c>
      <c r="BB42" s="363">
        <v>500</v>
      </c>
      <c r="BC42" s="363">
        <f t="shared" si="34"/>
        <v>0</v>
      </c>
      <c r="BD42" s="363">
        <v>60</v>
      </c>
      <c r="BE42" s="363">
        <f t="shared" si="35"/>
        <v>0</v>
      </c>
      <c r="BF42" s="364">
        <f t="shared" si="19"/>
        <v>0</v>
      </c>
      <c r="BG42" s="1142">
        <f t="shared" si="20"/>
        <v>0</v>
      </c>
      <c r="BH42" s="1142">
        <f t="shared" si="21"/>
        <v>0</v>
      </c>
    </row>
    <row r="43" spans="1:60" x14ac:dyDescent="0.2">
      <c r="A43" s="1">
        <v>31</v>
      </c>
      <c r="B43" s="50" t="s">
        <v>31</v>
      </c>
      <c r="C43" s="1159"/>
      <c r="D43" s="51" t="s">
        <v>32</v>
      </c>
      <c r="E43" s="1830">
        <v>1</v>
      </c>
      <c r="F43" s="76">
        <v>143680</v>
      </c>
      <c r="G43" s="76">
        <f t="shared" si="0"/>
        <v>143680</v>
      </c>
      <c r="H43" s="76">
        <v>65776</v>
      </c>
      <c r="I43" s="76">
        <f t="shared" si="1"/>
        <v>65776</v>
      </c>
      <c r="J43" s="120">
        <f t="shared" si="22"/>
        <v>209456</v>
      </c>
      <c r="K43" s="131"/>
      <c r="L43" s="95">
        <v>143680</v>
      </c>
      <c r="M43" s="95">
        <f t="shared" si="2"/>
        <v>0</v>
      </c>
      <c r="N43" s="95">
        <v>65776</v>
      </c>
      <c r="O43" s="95">
        <f t="shared" si="3"/>
        <v>0</v>
      </c>
      <c r="P43" s="96">
        <f t="shared" si="23"/>
        <v>0</v>
      </c>
      <c r="Q43" s="177"/>
      <c r="R43" s="178">
        <v>143680</v>
      </c>
      <c r="S43" s="178">
        <f t="shared" si="4"/>
        <v>0</v>
      </c>
      <c r="T43" s="178">
        <v>65776</v>
      </c>
      <c r="U43" s="178">
        <f t="shared" si="5"/>
        <v>0</v>
      </c>
      <c r="V43" s="179">
        <f t="shared" si="24"/>
        <v>0</v>
      </c>
      <c r="W43" s="1155">
        <v>1</v>
      </c>
      <c r="X43" s="225">
        <v>143680</v>
      </c>
      <c r="Y43" s="225">
        <f t="shared" si="6"/>
        <v>143680</v>
      </c>
      <c r="Z43" s="225">
        <v>65776</v>
      </c>
      <c r="AA43" s="225">
        <f t="shared" si="7"/>
        <v>65776</v>
      </c>
      <c r="AB43" s="226">
        <f t="shared" si="25"/>
        <v>209456</v>
      </c>
      <c r="AC43" s="271"/>
      <c r="AD43" s="272">
        <v>143680</v>
      </c>
      <c r="AE43" s="272">
        <f t="shared" si="8"/>
        <v>0</v>
      </c>
      <c r="AF43" s="272">
        <v>65776</v>
      </c>
      <c r="AG43" s="272">
        <f t="shared" si="9"/>
        <v>0</v>
      </c>
      <c r="AH43" s="273">
        <f t="shared" si="26"/>
        <v>0</v>
      </c>
      <c r="AI43" s="318"/>
      <c r="AJ43" s="319">
        <v>143680</v>
      </c>
      <c r="AK43" s="319">
        <f t="shared" si="10"/>
        <v>0</v>
      </c>
      <c r="AL43" s="319">
        <v>65776</v>
      </c>
      <c r="AM43" s="319">
        <f t="shared" si="11"/>
        <v>0</v>
      </c>
      <c r="AN43" s="320">
        <f t="shared" si="27"/>
        <v>0</v>
      </c>
      <c r="AO43" s="1091"/>
      <c r="AP43" s="1093">
        <v>143680</v>
      </c>
      <c r="AQ43" s="1093">
        <f t="shared" si="30"/>
        <v>0</v>
      </c>
      <c r="AR43" s="1093">
        <v>65776</v>
      </c>
      <c r="AS43" s="1093">
        <f t="shared" si="31"/>
        <v>0</v>
      </c>
      <c r="AT43" s="1094">
        <f t="shared" si="28"/>
        <v>0</v>
      </c>
      <c r="AU43" s="1099"/>
      <c r="AV43" s="1101">
        <v>143680</v>
      </c>
      <c r="AW43" s="1101">
        <f t="shared" si="32"/>
        <v>0</v>
      </c>
      <c r="AX43" s="1101">
        <v>65776</v>
      </c>
      <c r="AY43" s="1101">
        <f t="shared" si="33"/>
        <v>0</v>
      </c>
      <c r="AZ43" s="1102">
        <f t="shared" si="29"/>
        <v>0</v>
      </c>
      <c r="BA43" s="1151">
        <f t="shared" si="18"/>
        <v>0</v>
      </c>
      <c r="BB43" s="363">
        <v>143680</v>
      </c>
      <c r="BC43" s="363">
        <f t="shared" si="34"/>
        <v>0</v>
      </c>
      <c r="BD43" s="363">
        <v>65776</v>
      </c>
      <c r="BE43" s="363">
        <f t="shared" si="35"/>
        <v>0</v>
      </c>
      <c r="BF43" s="364">
        <f t="shared" si="19"/>
        <v>0</v>
      </c>
      <c r="BG43" s="1142">
        <f t="shared" si="20"/>
        <v>0</v>
      </c>
      <c r="BH43" s="1142">
        <f t="shared" si="21"/>
        <v>0</v>
      </c>
    </row>
    <row r="44" spans="1:60" x14ac:dyDescent="0.2">
      <c r="A44" s="1">
        <v>32</v>
      </c>
      <c r="B44" s="50" t="s">
        <v>33</v>
      </c>
      <c r="C44" s="51" t="s">
        <v>34</v>
      </c>
      <c r="D44" s="51" t="s">
        <v>35</v>
      </c>
      <c r="E44" s="1830">
        <v>2</v>
      </c>
      <c r="F44" s="76">
        <v>0</v>
      </c>
      <c r="G44" s="76">
        <f t="shared" si="0"/>
        <v>0</v>
      </c>
      <c r="H44" s="76">
        <v>844</v>
      </c>
      <c r="I44" s="76">
        <f t="shared" si="1"/>
        <v>1688</v>
      </c>
      <c r="J44" s="120">
        <f t="shared" si="22"/>
        <v>1688</v>
      </c>
      <c r="K44" s="131"/>
      <c r="L44" s="95">
        <v>0</v>
      </c>
      <c r="M44" s="95">
        <f t="shared" si="2"/>
        <v>0</v>
      </c>
      <c r="N44" s="95">
        <v>844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844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844</v>
      </c>
      <c r="AA44" s="225">
        <f t="shared" si="7"/>
        <v>0</v>
      </c>
      <c r="AB44" s="226">
        <f t="shared" si="25"/>
        <v>0</v>
      </c>
      <c r="AC44" s="271">
        <v>2</v>
      </c>
      <c r="AD44" s="272">
        <v>0</v>
      </c>
      <c r="AE44" s="272">
        <f t="shared" si="8"/>
        <v>0</v>
      </c>
      <c r="AF44" s="272">
        <v>844</v>
      </c>
      <c r="AG44" s="272">
        <f t="shared" si="9"/>
        <v>1688</v>
      </c>
      <c r="AH44" s="273">
        <f t="shared" si="26"/>
        <v>1688</v>
      </c>
      <c r="AI44" s="318"/>
      <c r="AJ44" s="319">
        <v>0</v>
      </c>
      <c r="AK44" s="319">
        <f t="shared" si="10"/>
        <v>0</v>
      </c>
      <c r="AL44" s="319">
        <v>844</v>
      </c>
      <c r="AM44" s="319">
        <f t="shared" si="11"/>
        <v>0</v>
      </c>
      <c r="AN44" s="320">
        <f t="shared" si="27"/>
        <v>0</v>
      </c>
      <c r="AO44" s="1091"/>
      <c r="AP44" s="1093">
        <v>0</v>
      </c>
      <c r="AQ44" s="1093">
        <f t="shared" si="30"/>
        <v>0</v>
      </c>
      <c r="AR44" s="1093">
        <v>844</v>
      </c>
      <c r="AS44" s="1093">
        <f t="shared" si="31"/>
        <v>0</v>
      </c>
      <c r="AT44" s="1094">
        <f t="shared" si="28"/>
        <v>0</v>
      </c>
      <c r="AU44" s="1099"/>
      <c r="AV44" s="1101">
        <v>0</v>
      </c>
      <c r="AW44" s="1101">
        <f t="shared" si="32"/>
        <v>0</v>
      </c>
      <c r="AX44" s="1101">
        <v>844</v>
      </c>
      <c r="AY44" s="1101">
        <f t="shared" si="33"/>
        <v>0</v>
      </c>
      <c r="AZ44" s="1102">
        <f t="shared" si="29"/>
        <v>0</v>
      </c>
      <c r="BA44" s="1151">
        <f t="shared" si="18"/>
        <v>0</v>
      </c>
      <c r="BB44" s="363">
        <v>0</v>
      </c>
      <c r="BC44" s="363">
        <f t="shared" si="34"/>
        <v>0</v>
      </c>
      <c r="BD44" s="363">
        <v>844</v>
      </c>
      <c r="BE44" s="363">
        <f t="shared" si="35"/>
        <v>0</v>
      </c>
      <c r="BF44" s="364">
        <f t="shared" si="19"/>
        <v>0</v>
      </c>
      <c r="BG44" s="1142">
        <f t="shared" si="20"/>
        <v>0</v>
      </c>
      <c r="BH44" s="1142">
        <f t="shared" si="21"/>
        <v>0</v>
      </c>
    </row>
    <row r="45" spans="1:60" x14ac:dyDescent="0.2">
      <c r="A45" s="1">
        <v>33</v>
      </c>
      <c r="B45" s="50" t="s">
        <v>33</v>
      </c>
      <c r="C45" s="51" t="s">
        <v>36</v>
      </c>
      <c r="D45" s="51" t="s">
        <v>35</v>
      </c>
      <c r="E45" s="1830">
        <v>8</v>
      </c>
      <c r="F45" s="76">
        <v>0</v>
      </c>
      <c r="G45" s="76">
        <f t="shared" si="0"/>
        <v>0</v>
      </c>
      <c r="H45" s="76">
        <v>471</v>
      </c>
      <c r="I45" s="76">
        <f t="shared" si="1"/>
        <v>3768</v>
      </c>
      <c r="J45" s="120">
        <f t="shared" si="22"/>
        <v>3768</v>
      </c>
      <c r="K45" s="131"/>
      <c r="L45" s="95">
        <v>0</v>
      </c>
      <c r="M45" s="95">
        <f t="shared" si="2"/>
        <v>0</v>
      </c>
      <c r="N45" s="95">
        <v>471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471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471</v>
      </c>
      <c r="AA45" s="225">
        <f t="shared" si="7"/>
        <v>0</v>
      </c>
      <c r="AB45" s="226">
        <f t="shared" si="25"/>
        <v>0</v>
      </c>
      <c r="AC45" s="271">
        <v>8</v>
      </c>
      <c r="AD45" s="272">
        <v>0</v>
      </c>
      <c r="AE45" s="272">
        <f t="shared" si="8"/>
        <v>0</v>
      </c>
      <c r="AF45" s="272">
        <v>471</v>
      </c>
      <c r="AG45" s="272">
        <f t="shared" si="9"/>
        <v>3768</v>
      </c>
      <c r="AH45" s="273">
        <f t="shared" si="26"/>
        <v>3768</v>
      </c>
      <c r="AI45" s="318"/>
      <c r="AJ45" s="319">
        <v>0</v>
      </c>
      <c r="AK45" s="319">
        <f t="shared" si="10"/>
        <v>0</v>
      </c>
      <c r="AL45" s="319">
        <v>471</v>
      </c>
      <c r="AM45" s="319">
        <f t="shared" si="11"/>
        <v>0</v>
      </c>
      <c r="AN45" s="320">
        <f t="shared" si="27"/>
        <v>0</v>
      </c>
      <c r="AO45" s="1091"/>
      <c r="AP45" s="1093">
        <v>0</v>
      </c>
      <c r="AQ45" s="1093">
        <f t="shared" si="30"/>
        <v>0</v>
      </c>
      <c r="AR45" s="1093">
        <v>471</v>
      </c>
      <c r="AS45" s="1093">
        <f t="shared" si="31"/>
        <v>0</v>
      </c>
      <c r="AT45" s="1094">
        <f t="shared" si="28"/>
        <v>0</v>
      </c>
      <c r="AU45" s="1099"/>
      <c r="AV45" s="1101">
        <v>0</v>
      </c>
      <c r="AW45" s="1101">
        <f t="shared" si="32"/>
        <v>0</v>
      </c>
      <c r="AX45" s="1101">
        <v>471</v>
      </c>
      <c r="AY45" s="1101">
        <f t="shared" si="33"/>
        <v>0</v>
      </c>
      <c r="AZ45" s="1102">
        <f t="shared" si="29"/>
        <v>0</v>
      </c>
      <c r="BA45" s="1151">
        <f t="shared" si="18"/>
        <v>0</v>
      </c>
      <c r="BB45" s="363">
        <v>0</v>
      </c>
      <c r="BC45" s="363">
        <f t="shared" si="34"/>
        <v>0</v>
      </c>
      <c r="BD45" s="363">
        <v>471</v>
      </c>
      <c r="BE45" s="363">
        <f t="shared" si="35"/>
        <v>0</v>
      </c>
      <c r="BF45" s="364">
        <f t="shared" si="19"/>
        <v>0</v>
      </c>
      <c r="BG45" s="1142">
        <f t="shared" si="20"/>
        <v>0</v>
      </c>
      <c r="BH45" s="1142">
        <f t="shared" si="21"/>
        <v>0</v>
      </c>
    </row>
    <row r="46" spans="1:60" x14ac:dyDescent="0.2">
      <c r="A46" s="1">
        <v>34</v>
      </c>
      <c r="B46" s="50" t="s">
        <v>33</v>
      </c>
      <c r="C46" s="51" t="s">
        <v>37</v>
      </c>
      <c r="D46" s="51" t="s">
        <v>35</v>
      </c>
      <c r="E46" s="1830">
        <v>18</v>
      </c>
      <c r="F46" s="76">
        <v>0</v>
      </c>
      <c r="G46" s="76">
        <f t="shared" si="0"/>
        <v>0</v>
      </c>
      <c r="H46" s="76">
        <v>305</v>
      </c>
      <c r="I46" s="76">
        <f t="shared" si="1"/>
        <v>5490</v>
      </c>
      <c r="J46" s="120">
        <f t="shared" si="22"/>
        <v>5490</v>
      </c>
      <c r="K46" s="131"/>
      <c r="L46" s="95">
        <v>0</v>
      </c>
      <c r="M46" s="95">
        <f t="shared" si="2"/>
        <v>0</v>
      </c>
      <c r="N46" s="95">
        <v>305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305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305</v>
      </c>
      <c r="AA46" s="225">
        <f t="shared" si="7"/>
        <v>0</v>
      </c>
      <c r="AB46" s="226">
        <f t="shared" si="25"/>
        <v>0</v>
      </c>
      <c r="AC46" s="271">
        <v>18</v>
      </c>
      <c r="AD46" s="272">
        <v>0</v>
      </c>
      <c r="AE46" s="272">
        <f t="shared" si="8"/>
        <v>0</v>
      </c>
      <c r="AF46" s="272">
        <v>305</v>
      </c>
      <c r="AG46" s="272">
        <f t="shared" si="9"/>
        <v>5490</v>
      </c>
      <c r="AH46" s="273">
        <f t="shared" si="26"/>
        <v>5490</v>
      </c>
      <c r="AI46" s="318"/>
      <c r="AJ46" s="319">
        <v>0</v>
      </c>
      <c r="AK46" s="319">
        <f t="shared" si="10"/>
        <v>0</v>
      </c>
      <c r="AL46" s="319">
        <v>305</v>
      </c>
      <c r="AM46" s="319">
        <f t="shared" si="11"/>
        <v>0</v>
      </c>
      <c r="AN46" s="320">
        <f t="shared" si="27"/>
        <v>0</v>
      </c>
      <c r="AO46" s="1091"/>
      <c r="AP46" s="1093">
        <v>0</v>
      </c>
      <c r="AQ46" s="1093">
        <f t="shared" si="30"/>
        <v>0</v>
      </c>
      <c r="AR46" s="1093">
        <v>305</v>
      </c>
      <c r="AS46" s="1093">
        <f t="shared" si="31"/>
        <v>0</v>
      </c>
      <c r="AT46" s="1094">
        <f t="shared" si="28"/>
        <v>0</v>
      </c>
      <c r="AU46" s="1099"/>
      <c r="AV46" s="1101">
        <v>0</v>
      </c>
      <c r="AW46" s="1101">
        <f t="shared" si="32"/>
        <v>0</v>
      </c>
      <c r="AX46" s="1101">
        <v>305</v>
      </c>
      <c r="AY46" s="1101">
        <f t="shared" si="33"/>
        <v>0</v>
      </c>
      <c r="AZ46" s="1102">
        <f t="shared" si="29"/>
        <v>0</v>
      </c>
      <c r="BA46" s="1151">
        <f t="shared" si="18"/>
        <v>0</v>
      </c>
      <c r="BB46" s="363">
        <v>0</v>
      </c>
      <c r="BC46" s="363">
        <f t="shared" si="34"/>
        <v>0</v>
      </c>
      <c r="BD46" s="363">
        <v>305</v>
      </c>
      <c r="BE46" s="363">
        <f t="shared" si="35"/>
        <v>0</v>
      </c>
      <c r="BF46" s="364">
        <f t="shared" si="19"/>
        <v>0</v>
      </c>
      <c r="BG46" s="1142">
        <f t="shared" si="20"/>
        <v>0</v>
      </c>
      <c r="BH46" s="1142">
        <f t="shared" si="21"/>
        <v>0</v>
      </c>
    </row>
    <row r="47" spans="1:60" x14ac:dyDescent="0.2">
      <c r="A47" s="1">
        <v>35</v>
      </c>
      <c r="B47" s="50" t="s">
        <v>33</v>
      </c>
      <c r="C47" s="51" t="s">
        <v>38</v>
      </c>
      <c r="D47" s="51" t="s">
        <v>35</v>
      </c>
      <c r="E47" s="1830">
        <v>56</v>
      </c>
      <c r="F47" s="76">
        <v>0</v>
      </c>
      <c r="G47" s="76">
        <f t="shared" si="0"/>
        <v>0</v>
      </c>
      <c r="H47" s="76">
        <v>237</v>
      </c>
      <c r="I47" s="76">
        <f t="shared" si="1"/>
        <v>13272</v>
      </c>
      <c r="J47" s="120">
        <f t="shared" si="22"/>
        <v>13272</v>
      </c>
      <c r="K47" s="131"/>
      <c r="L47" s="95">
        <v>0</v>
      </c>
      <c r="M47" s="95">
        <f t="shared" si="2"/>
        <v>0</v>
      </c>
      <c r="N47" s="95">
        <v>237</v>
      </c>
      <c r="O47" s="95">
        <f t="shared" si="3"/>
        <v>0</v>
      </c>
      <c r="P47" s="96">
        <f t="shared" si="23"/>
        <v>0</v>
      </c>
      <c r="Q47" s="177"/>
      <c r="R47" s="178">
        <v>0</v>
      </c>
      <c r="S47" s="178">
        <f t="shared" si="4"/>
        <v>0</v>
      </c>
      <c r="T47" s="178">
        <v>237</v>
      </c>
      <c r="U47" s="178">
        <f t="shared" si="5"/>
        <v>0</v>
      </c>
      <c r="V47" s="179">
        <f t="shared" si="24"/>
        <v>0</v>
      </c>
      <c r="W47" s="224"/>
      <c r="X47" s="225">
        <v>0</v>
      </c>
      <c r="Y47" s="225">
        <f t="shared" si="6"/>
        <v>0</v>
      </c>
      <c r="Z47" s="225">
        <v>237</v>
      </c>
      <c r="AA47" s="225">
        <f t="shared" si="7"/>
        <v>0</v>
      </c>
      <c r="AB47" s="226">
        <f t="shared" si="25"/>
        <v>0</v>
      </c>
      <c r="AC47" s="271">
        <v>56</v>
      </c>
      <c r="AD47" s="272">
        <v>0</v>
      </c>
      <c r="AE47" s="272">
        <f t="shared" si="8"/>
        <v>0</v>
      </c>
      <c r="AF47" s="272">
        <v>237</v>
      </c>
      <c r="AG47" s="272">
        <f t="shared" si="9"/>
        <v>13272</v>
      </c>
      <c r="AH47" s="273">
        <f t="shared" si="26"/>
        <v>13272</v>
      </c>
      <c r="AI47" s="318"/>
      <c r="AJ47" s="319">
        <v>0</v>
      </c>
      <c r="AK47" s="319">
        <f t="shared" si="10"/>
        <v>0</v>
      </c>
      <c r="AL47" s="319">
        <v>237</v>
      </c>
      <c r="AM47" s="319">
        <f t="shared" si="11"/>
        <v>0</v>
      </c>
      <c r="AN47" s="320">
        <f t="shared" si="27"/>
        <v>0</v>
      </c>
      <c r="AO47" s="1091"/>
      <c r="AP47" s="1093">
        <v>0</v>
      </c>
      <c r="AQ47" s="1093">
        <f t="shared" si="30"/>
        <v>0</v>
      </c>
      <c r="AR47" s="1093">
        <v>237</v>
      </c>
      <c r="AS47" s="1093">
        <f t="shared" si="31"/>
        <v>0</v>
      </c>
      <c r="AT47" s="1094">
        <f t="shared" si="28"/>
        <v>0</v>
      </c>
      <c r="AU47" s="1099"/>
      <c r="AV47" s="1101">
        <v>0</v>
      </c>
      <c r="AW47" s="1101">
        <f t="shared" si="32"/>
        <v>0</v>
      </c>
      <c r="AX47" s="1101">
        <v>237</v>
      </c>
      <c r="AY47" s="1101">
        <f t="shared" si="33"/>
        <v>0</v>
      </c>
      <c r="AZ47" s="1102">
        <f t="shared" si="29"/>
        <v>0</v>
      </c>
      <c r="BA47" s="1151">
        <f t="shared" si="18"/>
        <v>0</v>
      </c>
      <c r="BB47" s="363">
        <v>0</v>
      </c>
      <c r="BC47" s="363">
        <f t="shared" si="34"/>
        <v>0</v>
      </c>
      <c r="BD47" s="363">
        <v>237</v>
      </c>
      <c r="BE47" s="363">
        <f t="shared" si="35"/>
        <v>0</v>
      </c>
      <c r="BF47" s="364">
        <f t="shared" si="19"/>
        <v>0</v>
      </c>
      <c r="BG47" s="1142">
        <f t="shared" si="20"/>
        <v>0</v>
      </c>
      <c r="BH47" s="1142">
        <f t="shared" si="21"/>
        <v>0</v>
      </c>
    </row>
    <row r="48" spans="1:60" x14ac:dyDescent="0.2">
      <c r="A48" s="1">
        <v>36</v>
      </c>
      <c r="B48" s="50" t="s">
        <v>320</v>
      </c>
      <c r="C48" s="51"/>
      <c r="D48" s="51"/>
      <c r="E48" s="1830"/>
      <c r="F48" s="51"/>
      <c r="G48" s="76"/>
      <c r="H48" s="1124"/>
      <c r="I48" s="76"/>
      <c r="J48" s="1125"/>
      <c r="K48" s="131"/>
      <c r="L48" s="1144"/>
      <c r="M48" s="95">
        <f t="shared" si="2"/>
        <v>0</v>
      </c>
      <c r="N48" s="1126"/>
      <c r="O48" s="95">
        <f t="shared" si="3"/>
        <v>0</v>
      </c>
      <c r="P48" s="1127"/>
      <c r="Q48" s="177"/>
      <c r="R48" s="1145"/>
      <c r="S48" s="178">
        <f t="shared" si="4"/>
        <v>0</v>
      </c>
      <c r="T48" s="1128"/>
      <c r="U48" s="178">
        <f t="shared" si="5"/>
        <v>0</v>
      </c>
      <c r="V48" s="1129"/>
      <c r="W48" s="224"/>
      <c r="X48" s="1146"/>
      <c r="Y48" s="225">
        <f t="shared" si="6"/>
        <v>0</v>
      </c>
      <c r="Z48" s="1130"/>
      <c r="AA48" s="225">
        <f t="shared" si="7"/>
        <v>0</v>
      </c>
      <c r="AB48" s="1131"/>
      <c r="AC48" s="271"/>
      <c r="AD48" s="1147"/>
      <c r="AE48" s="272">
        <f t="shared" si="8"/>
        <v>0</v>
      </c>
      <c r="AF48" s="1132"/>
      <c r="AG48" s="272">
        <f t="shared" si="9"/>
        <v>0</v>
      </c>
      <c r="AH48" s="1133"/>
      <c r="AI48" s="318"/>
      <c r="AJ48" s="1148"/>
      <c r="AK48" s="319">
        <f t="shared" si="10"/>
        <v>0</v>
      </c>
      <c r="AL48" s="1134"/>
      <c r="AM48" s="319">
        <f t="shared" si="11"/>
        <v>0</v>
      </c>
      <c r="AN48" s="1135"/>
      <c r="AO48" s="1091"/>
      <c r="AP48" s="1149"/>
      <c r="AQ48" s="1093">
        <f t="shared" si="30"/>
        <v>0</v>
      </c>
      <c r="AR48" s="1136"/>
      <c r="AS48" s="1093">
        <f t="shared" si="31"/>
        <v>0</v>
      </c>
      <c r="AT48" s="1137"/>
      <c r="AU48" s="1099"/>
      <c r="AV48" s="1150"/>
      <c r="AW48" s="1101">
        <f t="shared" si="32"/>
        <v>0</v>
      </c>
      <c r="AX48" s="1138"/>
      <c r="AY48" s="1101">
        <f t="shared" si="33"/>
        <v>0</v>
      </c>
      <c r="AZ48" s="1139"/>
      <c r="BA48" s="1151">
        <f t="shared" si="18"/>
        <v>0</v>
      </c>
      <c r="BB48" s="1152"/>
      <c r="BC48" s="363">
        <f t="shared" si="34"/>
        <v>0</v>
      </c>
      <c r="BD48" s="1140"/>
      <c r="BE48" s="363">
        <f t="shared" si="35"/>
        <v>0</v>
      </c>
      <c r="BF48" s="364">
        <f t="shared" si="19"/>
        <v>0</v>
      </c>
      <c r="BG48" s="1142">
        <f t="shared" si="20"/>
        <v>0</v>
      </c>
      <c r="BH48" s="1142">
        <f t="shared" si="21"/>
        <v>0</v>
      </c>
    </row>
    <row r="49" spans="1:60" x14ac:dyDescent="0.2">
      <c r="A49" s="1">
        <v>37</v>
      </c>
      <c r="B49" s="1154" t="s">
        <v>39</v>
      </c>
      <c r="C49" s="51"/>
      <c r="D49" s="51" t="s">
        <v>21</v>
      </c>
      <c r="E49" s="1830">
        <v>310</v>
      </c>
      <c r="F49" s="76">
        <v>290</v>
      </c>
      <c r="G49" s="76">
        <f t="shared" si="0"/>
        <v>89900</v>
      </c>
      <c r="H49" s="76">
        <v>115</v>
      </c>
      <c r="I49" s="76">
        <f t="shared" si="1"/>
        <v>35650</v>
      </c>
      <c r="J49" s="120">
        <f t="shared" ref="J49:J56" si="36">G49+I49</f>
        <v>125550</v>
      </c>
      <c r="K49" s="131"/>
      <c r="L49" s="95">
        <v>290</v>
      </c>
      <c r="M49" s="95">
        <f t="shared" si="2"/>
        <v>0</v>
      </c>
      <c r="N49" s="95">
        <v>115</v>
      </c>
      <c r="O49" s="95">
        <f t="shared" si="3"/>
        <v>0</v>
      </c>
      <c r="P49" s="96">
        <f t="shared" ref="P49:P56" si="37">M49+O49</f>
        <v>0</v>
      </c>
      <c r="Q49" s="177"/>
      <c r="R49" s="178">
        <v>290</v>
      </c>
      <c r="S49" s="178">
        <f t="shared" si="4"/>
        <v>0</v>
      </c>
      <c r="T49" s="178">
        <v>115</v>
      </c>
      <c r="U49" s="178">
        <f t="shared" si="5"/>
        <v>0</v>
      </c>
      <c r="V49" s="179">
        <f t="shared" ref="V49:V56" si="38">S49+U49</f>
        <v>0</v>
      </c>
      <c r="W49" s="224"/>
      <c r="X49" s="225">
        <v>290</v>
      </c>
      <c r="Y49" s="225">
        <f t="shared" si="6"/>
        <v>0</v>
      </c>
      <c r="Z49" s="225">
        <v>115</v>
      </c>
      <c r="AA49" s="225">
        <f t="shared" si="7"/>
        <v>0</v>
      </c>
      <c r="AB49" s="226">
        <f t="shared" ref="AB49:AB56" si="39">Y49+AA49</f>
        <v>0</v>
      </c>
      <c r="AC49" s="271"/>
      <c r="AD49" s="272">
        <v>290</v>
      </c>
      <c r="AE49" s="272">
        <f t="shared" si="8"/>
        <v>0</v>
      </c>
      <c r="AF49" s="272">
        <v>115</v>
      </c>
      <c r="AG49" s="272">
        <f t="shared" si="9"/>
        <v>0</v>
      </c>
      <c r="AH49" s="273">
        <f t="shared" ref="AH49:AH56" si="40">AE49+AG49</f>
        <v>0</v>
      </c>
      <c r="AI49" s="1608">
        <v>310</v>
      </c>
      <c r="AJ49" s="319">
        <v>290</v>
      </c>
      <c r="AK49" s="319">
        <f t="shared" si="10"/>
        <v>89900</v>
      </c>
      <c r="AL49" s="319">
        <v>115</v>
      </c>
      <c r="AM49" s="319">
        <f t="shared" si="11"/>
        <v>35650</v>
      </c>
      <c r="AN49" s="320">
        <f t="shared" ref="AN49:AN56" si="41">AK49+AM49</f>
        <v>125550</v>
      </c>
      <c r="AO49" s="1091"/>
      <c r="AP49" s="1093">
        <v>290</v>
      </c>
      <c r="AQ49" s="1093">
        <f t="shared" si="30"/>
        <v>0</v>
      </c>
      <c r="AR49" s="1093">
        <v>115</v>
      </c>
      <c r="AS49" s="1093">
        <f t="shared" si="31"/>
        <v>0</v>
      </c>
      <c r="AT49" s="1094">
        <f t="shared" ref="AT49:AT56" si="42">AQ49+AS49</f>
        <v>0</v>
      </c>
      <c r="AU49" s="1099"/>
      <c r="AV49" s="1101">
        <v>290</v>
      </c>
      <c r="AW49" s="1101">
        <f t="shared" si="32"/>
        <v>0</v>
      </c>
      <c r="AX49" s="1101">
        <v>115</v>
      </c>
      <c r="AY49" s="1101">
        <f t="shared" si="33"/>
        <v>0</v>
      </c>
      <c r="AZ49" s="1102">
        <f t="shared" ref="AZ49:AZ56" si="43">AW49+AY49</f>
        <v>0</v>
      </c>
      <c r="BA49" s="1151">
        <f t="shared" si="18"/>
        <v>0</v>
      </c>
      <c r="BB49" s="363">
        <v>290</v>
      </c>
      <c r="BC49" s="363">
        <f t="shared" si="34"/>
        <v>0</v>
      </c>
      <c r="BD49" s="363">
        <v>115</v>
      </c>
      <c r="BE49" s="363">
        <f t="shared" si="35"/>
        <v>0</v>
      </c>
      <c r="BF49" s="364">
        <f t="shared" si="19"/>
        <v>0</v>
      </c>
      <c r="BG49" s="1142">
        <f t="shared" si="20"/>
        <v>0</v>
      </c>
      <c r="BH49" s="1142">
        <f t="shared" si="21"/>
        <v>0</v>
      </c>
    </row>
    <row r="50" spans="1:60" x14ac:dyDescent="0.2">
      <c r="A50" s="1">
        <v>38</v>
      </c>
      <c r="B50" s="1154" t="s">
        <v>319</v>
      </c>
      <c r="C50" s="51"/>
      <c r="D50" s="51" t="s">
        <v>21</v>
      </c>
      <c r="E50" s="1830">
        <v>95</v>
      </c>
      <c r="F50" s="76">
        <v>290</v>
      </c>
      <c r="G50" s="76">
        <f t="shared" si="0"/>
        <v>27550</v>
      </c>
      <c r="H50" s="76">
        <v>89</v>
      </c>
      <c r="I50" s="76">
        <f t="shared" si="1"/>
        <v>8455</v>
      </c>
      <c r="J50" s="120">
        <f t="shared" si="36"/>
        <v>36005</v>
      </c>
      <c r="K50" s="131"/>
      <c r="L50" s="95">
        <v>290</v>
      </c>
      <c r="M50" s="95">
        <f t="shared" si="2"/>
        <v>0</v>
      </c>
      <c r="N50" s="95">
        <v>89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89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89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89</v>
      </c>
      <c r="AG50" s="272">
        <f t="shared" si="9"/>
        <v>0</v>
      </c>
      <c r="AH50" s="273">
        <f t="shared" si="40"/>
        <v>0</v>
      </c>
      <c r="AI50" s="1608">
        <v>95</v>
      </c>
      <c r="AJ50" s="319">
        <v>290</v>
      </c>
      <c r="AK50" s="319">
        <f t="shared" si="10"/>
        <v>27550</v>
      </c>
      <c r="AL50" s="319">
        <v>89</v>
      </c>
      <c r="AM50" s="319">
        <f t="shared" si="11"/>
        <v>8455</v>
      </c>
      <c r="AN50" s="320">
        <f t="shared" si="41"/>
        <v>36005</v>
      </c>
      <c r="AO50" s="1091"/>
      <c r="AP50" s="1093">
        <v>290</v>
      </c>
      <c r="AQ50" s="1093">
        <f t="shared" si="30"/>
        <v>0</v>
      </c>
      <c r="AR50" s="1093">
        <v>89</v>
      </c>
      <c r="AS50" s="1093">
        <f t="shared" si="31"/>
        <v>0</v>
      </c>
      <c r="AT50" s="1094">
        <f t="shared" si="42"/>
        <v>0</v>
      </c>
      <c r="AU50" s="1099"/>
      <c r="AV50" s="1101">
        <v>290</v>
      </c>
      <c r="AW50" s="1101">
        <f t="shared" si="32"/>
        <v>0</v>
      </c>
      <c r="AX50" s="1101">
        <v>89</v>
      </c>
      <c r="AY50" s="1101">
        <f t="shared" si="33"/>
        <v>0</v>
      </c>
      <c r="AZ50" s="1102">
        <f t="shared" si="43"/>
        <v>0</v>
      </c>
      <c r="BA50" s="1151">
        <f t="shared" si="18"/>
        <v>0</v>
      </c>
      <c r="BB50" s="363">
        <v>290</v>
      </c>
      <c r="BC50" s="363">
        <f t="shared" si="34"/>
        <v>0</v>
      </c>
      <c r="BD50" s="363">
        <v>89</v>
      </c>
      <c r="BE50" s="363">
        <f t="shared" si="35"/>
        <v>0</v>
      </c>
      <c r="BF50" s="364">
        <f t="shared" si="19"/>
        <v>0</v>
      </c>
      <c r="BG50" s="1142">
        <f t="shared" si="20"/>
        <v>0</v>
      </c>
      <c r="BH50" s="1142">
        <f t="shared" si="21"/>
        <v>0</v>
      </c>
    </row>
    <row r="51" spans="1:60" x14ac:dyDescent="0.2">
      <c r="A51" s="1">
        <v>39</v>
      </c>
      <c r="B51" s="1154" t="s">
        <v>321</v>
      </c>
      <c r="C51" s="51"/>
      <c r="D51" s="51" t="s">
        <v>21</v>
      </c>
      <c r="E51" s="1830">
        <v>42</v>
      </c>
      <c r="F51" s="76">
        <v>290</v>
      </c>
      <c r="G51" s="76">
        <f t="shared" si="0"/>
        <v>12180</v>
      </c>
      <c r="H51" s="76">
        <v>70</v>
      </c>
      <c r="I51" s="76">
        <f t="shared" si="1"/>
        <v>2940</v>
      </c>
      <c r="J51" s="120">
        <f t="shared" si="36"/>
        <v>15120</v>
      </c>
      <c r="K51" s="131"/>
      <c r="L51" s="95">
        <v>290</v>
      </c>
      <c r="M51" s="95">
        <f t="shared" si="2"/>
        <v>0</v>
      </c>
      <c r="N51" s="95">
        <v>70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70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70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70</v>
      </c>
      <c r="AG51" s="272">
        <f t="shared" si="9"/>
        <v>0</v>
      </c>
      <c r="AH51" s="273">
        <f t="shared" si="40"/>
        <v>0</v>
      </c>
      <c r="AI51" s="1608">
        <v>42</v>
      </c>
      <c r="AJ51" s="319">
        <v>290</v>
      </c>
      <c r="AK51" s="319">
        <f t="shared" si="10"/>
        <v>12180</v>
      </c>
      <c r="AL51" s="319">
        <v>70</v>
      </c>
      <c r="AM51" s="319">
        <f t="shared" si="11"/>
        <v>2940</v>
      </c>
      <c r="AN51" s="320">
        <f t="shared" si="41"/>
        <v>15120</v>
      </c>
      <c r="AO51" s="1091"/>
      <c r="AP51" s="1093">
        <v>290</v>
      </c>
      <c r="AQ51" s="1093">
        <f t="shared" si="30"/>
        <v>0</v>
      </c>
      <c r="AR51" s="1093">
        <v>70</v>
      </c>
      <c r="AS51" s="1093">
        <f t="shared" si="31"/>
        <v>0</v>
      </c>
      <c r="AT51" s="1094">
        <f t="shared" si="42"/>
        <v>0</v>
      </c>
      <c r="AU51" s="1099"/>
      <c r="AV51" s="1101">
        <v>290</v>
      </c>
      <c r="AW51" s="1101">
        <f t="shared" si="32"/>
        <v>0</v>
      </c>
      <c r="AX51" s="1101">
        <v>70</v>
      </c>
      <c r="AY51" s="1101">
        <f t="shared" si="33"/>
        <v>0</v>
      </c>
      <c r="AZ51" s="1102">
        <f t="shared" si="43"/>
        <v>0</v>
      </c>
      <c r="BA51" s="1151">
        <f t="shared" si="18"/>
        <v>0</v>
      </c>
      <c r="BB51" s="363">
        <v>290</v>
      </c>
      <c r="BC51" s="363">
        <f t="shared" si="34"/>
        <v>0</v>
      </c>
      <c r="BD51" s="363">
        <v>70</v>
      </c>
      <c r="BE51" s="363">
        <f t="shared" si="35"/>
        <v>0</v>
      </c>
      <c r="BF51" s="364">
        <f t="shared" si="19"/>
        <v>0</v>
      </c>
      <c r="BG51" s="1142">
        <f t="shared" si="20"/>
        <v>0</v>
      </c>
      <c r="BH51" s="1142">
        <f t="shared" si="21"/>
        <v>0</v>
      </c>
    </row>
    <row r="52" spans="1:60" x14ac:dyDescent="0.2">
      <c r="A52" s="1">
        <v>40</v>
      </c>
      <c r="B52" s="1154" t="s">
        <v>322</v>
      </c>
      <c r="C52" s="51"/>
      <c r="D52" s="51" t="s">
        <v>21</v>
      </c>
      <c r="E52" s="1830">
        <v>15</v>
      </c>
      <c r="F52" s="76">
        <v>290</v>
      </c>
      <c r="G52" s="76">
        <f t="shared" si="0"/>
        <v>4350</v>
      </c>
      <c r="H52" s="76">
        <v>59</v>
      </c>
      <c r="I52" s="76">
        <f t="shared" si="1"/>
        <v>885</v>
      </c>
      <c r="J52" s="120">
        <f t="shared" si="36"/>
        <v>5235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608">
        <v>15</v>
      </c>
      <c r="AJ52" s="319">
        <v>290</v>
      </c>
      <c r="AK52" s="319">
        <f t="shared" si="10"/>
        <v>4350</v>
      </c>
      <c r="AL52" s="319">
        <v>59</v>
      </c>
      <c r="AM52" s="319">
        <f t="shared" si="11"/>
        <v>885</v>
      </c>
      <c r="AN52" s="320">
        <f t="shared" si="41"/>
        <v>5235</v>
      </c>
      <c r="AO52" s="1091"/>
      <c r="AP52" s="1093">
        <v>290</v>
      </c>
      <c r="AQ52" s="1093">
        <f t="shared" si="30"/>
        <v>0</v>
      </c>
      <c r="AR52" s="1093">
        <v>59</v>
      </c>
      <c r="AS52" s="1093">
        <f t="shared" si="31"/>
        <v>0</v>
      </c>
      <c r="AT52" s="1094">
        <f t="shared" si="42"/>
        <v>0</v>
      </c>
      <c r="AU52" s="1099"/>
      <c r="AV52" s="1101">
        <v>290</v>
      </c>
      <c r="AW52" s="1101">
        <f t="shared" si="32"/>
        <v>0</v>
      </c>
      <c r="AX52" s="1101">
        <v>59</v>
      </c>
      <c r="AY52" s="1101">
        <f t="shared" si="33"/>
        <v>0</v>
      </c>
      <c r="AZ52" s="1102">
        <f t="shared" si="43"/>
        <v>0</v>
      </c>
      <c r="BA52" s="1151">
        <f t="shared" si="18"/>
        <v>0</v>
      </c>
      <c r="BB52" s="363">
        <v>290</v>
      </c>
      <c r="BC52" s="363">
        <f t="shared" si="34"/>
        <v>0</v>
      </c>
      <c r="BD52" s="363">
        <v>59</v>
      </c>
      <c r="BE52" s="363">
        <f t="shared" si="35"/>
        <v>0</v>
      </c>
      <c r="BF52" s="364">
        <f t="shared" si="19"/>
        <v>0</v>
      </c>
      <c r="BG52" s="1142">
        <f t="shared" si="20"/>
        <v>0</v>
      </c>
      <c r="BH52" s="1142">
        <f t="shared" si="21"/>
        <v>0</v>
      </c>
    </row>
    <row r="53" spans="1:60" x14ac:dyDescent="0.2">
      <c r="A53" s="1">
        <v>41</v>
      </c>
      <c r="B53" s="1154" t="s">
        <v>323</v>
      </c>
      <c r="C53" s="51"/>
      <c r="D53" s="51" t="s">
        <v>21</v>
      </c>
      <c r="E53" s="1830">
        <v>35</v>
      </c>
      <c r="F53" s="76">
        <v>290</v>
      </c>
      <c r="G53" s="76">
        <f t="shared" si="0"/>
        <v>10150</v>
      </c>
      <c r="H53" s="76">
        <v>59</v>
      </c>
      <c r="I53" s="76">
        <f t="shared" si="1"/>
        <v>2065</v>
      </c>
      <c r="J53" s="120">
        <f t="shared" si="36"/>
        <v>12215</v>
      </c>
      <c r="K53" s="131"/>
      <c r="L53" s="95">
        <v>290</v>
      </c>
      <c r="M53" s="95">
        <f t="shared" si="2"/>
        <v>0</v>
      </c>
      <c r="N53" s="95">
        <v>59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59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59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59</v>
      </c>
      <c r="AG53" s="272">
        <f t="shared" si="9"/>
        <v>0</v>
      </c>
      <c r="AH53" s="273">
        <f t="shared" si="40"/>
        <v>0</v>
      </c>
      <c r="AI53" s="1608">
        <v>35</v>
      </c>
      <c r="AJ53" s="319">
        <v>290</v>
      </c>
      <c r="AK53" s="319">
        <f t="shared" si="10"/>
        <v>10150</v>
      </c>
      <c r="AL53" s="319">
        <v>59</v>
      </c>
      <c r="AM53" s="319">
        <f t="shared" si="11"/>
        <v>2065</v>
      </c>
      <c r="AN53" s="320">
        <f t="shared" si="41"/>
        <v>12215</v>
      </c>
      <c r="AO53" s="1091"/>
      <c r="AP53" s="1093">
        <v>290</v>
      </c>
      <c r="AQ53" s="1093">
        <f t="shared" si="30"/>
        <v>0</v>
      </c>
      <c r="AR53" s="1093">
        <v>59</v>
      </c>
      <c r="AS53" s="1093">
        <f t="shared" si="31"/>
        <v>0</v>
      </c>
      <c r="AT53" s="1094">
        <f t="shared" si="42"/>
        <v>0</v>
      </c>
      <c r="AU53" s="1099"/>
      <c r="AV53" s="1101">
        <v>290</v>
      </c>
      <c r="AW53" s="1101">
        <f t="shared" si="32"/>
        <v>0</v>
      </c>
      <c r="AX53" s="1101">
        <v>59</v>
      </c>
      <c r="AY53" s="1101">
        <f t="shared" si="33"/>
        <v>0</v>
      </c>
      <c r="AZ53" s="1102">
        <f t="shared" si="43"/>
        <v>0</v>
      </c>
      <c r="BA53" s="1157">
        <f t="shared" si="18"/>
        <v>0</v>
      </c>
      <c r="BB53" s="363">
        <v>290</v>
      </c>
      <c r="BC53" s="363">
        <f t="shared" si="34"/>
        <v>0</v>
      </c>
      <c r="BD53" s="363">
        <v>59</v>
      </c>
      <c r="BE53" s="363">
        <f t="shared" si="35"/>
        <v>0</v>
      </c>
      <c r="BF53" s="364">
        <f t="shared" si="19"/>
        <v>0</v>
      </c>
      <c r="BG53" s="1142">
        <f t="shared" si="20"/>
        <v>0</v>
      </c>
      <c r="BH53" s="1142">
        <f t="shared" si="21"/>
        <v>0</v>
      </c>
    </row>
    <row r="54" spans="1:60" x14ac:dyDescent="0.2">
      <c r="A54" s="1">
        <v>42</v>
      </c>
      <c r="B54" s="1154" t="s">
        <v>324</v>
      </c>
      <c r="C54" s="51"/>
      <c r="D54" s="51" t="s">
        <v>21</v>
      </c>
      <c r="E54" s="1830">
        <v>16</v>
      </c>
      <c r="F54" s="76">
        <v>290</v>
      </c>
      <c r="G54" s="76">
        <f t="shared" si="0"/>
        <v>4640</v>
      </c>
      <c r="H54" s="76">
        <v>45</v>
      </c>
      <c r="I54" s="76">
        <f t="shared" si="1"/>
        <v>720</v>
      </c>
      <c r="J54" s="120">
        <f t="shared" si="36"/>
        <v>5360</v>
      </c>
      <c r="K54" s="131"/>
      <c r="L54" s="95">
        <v>290</v>
      </c>
      <c r="M54" s="95">
        <f t="shared" si="2"/>
        <v>0</v>
      </c>
      <c r="N54" s="95">
        <v>45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45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45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45</v>
      </c>
      <c r="AG54" s="272">
        <f t="shared" si="9"/>
        <v>0</v>
      </c>
      <c r="AH54" s="273">
        <f t="shared" si="40"/>
        <v>0</v>
      </c>
      <c r="AI54" s="1608">
        <v>16</v>
      </c>
      <c r="AJ54" s="319">
        <v>290</v>
      </c>
      <c r="AK54" s="319">
        <f t="shared" si="10"/>
        <v>4640</v>
      </c>
      <c r="AL54" s="319">
        <v>45</v>
      </c>
      <c r="AM54" s="319">
        <f t="shared" si="11"/>
        <v>720</v>
      </c>
      <c r="AN54" s="320">
        <f t="shared" si="41"/>
        <v>5360</v>
      </c>
      <c r="AO54" s="1091"/>
      <c r="AP54" s="1093">
        <v>290</v>
      </c>
      <c r="AQ54" s="1093">
        <f t="shared" si="30"/>
        <v>0</v>
      </c>
      <c r="AR54" s="1093">
        <v>45</v>
      </c>
      <c r="AS54" s="1093">
        <f t="shared" si="31"/>
        <v>0</v>
      </c>
      <c r="AT54" s="1094">
        <f t="shared" si="42"/>
        <v>0</v>
      </c>
      <c r="AU54" s="1099"/>
      <c r="AV54" s="1101">
        <v>290</v>
      </c>
      <c r="AW54" s="1101">
        <f t="shared" si="32"/>
        <v>0</v>
      </c>
      <c r="AX54" s="1101">
        <v>45</v>
      </c>
      <c r="AY54" s="1101">
        <f t="shared" si="33"/>
        <v>0</v>
      </c>
      <c r="AZ54" s="1102">
        <f t="shared" si="43"/>
        <v>0</v>
      </c>
      <c r="BA54" s="1157">
        <f t="shared" si="18"/>
        <v>0</v>
      </c>
      <c r="BB54" s="363">
        <v>290</v>
      </c>
      <c r="BC54" s="363">
        <f t="shared" si="34"/>
        <v>0</v>
      </c>
      <c r="BD54" s="363">
        <v>45</v>
      </c>
      <c r="BE54" s="363">
        <f t="shared" si="35"/>
        <v>0</v>
      </c>
      <c r="BF54" s="364">
        <f t="shared" si="19"/>
        <v>0</v>
      </c>
      <c r="BG54" s="1142">
        <f t="shared" si="20"/>
        <v>0</v>
      </c>
      <c r="BH54" s="1142">
        <f t="shared" si="21"/>
        <v>0</v>
      </c>
    </row>
    <row r="55" spans="1:60" ht="17.25" hidden="1" customHeight="1" x14ac:dyDescent="0.2">
      <c r="A55" s="1">
        <v>43</v>
      </c>
      <c r="B55" s="1154" t="s">
        <v>325</v>
      </c>
      <c r="C55" s="51"/>
      <c r="D55" s="51" t="s">
        <v>21</v>
      </c>
      <c r="E55" s="1830">
        <v>0</v>
      </c>
      <c r="F55" s="76">
        <v>290</v>
      </c>
      <c r="G55" s="76">
        <f t="shared" si="0"/>
        <v>0</v>
      </c>
      <c r="H55" s="76">
        <v>37</v>
      </c>
      <c r="I55" s="76">
        <f t="shared" si="1"/>
        <v>0</v>
      </c>
      <c r="J55" s="120">
        <f t="shared" si="36"/>
        <v>0</v>
      </c>
      <c r="K55" s="131"/>
      <c r="L55" s="95">
        <v>290</v>
      </c>
      <c r="M55" s="95">
        <f t="shared" si="2"/>
        <v>0</v>
      </c>
      <c r="N55" s="95">
        <v>37</v>
      </c>
      <c r="O55" s="95">
        <f t="shared" si="3"/>
        <v>0</v>
      </c>
      <c r="P55" s="96">
        <f t="shared" si="37"/>
        <v>0</v>
      </c>
      <c r="Q55" s="177"/>
      <c r="R55" s="178">
        <v>290</v>
      </c>
      <c r="S55" s="178">
        <f t="shared" si="4"/>
        <v>0</v>
      </c>
      <c r="T55" s="178">
        <v>37</v>
      </c>
      <c r="U55" s="178">
        <f t="shared" si="5"/>
        <v>0</v>
      </c>
      <c r="V55" s="179">
        <f t="shared" si="38"/>
        <v>0</v>
      </c>
      <c r="W55" s="224"/>
      <c r="X55" s="225">
        <v>290</v>
      </c>
      <c r="Y55" s="225">
        <f t="shared" si="6"/>
        <v>0</v>
      </c>
      <c r="Z55" s="225">
        <v>37</v>
      </c>
      <c r="AA55" s="225">
        <f t="shared" si="7"/>
        <v>0</v>
      </c>
      <c r="AB55" s="226">
        <f t="shared" si="39"/>
        <v>0</v>
      </c>
      <c r="AC55" s="271"/>
      <c r="AD55" s="272">
        <v>290</v>
      </c>
      <c r="AE55" s="272">
        <f t="shared" si="8"/>
        <v>0</v>
      </c>
      <c r="AF55" s="272">
        <v>37</v>
      </c>
      <c r="AG55" s="272">
        <f t="shared" si="9"/>
        <v>0</v>
      </c>
      <c r="AH55" s="273">
        <f t="shared" si="40"/>
        <v>0</v>
      </c>
      <c r="AI55" s="318"/>
      <c r="AJ55" s="319">
        <v>290</v>
      </c>
      <c r="AK55" s="319">
        <f t="shared" si="10"/>
        <v>0</v>
      </c>
      <c r="AL55" s="319">
        <v>37</v>
      </c>
      <c r="AM55" s="319">
        <f t="shared" si="11"/>
        <v>0</v>
      </c>
      <c r="AN55" s="320">
        <f t="shared" si="41"/>
        <v>0</v>
      </c>
      <c r="AO55" s="1091"/>
      <c r="AP55" s="1093">
        <v>290</v>
      </c>
      <c r="AQ55" s="1093">
        <f t="shared" si="30"/>
        <v>0</v>
      </c>
      <c r="AR55" s="1093">
        <v>37</v>
      </c>
      <c r="AS55" s="1093">
        <f t="shared" si="31"/>
        <v>0</v>
      </c>
      <c r="AT55" s="1094">
        <f t="shared" si="42"/>
        <v>0</v>
      </c>
      <c r="AU55" s="1099"/>
      <c r="AV55" s="1101">
        <v>290</v>
      </c>
      <c r="AW55" s="1101">
        <f t="shared" si="32"/>
        <v>0</v>
      </c>
      <c r="AX55" s="1101">
        <v>37</v>
      </c>
      <c r="AY55" s="1101">
        <f t="shared" si="33"/>
        <v>0</v>
      </c>
      <c r="AZ55" s="1102">
        <f t="shared" si="43"/>
        <v>0</v>
      </c>
      <c r="BA55" s="1151">
        <f t="shared" si="18"/>
        <v>0</v>
      </c>
      <c r="BB55" s="363">
        <v>290</v>
      </c>
      <c r="BC55" s="363">
        <f t="shared" si="34"/>
        <v>0</v>
      </c>
      <c r="BD55" s="363">
        <v>37</v>
      </c>
      <c r="BE55" s="363">
        <f t="shared" si="35"/>
        <v>0</v>
      </c>
      <c r="BF55" s="364">
        <f t="shared" si="19"/>
        <v>0</v>
      </c>
      <c r="BG55" s="1142">
        <f t="shared" si="20"/>
        <v>0</v>
      </c>
      <c r="BH55" s="1142">
        <f t="shared" si="21"/>
        <v>0</v>
      </c>
    </row>
    <row r="56" spans="1:60" x14ac:dyDescent="0.2">
      <c r="A56" s="1">
        <v>44</v>
      </c>
      <c r="B56" s="50" t="s">
        <v>40</v>
      </c>
      <c r="C56" s="1159"/>
      <c r="D56" s="51" t="s">
        <v>41</v>
      </c>
      <c r="E56" s="1830">
        <v>1</v>
      </c>
      <c r="F56" s="76">
        <v>0</v>
      </c>
      <c r="G56" s="76">
        <f t="shared" si="0"/>
        <v>0</v>
      </c>
      <c r="H56" s="76">
        <v>66809</v>
      </c>
      <c r="I56" s="76">
        <f t="shared" si="1"/>
        <v>66809</v>
      </c>
      <c r="J56" s="120">
        <f t="shared" si="36"/>
        <v>66809</v>
      </c>
      <c r="K56" s="131"/>
      <c r="L56" s="95">
        <v>0</v>
      </c>
      <c r="M56" s="95">
        <f t="shared" si="2"/>
        <v>0</v>
      </c>
      <c r="N56" s="95">
        <v>66809</v>
      </c>
      <c r="O56" s="95">
        <f t="shared" si="3"/>
        <v>0</v>
      </c>
      <c r="P56" s="96">
        <f t="shared" si="37"/>
        <v>0</v>
      </c>
      <c r="Q56" s="177"/>
      <c r="R56" s="178">
        <v>0</v>
      </c>
      <c r="S56" s="178">
        <f t="shared" si="4"/>
        <v>0</v>
      </c>
      <c r="T56" s="178">
        <v>66809</v>
      </c>
      <c r="U56" s="178">
        <f t="shared" si="5"/>
        <v>0</v>
      </c>
      <c r="V56" s="179">
        <f t="shared" si="38"/>
        <v>0</v>
      </c>
      <c r="W56" s="224">
        <v>1</v>
      </c>
      <c r="X56" s="225">
        <v>0</v>
      </c>
      <c r="Y56" s="225">
        <f t="shared" si="6"/>
        <v>0</v>
      </c>
      <c r="Z56" s="225">
        <v>66809</v>
      </c>
      <c r="AA56" s="225">
        <f t="shared" si="7"/>
        <v>66809</v>
      </c>
      <c r="AB56" s="226">
        <f t="shared" si="39"/>
        <v>66809</v>
      </c>
      <c r="AC56" s="271"/>
      <c r="AD56" s="272">
        <v>0</v>
      </c>
      <c r="AE56" s="272">
        <f t="shared" si="8"/>
        <v>0</v>
      </c>
      <c r="AF56" s="272">
        <v>66809</v>
      </c>
      <c r="AG56" s="272">
        <f t="shared" si="9"/>
        <v>0</v>
      </c>
      <c r="AH56" s="273">
        <f t="shared" si="40"/>
        <v>0</v>
      </c>
      <c r="AI56" s="318"/>
      <c r="AJ56" s="319">
        <v>0</v>
      </c>
      <c r="AK56" s="319">
        <f t="shared" si="10"/>
        <v>0</v>
      </c>
      <c r="AL56" s="319">
        <v>66809</v>
      </c>
      <c r="AM56" s="319">
        <f t="shared" si="11"/>
        <v>0</v>
      </c>
      <c r="AN56" s="320">
        <f t="shared" si="41"/>
        <v>0</v>
      </c>
      <c r="AO56" s="1091"/>
      <c r="AP56" s="1093">
        <v>0</v>
      </c>
      <c r="AQ56" s="1093">
        <f t="shared" si="30"/>
        <v>0</v>
      </c>
      <c r="AR56" s="1093">
        <v>66809</v>
      </c>
      <c r="AS56" s="1093">
        <f t="shared" si="31"/>
        <v>0</v>
      </c>
      <c r="AT56" s="1094">
        <f t="shared" si="42"/>
        <v>0</v>
      </c>
      <c r="AU56" s="1099"/>
      <c r="AV56" s="1101">
        <v>0</v>
      </c>
      <c r="AW56" s="1101">
        <f t="shared" si="32"/>
        <v>0</v>
      </c>
      <c r="AX56" s="1101">
        <v>66809</v>
      </c>
      <c r="AY56" s="1101">
        <f t="shared" si="33"/>
        <v>0</v>
      </c>
      <c r="AZ56" s="1102">
        <f t="shared" si="43"/>
        <v>0</v>
      </c>
      <c r="BA56" s="1151">
        <f t="shared" si="18"/>
        <v>0</v>
      </c>
      <c r="BB56" s="363">
        <v>0</v>
      </c>
      <c r="BC56" s="363">
        <f t="shared" si="34"/>
        <v>0</v>
      </c>
      <c r="BD56" s="363">
        <v>66809</v>
      </c>
      <c r="BE56" s="363">
        <f t="shared" si="35"/>
        <v>0</v>
      </c>
      <c r="BF56" s="364">
        <f t="shared" si="19"/>
        <v>0</v>
      </c>
      <c r="BG56" s="1142">
        <f t="shared" si="20"/>
        <v>0</v>
      </c>
      <c r="BH56" s="1142">
        <f t="shared" si="21"/>
        <v>0</v>
      </c>
    </row>
    <row r="57" spans="1:60" x14ac:dyDescent="0.2">
      <c r="A57" s="1">
        <v>45</v>
      </c>
      <c r="B57" s="50"/>
      <c r="C57" s="1159"/>
      <c r="D57" s="51"/>
      <c r="E57" s="1830"/>
      <c r="F57" s="51"/>
      <c r="G57" s="76"/>
      <c r="H57" s="1124"/>
      <c r="I57" s="76"/>
      <c r="J57" s="1125"/>
      <c r="K57" s="131"/>
      <c r="L57" s="1144"/>
      <c r="M57" s="95"/>
      <c r="N57" s="1126"/>
      <c r="O57" s="95"/>
      <c r="P57" s="1127"/>
      <c r="Q57" s="177"/>
      <c r="R57" s="1145"/>
      <c r="S57" s="178"/>
      <c r="T57" s="1128"/>
      <c r="U57" s="178"/>
      <c r="V57" s="1129"/>
      <c r="W57" s="224"/>
      <c r="X57" s="1146"/>
      <c r="Y57" s="225"/>
      <c r="Z57" s="1130"/>
      <c r="AA57" s="225"/>
      <c r="AB57" s="1131"/>
      <c r="AC57" s="271"/>
      <c r="AD57" s="1147"/>
      <c r="AE57" s="272"/>
      <c r="AF57" s="1132"/>
      <c r="AG57" s="272"/>
      <c r="AH57" s="1133"/>
      <c r="AI57" s="318"/>
      <c r="AJ57" s="1148"/>
      <c r="AK57" s="319"/>
      <c r="AL57" s="1134"/>
      <c r="AM57" s="319"/>
      <c r="AN57" s="1135"/>
      <c r="AO57" s="1091"/>
      <c r="AP57" s="1149"/>
      <c r="AQ57" s="1093"/>
      <c r="AR57" s="1136"/>
      <c r="AS57" s="1093"/>
      <c r="AT57" s="1137"/>
      <c r="AU57" s="1099"/>
      <c r="AV57" s="1150"/>
      <c r="AW57" s="1101"/>
      <c r="AX57" s="1138"/>
      <c r="AY57" s="1101"/>
      <c r="AZ57" s="1139"/>
      <c r="BA57" s="1151">
        <f t="shared" si="18"/>
        <v>0</v>
      </c>
      <c r="BB57" s="1152"/>
      <c r="BC57" s="363"/>
      <c r="BD57" s="1140"/>
      <c r="BE57" s="363"/>
      <c r="BF57" s="364">
        <f t="shared" si="19"/>
        <v>0</v>
      </c>
      <c r="BG57" s="1142">
        <f t="shared" si="20"/>
        <v>0</v>
      </c>
      <c r="BH57" s="1142">
        <f t="shared" si="21"/>
        <v>0</v>
      </c>
    </row>
    <row r="58" spans="1:60" x14ac:dyDescent="0.2">
      <c r="A58" s="1">
        <v>46</v>
      </c>
      <c r="B58" s="1160" t="s">
        <v>42</v>
      </c>
      <c r="C58" s="51"/>
      <c r="D58" s="51"/>
      <c r="E58" s="1830"/>
      <c r="F58" s="51"/>
      <c r="G58" s="76"/>
      <c r="H58" s="1124"/>
      <c r="I58" s="76"/>
      <c r="J58" s="1125"/>
      <c r="K58" s="131"/>
      <c r="L58" s="1144"/>
      <c r="M58" s="95"/>
      <c r="N58" s="1126"/>
      <c r="O58" s="95"/>
      <c r="P58" s="1127"/>
      <c r="Q58" s="177"/>
      <c r="R58" s="1145"/>
      <c r="S58" s="178"/>
      <c r="T58" s="1128"/>
      <c r="U58" s="178"/>
      <c r="V58" s="1129"/>
      <c r="W58" s="224"/>
      <c r="X58" s="1146"/>
      <c r="Y58" s="225"/>
      <c r="Z58" s="1130"/>
      <c r="AA58" s="225"/>
      <c r="AB58" s="1131"/>
      <c r="AC58" s="271"/>
      <c r="AD58" s="1147"/>
      <c r="AE58" s="272"/>
      <c r="AF58" s="1132"/>
      <c r="AG58" s="272"/>
      <c r="AH58" s="1133"/>
      <c r="AI58" s="318"/>
      <c r="AJ58" s="1148"/>
      <c r="AK58" s="319"/>
      <c r="AL58" s="1134"/>
      <c r="AM58" s="319"/>
      <c r="AN58" s="1135"/>
      <c r="AO58" s="1091"/>
      <c r="AP58" s="1149"/>
      <c r="AQ58" s="1093"/>
      <c r="AR58" s="1136"/>
      <c r="AS58" s="1093"/>
      <c r="AT58" s="1137"/>
      <c r="AU58" s="1099"/>
      <c r="AV58" s="1150"/>
      <c r="AW58" s="1101"/>
      <c r="AX58" s="1138"/>
      <c r="AY58" s="1101"/>
      <c r="AZ58" s="1139"/>
      <c r="BA58" s="1151">
        <f t="shared" si="18"/>
        <v>0</v>
      </c>
      <c r="BB58" s="1152"/>
      <c r="BC58" s="363"/>
      <c r="BD58" s="1140"/>
      <c r="BE58" s="363"/>
      <c r="BF58" s="364">
        <f t="shared" si="19"/>
        <v>0</v>
      </c>
      <c r="BG58" s="1142">
        <f t="shared" si="20"/>
        <v>0</v>
      </c>
      <c r="BH58" s="1142">
        <f t="shared" si="21"/>
        <v>0</v>
      </c>
    </row>
    <row r="59" spans="1:60" x14ac:dyDescent="0.2">
      <c r="A59" s="1">
        <v>47</v>
      </c>
      <c r="B59" s="50" t="s">
        <v>19</v>
      </c>
      <c r="C59" s="51" t="s">
        <v>326</v>
      </c>
      <c r="D59" s="51" t="s">
        <v>14</v>
      </c>
      <c r="E59" s="1830">
        <v>2</v>
      </c>
      <c r="F59" s="76">
        <v>600</v>
      </c>
      <c r="G59" s="76">
        <f t="shared" ref="G59:G65" si="44">E59*F59</f>
        <v>1200</v>
      </c>
      <c r="H59" s="76">
        <v>928</v>
      </c>
      <c r="I59" s="76">
        <f t="shared" ref="I59:I65" si="45">E59*H59</f>
        <v>1856</v>
      </c>
      <c r="J59" s="120">
        <f t="shared" ref="J59:J65" si="46">G59+I59</f>
        <v>3056</v>
      </c>
      <c r="K59" s="131"/>
      <c r="L59" s="95">
        <v>600</v>
      </c>
      <c r="M59" s="95">
        <f t="shared" ref="M59:M65" si="47">K59*L59</f>
        <v>0</v>
      </c>
      <c r="N59" s="95">
        <v>928</v>
      </c>
      <c r="O59" s="95">
        <f t="shared" ref="O59:O65" si="48">K59*N59</f>
        <v>0</v>
      </c>
      <c r="P59" s="96">
        <f t="shared" ref="P59:P65" si="49">M59+O59</f>
        <v>0</v>
      </c>
      <c r="Q59" s="177"/>
      <c r="R59" s="178">
        <v>600</v>
      </c>
      <c r="S59" s="178">
        <f t="shared" ref="S59:S65" si="50">Q59*R59</f>
        <v>0</v>
      </c>
      <c r="T59" s="178">
        <v>928</v>
      </c>
      <c r="U59" s="178">
        <f t="shared" ref="U59:U65" si="51">Q59*T59</f>
        <v>0</v>
      </c>
      <c r="V59" s="179">
        <f t="shared" ref="V59:V65" si="52">S59+U59</f>
        <v>0</v>
      </c>
      <c r="W59" s="224">
        <v>2</v>
      </c>
      <c r="X59" s="225">
        <v>600</v>
      </c>
      <c r="Y59" s="225">
        <f t="shared" ref="Y59:Y65" si="53">W59*X59</f>
        <v>1200</v>
      </c>
      <c r="Z59" s="225">
        <v>928</v>
      </c>
      <c r="AA59" s="225">
        <f t="shared" ref="AA59:AA65" si="54">W59*Z59</f>
        <v>1856</v>
      </c>
      <c r="AB59" s="226">
        <f t="shared" ref="AB59:AB65" si="55">Y59+AA59</f>
        <v>3056</v>
      </c>
      <c r="AC59" s="271"/>
      <c r="AD59" s="272">
        <v>600</v>
      </c>
      <c r="AE59" s="272">
        <f t="shared" ref="AE59:AE65" si="56">AC59*AD59</f>
        <v>0</v>
      </c>
      <c r="AF59" s="272">
        <v>928</v>
      </c>
      <c r="AG59" s="272">
        <f t="shared" ref="AG59:AG65" si="57">AC59*AF59</f>
        <v>0</v>
      </c>
      <c r="AH59" s="273">
        <f t="shared" ref="AH59:AH65" si="58">AE59+AG59</f>
        <v>0</v>
      </c>
      <c r="AI59" s="318"/>
      <c r="AJ59" s="319">
        <v>600</v>
      </c>
      <c r="AK59" s="319">
        <f t="shared" ref="AK59:AK65" si="59">AI59*AJ59</f>
        <v>0</v>
      </c>
      <c r="AL59" s="319">
        <v>928</v>
      </c>
      <c r="AM59" s="319">
        <f t="shared" ref="AM59:AM65" si="60">AI59*AL59</f>
        <v>0</v>
      </c>
      <c r="AN59" s="320">
        <f t="shared" ref="AN59:AN65" si="61">AK59+AM59</f>
        <v>0</v>
      </c>
      <c r="AO59" s="1091"/>
      <c r="AP59" s="1093">
        <v>600</v>
      </c>
      <c r="AQ59" s="1093">
        <f t="shared" ref="AQ59:AQ65" si="62">AO59*AP59</f>
        <v>0</v>
      </c>
      <c r="AR59" s="1093">
        <v>928</v>
      </c>
      <c r="AS59" s="1093">
        <f t="shared" ref="AS59:AS65" si="63">AO59*AR59</f>
        <v>0</v>
      </c>
      <c r="AT59" s="1094">
        <f t="shared" ref="AT59:AT65" si="64">AQ59+AS59</f>
        <v>0</v>
      </c>
      <c r="AU59" s="1099"/>
      <c r="AV59" s="1101">
        <v>600</v>
      </c>
      <c r="AW59" s="1101">
        <f t="shared" ref="AW59:AW65" si="65">AU59*AV59</f>
        <v>0</v>
      </c>
      <c r="AX59" s="1101">
        <v>928</v>
      </c>
      <c r="AY59" s="1101">
        <f t="shared" ref="AY59:AY65" si="66">AU59*AX59</f>
        <v>0</v>
      </c>
      <c r="AZ59" s="1102">
        <f t="shared" ref="AZ59:AZ65" si="67">AW59+AY59</f>
        <v>0</v>
      </c>
      <c r="BA59" s="1151">
        <f t="shared" si="18"/>
        <v>0</v>
      </c>
      <c r="BB59" s="363">
        <v>600</v>
      </c>
      <c r="BC59" s="363">
        <f t="shared" ref="BC59:BC65" si="68">BA59*BB59</f>
        <v>0</v>
      </c>
      <c r="BD59" s="363">
        <v>928</v>
      </c>
      <c r="BE59" s="363">
        <f t="shared" ref="BE59:BE65" si="69">BA59*BD59</f>
        <v>0</v>
      </c>
      <c r="BF59" s="364">
        <f t="shared" si="19"/>
        <v>0</v>
      </c>
      <c r="BG59" s="1142">
        <f t="shared" si="20"/>
        <v>0</v>
      </c>
      <c r="BH59" s="1142">
        <f t="shared" si="21"/>
        <v>0</v>
      </c>
    </row>
    <row r="60" spans="1:60" ht="25.5" x14ac:dyDescent="0.2">
      <c r="A60" s="1">
        <v>48</v>
      </c>
      <c r="B60" s="50" t="s">
        <v>17</v>
      </c>
      <c r="C60" s="51"/>
      <c r="D60" s="51" t="s">
        <v>14</v>
      </c>
      <c r="E60" s="1830">
        <v>2</v>
      </c>
      <c r="F60" s="76">
        <v>600</v>
      </c>
      <c r="G60" s="76">
        <f t="shared" si="44"/>
        <v>1200</v>
      </c>
      <c r="H60" s="76">
        <v>1026</v>
      </c>
      <c r="I60" s="76">
        <f t="shared" si="45"/>
        <v>2052</v>
      </c>
      <c r="J60" s="120">
        <f t="shared" si="46"/>
        <v>3252</v>
      </c>
      <c r="K60" s="131"/>
      <c r="L60" s="95">
        <v>600</v>
      </c>
      <c r="M60" s="95">
        <f t="shared" si="47"/>
        <v>0</v>
      </c>
      <c r="N60" s="95">
        <v>1026</v>
      </c>
      <c r="O60" s="95">
        <f t="shared" si="48"/>
        <v>0</v>
      </c>
      <c r="P60" s="96">
        <f t="shared" si="49"/>
        <v>0</v>
      </c>
      <c r="Q60" s="177"/>
      <c r="R60" s="178">
        <v>600</v>
      </c>
      <c r="S60" s="178">
        <f t="shared" si="50"/>
        <v>0</v>
      </c>
      <c r="T60" s="178">
        <v>1026</v>
      </c>
      <c r="U60" s="178">
        <f t="shared" si="51"/>
        <v>0</v>
      </c>
      <c r="V60" s="179">
        <f t="shared" si="52"/>
        <v>0</v>
      </c>
      <c r="W60" s="224">
        <v>2</v>
      </c>
      <c r="X60" s="225">
        <v>600</v>
      </c>
      <c r="Y60" s="225">
        <f t="shared" si="53"/>
        <v>1200</v>
      </c>
      <c r="Z60" s="225">
        <v>1026</v>
      </c>
      <c r="AA60" s="225">
        <f t="shared" si="54"/>
        <v>2052</v>
      </c>
      <c r="AB60" s="226">
        <f t="shared" si="55"/>
        <v>3252</v>
      </c>
      <c r="AC60" s="271"/>
      <c r="AD60" s="272">
        <v>600</v>
      </c>
      <c r="AE60" s="272">
        <f t="shared" si="56"/>
        <v>0</v>
      </c>
      <c r="AF60" s="272">
        <v>1026</v>
      </c>
      <c r="AG60" s="272">
        <f t="shared" si="57"/>
        <v>0</v>
      </c>
      <c r="AH60" s="273">
        <f t="shared" si="58"/>
        <v>0</v>
      </c>
      <c r="AI60" s="318"/>
      <c r="AJ60" s="319">
        <v>600</v>
      </c>
      <c r="AK60" s="319">
        <f t="shared" si="59"/>
        <v>0</v>
      </c>
      <c r="AL60" s="319">
        <v>1026</v>
      </c>
      <c r="AM60" s="319">
        <f t="shared" si="60"/>
        <v>0</v>
      </c>
      <c r="AN60" s="320">
        <f t="shared" si="61"/>
        <v>0</v>
      </c>
      <c r="AO60" s="1091"/>
      <c r="AP60" s="1093">
        <v>600</v>
      </c>
      <c r="AQ60" s="1093">
        <f t="shared" si="62"/>
        <v>0</v>
      </c>
      <c r="AR60" s="1093">
        <v>1026</v>
      </c>
      <c r="AS60" s="1093">
        <f t="shared" si="63"/>
        <v>0</v>
      </c>
      <c r="AT60" s="1094">
        <f t="shared" si="64"/>
        <v>0</v>
      </c>
      <c r="AU60" s="1099"/>
      <c r="AV60" s="1101">
        <v>600</v>
      </c>
      <c r="AW60" s="1101">
        <f t="shared" si="65"/>
        <v>0</v>
      </c>
      <c r="AX60" s="1101">
        <v>1026</v>
      </c>
      <c r="AY60" s="1101">
        <f t="shared" si="66"/>
        <v>0</v>
      </c>
      <c r="AZ60" s="1102">
        <f t="shared" si="67"/>
        <v>0</v>
      </c>
      <c r="BA60" s="1151">
        <f t="shared" si="18"/>
        <v>0</v>
      </c>
      <c r="BB60" s="363">
        <v>600</v>
      </c>
      <c r="BC60" s="363">
        <f t="shared" si="68"/>
        <v>0</v>
      </c>
      <c r="BD60" s="363">
        <v>1026</v>
      </c>
      <c r="BE60" s="363">
        <f t="shared" si="69"/>
        <v>0</v>
      </c>
      <c r="BF60" s="364">
        <f t="shared" si="19"/>
        <v>0</v>
      </c>
      <c r="BG60" s="1142">
        <f t="shared" si="20"/>
        <v>0</v>
      </c>
      <c r="BH60" s="1142">
        <f t="shared" si="21"/>
        <v>0</v>
      </c>
    </row>
    <row r="61" spans="1:60" x14ac:dyDescent="0.2">
      <c r="A61" s="1">
        <v>49</v>
      </c>
      <c r="B61" s="50" t="s">
        <v>43</v>
      </c>
      <c r="C61" s="51"/>
      <c r="D61" s="51" t="s">
        <v>21</v>
      </c>
      <c r="E61" s="1830">
        <v>390</v>
      </c>
      <c r="F61" s="76">
        <v>650</v>
      </c>
      <c r="G61" s="76">
        <f t="shared" si="44"/>
        <v>253500</v>
      </c>
      <c r="H61" s="76">
        <v>237</v>
      </c>
      <c r="I61" s="76">
        <f t="shared" si="45"/>
        <v>92430</v>
      </c>
      <c r="J61" s="120">
        <f t="shared" si="46"/>
        <v>345930</v>
      </c>
      <c r="K61" s="131"/>
      <c r="L61" s="95">
        <v>650</v>
      </c>
      <c r="M61" s="95">
        <f t="shared" si="47"/>
        <v>0</v>
      </c>
      <c r="N61" s="95">
        <v>237</v>
      </c>
      <c r="O61" s="95">
        <f t="shared" si="48"/>
        <v>0</v>
      </c>
      <c r="P61" s="96">
        <f t="shared" si="49"/>
        <v>0</v>
      </c>
      <c r="Q61" s="177"/>
      <c r="R61" s="178">
        <v>650</v>
      </c>
      <c r="S61" s="178">
        <f t="shared" si="50"/>
        <v>0</v>
      </c>
      <c r="T61" s="178">
        <v>237</v>
      </c>
      <c r="U61" s="178">
        <f t="shared" si="51"/>
        <v>0</v>
      </c>
      <c r="V61" s="179">
        <f t="shared" si="52"/>
        <v>0</v>
      </c>
      <c r="W61" s="224">
        <v>200</v>
      </c>
      <c r="X61" s="225">
        <v>650</v>
      </c>
      <c r="Y61" s="225">
        <f t="shared" si="53"/>
        <v>130000</v>
      </c>
      <c r="Z61" s="225">
        <v>237</v>
      </c>
      <c r="AA61" s="225">
        <f t="shared" si="54"/>
        <v>47400</v>
      </c>
      <c r="AB61" s="226">
        <f t="shared" si="55"/>
        <v>177400</v>
      </c>
      <c r="AC61" s="271">
        <v>150</v>
      </c>
      <c r="AD61" s="272">
        <v>650</v>
      </c>
      <c r="AE61" s="272">
        <f t="shared" si="56"/>
        <v>97500</v>
      </c>
      <c r="AF61" s="272">
        <v>237</v>
      </c>
      <c r="AG61" s="272">
        <f t="shared" si="57"/>
        <v>35550</v>
      </c>
      <c r="AH61" s="273">
        <f t="shared" si="58"/>
        <v>133050</v>
      </c>
      <c r="AI61" s="1608">
        <v>40</v>
      </c>
      <c r="AJ61" s="319">
        <v>650</v>
      </c>
      <c r="AK61" s="319">
        <f t="shared" si="59"/>
        <v>26000</v>
      </c>
      <c r="AL61" s="319">
        <v>237</v>
      </c>
      <c r="AM61" s="319">
        <f t="shared" si="60"/>
        <v>9480</v>
      </c>
      <c r="AN61" s="320">
        <f t="shared" si="61"/>
        <v>35480</v>
      </c>
      <c r="AO61" s="1091"/>
      <c r="AP61" s="1093">
        <v>650</v>
      </c>
      <c r="AQ61" s="1093">
        <f t="shared" si="62"/>
        <v>0</v>
      </c>
      <c r="AR61" s="1093">
        <v>237</v>
      </c>
      <c r="AS61" s="1093">
        <f t="shared" si="63"/>
        <v>0</v>
      </c>
      <c r="AT61" s="1094">
        <f t="shared" si="64"/>
        <v>0</v>
      </c>
      <c r="AU61" s="1099"/>
      <c r="AV61" s="1101">
        <v>650</v>
      </c>
      <c r="AW61" s="1101">
        <f t="shared" si="65"/>
        <v>0</v>
      </c>
      <c r="AX61" s="1101">
        <v>237</v>
      </c>
      <c r="AY61" s="1101">
        <f t="shared" si="66"/>
        <v>0</v>
      </c>
      <c r="AZ61" s="1102">
        <f t="shared" si="67"/>
        <v>0</v>
      </c>
      <c r="BA61" s="1151">
        <f t="shared" si="18"/>
        <v>0</v>
      </c>
      <c r="BB61" s="363">
        <v>650</v>
      </c>
      <c r="BC61" s="363">
        <f t="shared" si="68"/>
        <v>0</v>
      </c>
      <c r="BD61" s="363">
        <v>237</v>
      </c>
      <c r="BE61" s="363">
        <f t="shared" si="69"/>
        <v>0</v>
      </c>
      <c r="BF61" s="364">
        <f t="shared" si="19"/>
        <v>0</v>
      </c>
      <c r="BG61" s="1142">
        <f t="shared" si="20"/>
        <v>0</v>
      </c>
      <c r="BH61" s="1142">
        <f t="shared" si="21"/>
        <v>0</v>
      </c>
    </row>
    <row r="62" spans="1:60" x14ac:dyDescent="0.2">
      <c r="A62" s="1">
        <v>50</v>
      </c>
      <c r="B62" s="50" t="s">
        <v>327</v>
      </c>
      <c r="C62" s="77"/>
      <c r="D62" s="51" t="s">
        <v>21</v>
      </c>
      <c r="E62" s="1830">
        <v>390</v>
      </c>
      <c r="F62" s="76">
        <v>290</v>
      </c>
      <c r="G62" s="76">
        <f t="shared" si="44"/>
        <v>113100</v>
      </c>
      <c r="H62" s="76">
        <v>45</v>
      </c>
      <c r="I62" s="76">
        <f t="shared" si="45"/>
        <v>17550</v>
      </c>
      <c r="J62" s="120">
        <f t="shared" si="46"/>
        <v>130650</v>
      </c>
      <c r="K62" s="131"/>
      <c r="L62" s="95">
        <v>290</v>
      </c>
      <c r="M62" s="95">
        <f t="shared" si="47"/>
        <v>0</v>
      </c>
      <c r="N62" s="95">
        <v>45</v>
      </c>
      <c r="O62" s="95">
        <f t="shared" si="48"/>
        <v>0</v>
      </c>
      <c r="P62" s="96">
        <f t="shared" si="49"/>
        <v>0</v>
      </c>
      <c r="Q62" s="177"/>
      <c r="R62" s="178">
        <v>290</v>
      </c>
      <c r="S62" s="178">
        <f t="shared" si="50"/>
        <v>0</v>
      </c>
      <c r="T62" s="178">
        <v>45</v>
      </c>
      <c r="U62" s="178">
        <f t="shared" si="51"/>
        <v>0</v>
      </c>
      <c r="V62" s="179">
        <f t="shared" si="52"/>
        <v>0</v>
      </c>
      <c r="W62" s="224"/>
      <c r="X62" s="225">
        <v>290</v>
      </c>
      <c r="Y62" s="225">
        <f t="shared" si="53"/>
        <v>0</v>
      </c>
      <c r="Z62" s="225">
        <v>45</v>
      </c>
      <c r="AA62" s="225">
        <f t="shared" si="54"/>
        <v>0</v>
      </c>
      <c r="AB62" s="226">
        <f t="shared" si="55"/>
        <v>0</v>
      </c>
      <c r="AC62" s="271"/>
      <c r="AD62" s="272">
        <v>290</v>
      </c>
      <c r="AE62" s="272">
        <f t="shared" si="56"/>
        <v>0</v>
      </c>
      <c r="AF62" s="272">
        <v>45</v>
      </c>
      <c r="AG62" s="272">
        <f t="shared" si="57"/>
        <v>0</v>
      </c>
      <c r="AH62" s="273">
        <f t="shared" si="58"/>
        <v>0</v>
      </c>
      <c r="AI62" s="1608">
        <v>390</v>
      </c>
      <c r="AJ62" s="319">
        <v>290</v>
      </c>
      <c r="AK62" s="319">
        <f t="shared" si="59"/>
        <v>113100</v>
      </c>
      <c r="AL62" s="319">
        <v>45</v>
      </c>
      <c r="AM62" s="319">
        <f t="shared" si="60"/>
        <v>17550</v>
      </c>
      <c r="AN62" s="320">
        <f t="shared" si="61"/>
        <v>130650</v>
      </c>
      <c r="AO62" s="1091"/>
      <c r="AP62" s="1093">
        <v>290</v>
      </c>
      <c r="AQ62" s="1093">
        <f t="shared" si="62"/>
        <v>0</v>
      </c>
      <c r="AR62" s="1093">
        <v>45</v>
      </c>
      <c r="AS62" s="1093">
        <f t="shared" si="63"/>
        <v>0</v>
      </c>
      <c r="AT62" s="1094">
        <f t="shared" si="64"/>
        <v>0</v>
      </c>
      <c r="AU62" s="1099"/>
      <c r="AV62" s="1101">
        <v>290</v>
      </c>
      <c r="AW62" s="1101">
        <f t="shared" si="65"/>
        <v>0</v>
      </c>
      <c r="AX62" s="1101">
        <v>45</v>
      </c>
      <c r="AY62" s="1101">
        <f t="shared" si="66"/>
        <v>0</v>
      </c>
      <c r="AZ62" s="1102">
        <f t="shared" si="67"/>
        <v>0</v>
      </c>
      <c r="BA62" s="1157">
        <f t="shared" si="18"/>
        <v>0</v>
      </c>
      <c r="BB62" s="363">
        <v>290</v>
      </c>
      <c r="BC62" s="363">
        <f t="shared" si="68"/>
        <v>0</v>
      </c>
      <c r="BD62" s="363">
        <v>45</v>
      </c>
      <c r="BE62" s="363">
        <f t="shared" si="69"/>
        <v>0</v>
      </c>
      <c r="BF62" s="364">
        <f t="shared" si="19"/>
        <v>0</v>
      </c>
      <c r="BG62" s="1142">
        <f t="shared" si="20"/>
        <v>0</v>
      </c>
      <c r="BH62" s="1142">
        <f t="shared" si="21"/>
        <v>0</v>
      </c>
    </row>
    <row r="63" spans="1:60" x14ac:dyDescent="0.2">
      <c r="A63" s="1">
        <v>51</v>
      </c>
      <c r="B63" s="50" t="s">
        <v>31</v>
      </c>
      <c r="C63" s="1159"/>
      <c r="D63" s="51" t="s">
        <v>32</v>
      </c>
      <c r="E63" s="1830">
        <v>1</v>
      </c>
      <c r="F63" s="76">
        <v>0</v>
      </c>
      <c r="G63" s="76">
        <f t="shared" si="44"/>
        <v>0</v>
      </c>
      <c r="H63" s="76">
        <v>18486</v>
      </c>
      <c r="I63" s="76">
        <f t="shared" si="45"/>
        <v>18486</v>
      </c>
      <c r="J63" s="120">
        <f t="shared" si="46"/>
        <v>18486</v>
      </c>
      <c r="K63" s="131"/>
      <c r="L63" s="95">
        <v>0</v>
      </c>
      <c r="M63" s="95">
        <f t="shared" si="47"/>
        <v>0</v>
      </c>
      <c r="N63" s="95">
        <v>18486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18486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18486</v>
      </c>
      <c r="AA63" s="225">
        <f t="shared" si="54"/>
        <v>18486</v>
      </c>
      <c r="AB63" s="226">
        <f t="shared" si="55"/>
        <v>18486</v>
      </c>
      <c r="AC63" s="271"/>
      <c r="AD63" s="272">
        <v>0</v>
      </c>
      <c r="AE63" s="272">
        <f t="shared" si="56"/>
        <v>0</v>
      </c>
      <c r="AF63" s="272">
        <v>18486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18486</v>
      </c>
      <c r="AM63" s="319">
        <f t="shared" si="60"/>
        <v>0</v>
      </c>
      <c r="AN63" s="320">
        <f t="shared" si="61"/>
        <v>0</v>
      </c>
      <c r="AO63" s="1091"/>
      <c r="AP63" s="1093">
        <v>0</v>
      </c>
      <c r="AQ63" s="1093">
        <f t="shared" si="62"/>
        <v>0</v>
      </c>
      <c r="AR63" s="1093">
        <v>18486</v>
      </c>
      <c r="AS63" s="1093">
        <f t="shared" si="63"/>
        <v>0</v>
      </c>
      <c r="AT63" s="1094">
        <f t="shared" si="64"/>
        <v>0</v>
      </c>
      <c r="AU63" s="1099"/>
      <c r="AV63" s="1101">
        <v>0</v>
      </c>
      <c r="AW63" s="1101">
        <f t="shared" si="65"/>
        <v>0</v>
      </c>
      <c r="AX63" s="1101">
        <v>18486</v>
      </c>
      <c r="AY63" s="1101">
        <f t="shared" si="66"/>
        <v>0</v>
      </c>
      <c r="AZ63" s="1102">
        <f t="shared" si="67"/>
        <v>0</v>
      </c>
      <c r="BA63" s="1151">
        <f t="shared" si="18"/>
        <v>0</v>
      </c>
      <c r="BB63" s="363">
        <v>0</v>
      </c>
      <c r="BC63" s="363">
        <f t="shared" si="68"/>
        <v>0</v>
      </c>
      <c r="BD63" s="363">
        <v>18486</v>
      </c>
      <c r="BE63" s="363">
        <f t="shared" si="69"/>
        <v>0</v>
      </c>
      <c r="BF63" s="364">
        <f t="shared" si="19"/>
        <v>0</v>
      </c>
      <c r="BG63" s="1142">
        <f t="shared" si="20"/>
        <v>0</v>
      </c>
      <c r="BH63" s="1142">
        <f t="shared" si="21"/>
        <v>0</v>
      </c>
    </row>
    <row r="64" spans="1:60" x14ac:dyDescent="0.2">
      <c r="A64" s="1">
        <v>52</v>
      </c>
      <c r="B64" s="50" t="s">
        <v>40</v>
      </c>
      <c r="C64" s="1159"/>
      <c r="D64" s="51" t="s">
        <v>41</v>
      </c>
      <c r="E64" s="1830">
        <v>1</v>
      </c>
      <c r="F64" s="76">
        <v>0</v>
      </c>
      <c r="G64" s="76">
        <f t="shared" si="44"/>
        <v>0</v>
      </c>
      <c r="H64" s="76">
        <v>19270</v>
      </c>
      <c r="I64" s="76">
        <f t="shared" si="45"/>
        <v>19270</v>
      </c>
      <c r="J64" s="120">
        <f t="shared" si="46"/>
        <v>19270</v>
      </c>
      <c r="K64" s="131"/>
      <c r="L64" s="95">
        <v>0</v>
      </c>
      <c r="M64" s="95">
        <f t="shared" si="47"/>
        <v>0</v>
      </c>
      <c r="N64" s="95">
        <v>19270</v>
      </c>
      <c r="O64" s="95">
        <f t="shared" si="48"/>
        <v>0</v>
      </c>
      <c r="P64" s="96">
        <f t="shared" si="49"/>
        <v>0</v>
      </c>
      <c r="Q64" s="177"/>
      <c r="R64" s="178">
        <v>0</v>
      </c>
      <c r="S64" s="178">
        <f t="shared" si="50"/>
        <v>0</v>
      </c>
      <c r="T64" s="178">
        <v>19270</v>
      </c>
      <c r="U64" s="178">
        <f t="shared" si="51"/>
        <v>0</v>
      </c>
      <c r="V64" s="179">
        <f t="shared" si="52"/>
        <v>0</v>
      </c>
      <c r="W64" s="224">
        <v>1</v>
      </c>
      <c r="X64" s="225">
        <v>0</v>
      </c>
      <c r="Y64" s="225">
        <f t="shared" si="53"/>
        <v>0</v>
      </c>
      <c r="Z64" s="225">
        <v>19270</v>
      </c>
      <c r="AA64" s="225">
        <f t="shared" si="54"/>
        <v>19270</v>
      </c>
      <c r="AB64" s="226">
        <f t="shared" si="55"/>
        <v>19270</v>
      </c>
      <c r="AC64" s="271"/>
      <c r="AD64" s="272">
        <v>0</v>
      </c>
      <c r="AE64" s="272">
        <f t="shared" si="56"/>
        <v>0</v>
      </c>
      <c r="AF64" s="272">
        <v>19270</v>
      </c>
      <c r="AG64" s="272">
        <f t="shared" si="57"/>
        <v>0</v>
      </c>
      <c r="AH64" s="273">
        <f t="shared" si="58"/>
        <v>0</v>
      </c>
      <c r="AI64" s="318"/>
      <c r="AJ64" s="319">
        <v>0</v>
      </c>
      <c r="AK64" s="319">
        <f t="shared" si="59"/>
        <v>0</v>
      </c>
      <c r="AL64" s="319">
        <v>19270</v>
      </c>
      <c r="AM64" s="319">
        <f t="shared" si="60"/>
        <v>0</v>
      </c>
      <c r="AN64" s="320">
        <f t="shared" si="61"/>
        <v>0</v>
      </c>
      <c r="AO64" s="1091"/>
      <c r="AP64" s="1093">
        <v>0</v>
      </c>
      <c r="AQ64" s="1093">
        <f t="shared" si="62"/>
        <v>0</v>
      </c>
      <c r="AR64" s="1093">
        <v>19270</v>
      </c>
      <c r="AS64" s="1093">
        <f t="shared" si="63"/>
        <v>0</v>
      </c>
      <c r="AT64" s="1094">
        <f t="shared" si="64"/>
        <v>0</v>
      </c>
      <c r="AU64" s="1099"/>
      <c r="AV64" s="1101">
        <v>0</v>
      </c>
      <c r="AW64" s="1101">
        <f t="shared" si="65"/>
        <v>0</v>
      </c>
      <c r="AX64" s="1101">
        <v>19270</v>
      </c>
      <c r="AY64" s="1101">
        <f t="shared" si="66"/>
        <v>0</v>
      </c>
      <c r="AZ64" s="1102">
        <f t="shared" si="67"/>
        <v>0</v>
      </c>
      <c r="BA64" s="1151">
        <f t="shared" si="18"/>
        <v>0</v>
      </c>
      <c r="BB64" s="363">
        <v>0</v>
      </c>
      <c r="BC64" s="363">
        <f t="shared" si="68"/>
        <v>0</v>
      </c>
      <c r="BD64" s="363">
        <v>19270</v>
      </c>
      <c r="BE64" s="363">
        <f t="shared" si="69"/>
        <v>0</v>
      </c>
      <c r="BF64" s="364">
        <f t="shared" si="19"/>
        <v>0</v>
      </c>
      <c r="BG64" s="1142">
        <f t="shared" si="20"/>
        <v>0</v>
      </c>
      <c r="BH64" s="1142">
        <f t="shared" si="21"/>
        <v>0</v>
      </c>
    </row>
    <row r="65" spans="1:60" ht="25.5" x14ac:dyDescent="0.2">
      <c r="A65" s="1">
        <v>53</v>
      </c>
      <c r="B65" s="50" t="s">
        <v>15</v>
      </c>
      <c r="C65" s="51"/>
      <c r="D65" s="51" t="s">
        <v>14</v>
      </c>
      <c r="E65" s="1830">
        <v>2</v>
      </c>
      <c r="F65" s="76">
        <v>600</v>
      </c>
      <c r="G65" s="76">
        <f t="shared" si="44"/>
        <v>1200</v>
      </c>
      <c r="H65" s="76">
        <v>1026</v>
      </c>
      <c r="I65" s="76">
        <f t="shared" si="45"/>
        <v>2052</v>
      </c>
      <c r="J65" s="120">
        <f t="shared" si="46"/>
        <v>3252</v>
      </c>
      <c r="K65" s="131"/>
      <c r="L65" s="95">
        <v>600</v>
      </c>
      <c r="M65" s="95">
        <f t="shared" si="47"/>
        <v>0</v>
      </c>
      <c r="N65" s="95">
        <v>1026</v>
      </c>
      <c r="O65" s="95">
        <f t="shared" si="48"/>
        <v>0</v>
      </c>
      <c r="P65" s="96">
        <f t="shared" si="49"/>
        <v>0</v>
      </c>
      <c r="Q65" s="177"/>
      <c r="R65" s="178">
        <v>600</v>
      </c>
      <c r="S65" s="178">
        <f t="shared" si="50"/>
        <v>0</v>
      </c>
      <c r="T65" s="178">
        <v>1026</v>
      </c>
      <c r="U65" s="178">
        <f t="shared" si="51"/>
        <v>0</v>
      </c>
      <c r="V65" s="179">
        <f t="shared" si="52"/>
        <v>0</v>
      </c>
      <c r="W65" s="224">
        <v>2</v>
      </c>
      <c r="X65" s="225">
        <v>600</v>
      </c>
      <c r="Y65" s="225">
        <f t="shared" si="53"/>
        <v>1200</v>
      </c>
      <c r="Z65" s="225">
        <v>1026</v>
      </c>
      <c r="AA65" s="225">
        <f t="shared" si="54"/>
        <v>2052</v>
      </c>
      <c r="AB65" s="226">
        <f t="shared" si="55"/>
        <v>3252</v>
      </c>
      <c r="AC65" s="271"/>
      <c r="AD65" s="272">
        <v>600</v>
      </c>
      <c r="AE65" s="272">
        <f t="shared" si="56"/>
        <v>0</v>
      </c>
      <c r="AF65" s="272">
        <v>1026</v>
      </c>
      <c r="AG65" s="272">
        <f t="shared" si="57"/>
        <v>0</v>
      </c>
      <c r="AH65" s="273">
        <f t="shared" si="58"/>
        <v>0</v>
      </c>
      <c r="AI65" s="318"/>
      <c r="AJ65" s="319">
        <v>600</v>
      </c>
      <c r="AK65" s="319">
        <f t="shared" si="59"/>
        <v>0</v>
      </c>
      <c r="AL65" s="319">
        <v>1026</v>
      </c>
      <c r="AM65" s="319">
        <f t="shared" si="60"/>
        <v>0</v>
      </c>
      <c r="AN65" s="320">
        <f t="shared" si="61"/>
        <v>0</v>
      </c>
      <c r="AO65" s="1091"/>
      <c r="AP65" s="1093">
        <v>600</v>
      </c>
      <c r="AQ65" s="1093">
        <f t="shared" si="62"/>
        <v>0</v>
      </c>
      <c r="AR65" s="1093">
        <v>1026</v>
      </c>
      <c r="AS65" s="1093">
        <f t="shared" si="63"/>
        <v>0</v>
      </c>
      <c r="AT65" s="1094">
        <f t="shared" si="64"/>
        <v>0</v>
      </c>
      <c r="AU65" s="1099"/>
      <c r="AV65" s="1101">
        <v>600</v>
      </c>
      <c r="AW65" s="1101">
        <f t="shared" si="65"/>
        <v>0</v>
      </c>
      <c r="AX65" s="1101">
        <v>1026</v>
      </c>
      <c r="AY65" s="1101">
        <f t="shared" si="66"/>
        <v>0</v>
      </c>
      <c r="AZ65" s="1102">
        <f t="shared" si="67"/>
        <v>0</v>
      </c>
      <c r="BA65" s="1151">
        <f t="shared" si="18"/>
        <v>0</v>
      </c>
      <c r="BB65" s="363">
        <v>600</v>
      </c>
      <c r="BC65" s="363">
        <f t="shared" si="68"/>
        <v>0</v>
      </c>
      <c r="BD65" s="363">
        <v>1026</v>
      </c>
      <c r="BE65" s="363">
        <f t="shared" si="69"/>
        <v>0</v>
      </c>
      <c r="BF65" s="364">
        <f t="shared" si="19"/>
        <v>0</v>
      </c>
      <c r="BG65" s="1142">
        <f t="shared" si="20"/>
        <v>0</v>
      </c>
      <c r="BH65" s="1142">
        <f t="shared" si="21"/>
        <v>0</v>
      </c>
    </row>
    <row r="66" spans="1:60" x14ac:dyDescent="0.2">
      <c r="A66" s="1">
        <v>54</v>
      </c>
      <c r="B66" s="50"/>
      <c r="C66" s="1159"/>
      <c r="D66" s="51"/>
      <c r="E66" s="1830"/>
      <c r="F66" s="51"/>
      <c r="G66" s="76"/>
      <c r="H66" s="1124"/>
      <c r="I66" s="76"/>
      <c r="J66" s="1125"/>
      <c r="K66" s="131"/>
      <c r="L66" s="1144"/>
      <c r="M66" s="95"/>
      <c r="N66" s="1126"/>
      <c r="O66" s="95"/>
      <c r="P66" s="1127"/>
      <c r="Q66" s="177"/>
      <c r="R66" s="1145"/>
      <c r="S66" s="178"/>
      <c r="T66" s="1128"/>
      <c r="U66" s="178"/>
      <c r="V66" s="1129"/>
      <c r="W66" s="224"/>
      <c r="X66" s="1146"/>
      <c r="Y66" s="225"/>
      <c r="Z66" s="1130"/>
      <c r="AA66" s="225"/>
      <c r="AB66" s="1131"/>
      <c r="AC66" s="271"/>
      <c r="AD66" s="1147"/>
      <c r="AE66" s="272"/>
      <c r="AF66" s="1132"/>
      <c r="AG66" s="272"/>
      <c r="AH66" s="1133"/>
      <c r="AI66" s="318"/>
      <c r="AJ66" s="1148"/>
      <c r="AK66" s="319"/>
      <c r="AL66" s="1134"/>
      <c r="AM66" s="319"/>
      <c r="AN66" s="1135"/>
      <c r="AO66" s="1091"/>
      <c r="AP66" s="1149"/>
      <c r="AQ66" s="1093"/>
      <c r="AR66" s="1136"/>
      <c r="AS66" s="1093"/>
      <c r="AT66" s="1137"/>
      <c r="AU66" s="1099"/>
      <c r="AV66" s="1150"/>
      <c r="AW66" s="1101"/>
      <c r="AX66" s="1138"/>
      <c r="AY66" s="1101"/>
      <c r="AZ66" s="1139"/>
      <c r="BA66" s="1151">
        <f t="shared" si="18"/>
        <v>0</v>
      </c>
      <c r="BB66" s="1152"/>
      <c r="BC66" s="363"/>
      <c r="BD66" s="1140"/>
      <c r="BE66" s="363"/>
      <c r="BF66" s="364">
        <f t="shared" si="19"/>
        <v>0</v>
      </c>
      <c r="BG66" s="1142">
        <f t="shared" si="20"/>
        <v>0</v>
      </c>
      <c r="BH66" s="1142">
        <f t="shared" si="21"/>
        <v>0</v>
      </c>
    </row>
    <row r="67" spans="1:60" x14ac:dyDescent="0.2">
      <c r="A67" s="1">
        <v>55</v>
      </c>
      <c r="B67" s="50"/>
      <c r="C67" s="1159"/>
      <c r="D67" s="51"/>
      <c r="E67" s="1830"/>
      <c r="F67" s="51"/>
      <c r="G67" s="76"/>
      <c r="H67" s="1124"/>
      <c r="I67" s="76"/>
      <c r="J67" s="1125"/>
      <c r="K67" s="131"/>
      <c r="L67" s="1144"/>
      <c r="M67" s="95"/>
      <c r="N67" s="1126"/>
      <c r="O67" s="95"/>
      <c r="P67" s="1127"/>
      <c r="Q67" s="177"/>
      <c r="R67" s="1145"/>
      <c r="S67" s="178"/>
      <c r="T67" s="1128"/>
      <c r="U67" s="178"/>
      <c r="V67" s="1129"/>
      <c r="W67" s="224"/>
      <c r="X67" s="1146"/>
      <c r="Y67" s="225"/>
      <c r="Z67" s="1130"/>
      <c r="AA67" s="225"/>
      <c r="AB67" s="1131"/>
      <c r="AC67" s="271"/>
      <c r="AD67" s="1147"/>
      <c r="AE67" s="272"/>
      <c r="AF67" s="1132"/>
      <c r="AG67" s="272"/>
      <c r="AH67" s="1133"/>
      <c r="AI67" s="318"/>
      <c r="AJ67" s="1148"/>
      <c r="AK67" s="319"/>
      <c r="AL67" s="1134"/>
      <c r="AM67" s="319"/>
      <c r="AN67" s="1135"/>
      <c r="AO67" s="1091"/>
      <c r="AP67" s="1149"/>
      <c r="AQ67" s="1093"/>
      <c r="AR67" s="1136"/>
      <c r="AS67" s="1093"/>
      <c r="AT67" s="1137"/>
      <c r="AU67" s="1099"/>
      <c r="AV67" s="1150"/>
      <c r="AW67" s="1101"/>
      <c r="AX67" s="1138"/>
      <c r="AY67" s="1101"/>
      <c r="AZ67" s="1139"/>
      <c r="BA67" s="1151">
        <f t="shared" si="18"/>
        <v>0</v>
      </c>
      <c r="BB67" s="1152"/>
      <c r="BC67" s="363"/>
      <c r="BD67" s="1140"/>
      <c r="BE67" s="363"/>
      <c r="BF67" s="364">
        <f t="shared" si="19"/>
        <v>0</v>
      </c>
      <c r="BG67" s="1142">
        <f t="shared" si="20"/>
        <v>0</v>
      </c>
      <c r="BH67" s="1142">
        <f t="shared" si="21"/>
        <v>0</v>
      </c>
    </row>
    <row r="68" spans="1:60" x14ac:dyDescent="0.2">
      <c r="A68" s="1">
        <v>56</v>
      </c>
      <c r="B68" s="1160" t="s">
        <v>44</v>
      </c>
      <c r="C68" s="51"/>
      <c r="D68" s="51"/>
      <c r="E68" s="1830"/>
      <c r="F68" s="51"/>
      <c r="G68" s="76"/>
      <c r="H68" s="1124"/>
      <c r="I68" s="76"/>
      <c r="J68" s="1125"/>
      <c r="K68" s="131"/>
      <c r="L68" s="1144"/>
      <c r="M68" s="95"/>
      <c r="N68" s="1126"/>
      <c r="O68" s="95"/>
      <c r="P68" s="1127"/>
      <c r="Q68" s="177"/>
      <c r="R68" s="1145"/>
      <c r="S68" s="178"/>
      <c r="T68" s="1128"/>
      <c r="U68" s="178"/>
      <c r="V68" s="1129"/>
      <c r="W68" s="224"/>
      <c r="X68" s="1146"/>
      <c r="Y68" s="225"/>
      <c r="Z68" s="1130"/>
      <c r="AA68" s="225"/>
      <c r="AB68" s="1131"/>
      <c r="AC68" s="271"/>
      <c r="AD68" s="1147"/>
      <c r="AE68" s="272"/>
      <c r="AF68" s="1132"/>
      <c r="AG68" s="272"/>
      <c r="AH68" s="1133"/>
      <c r="AI68" s="318"/>
      <c r="AJ68" s="1148"/>
      <c r="AK68" s="319"/>
      <c r="AL68" s="1134"/>
      <c r="AM68" s="319"/>
      <c r="AN68" s="1135"/>
      <c r="AO68" s="1091"/>
      <c r="AP68" s="1149"/>
      <c r="AQ68" s="1093"/>
      <c r="AR68" s="1136"/>
      <c r="AS68" s="1093"/>
      <c r="AT68" s="1137"/>
      <c r="AU68" s="1099"/>
      <c r="AV68" s="1150"/>
      <c r="AW68" s="1101"/>
      <c r="AX68" s="1138"/>
      <c r="AY68" s="1101"/>
      <c r="AZ68" s="1139"/>
      <c r="BA68" s="1151">
        <f t="shared" si="18"/>
        <v>0</v>
      </c>
      <c r="BB68" s="1152"/>
      <c r="BC68" s="363"/>
      <c r="BD68" s="1140"/>
      <c r="BE68" s="363"/>
      <c r="BF68" s="364">
        <f t="shared" si="19"/>
        <v>0</v>
      </c>
      <c r="BG68" s="1142">
        <f t="shared" si="20"/>
        <v>0</v>
      </c>
      <c r="BH68" s="1142">
        <f t="shared" si="21"/>
        <v>0</v>
      </c>
    </row>
    <row r="69" spans="1:60" x14ac:dyDescent="0.2">
      <c r="A69" s="1">
        <v>57</v>
      </c>
      <c r="B69" s="1160" t="s">
        <v>45</v>
      </c>
      <c r="C69" s="51"/>
      <c r="D69" s="51"/>
      <c r="E69" s="1830"/>
      <c r="F69" s="51"/>
      <c r="G69" s="76"/>
      <c r="H69" s="1124"/>
      <c r="I69" s="76"/>
      <c r="J69" s="1125"/>
      <c r="K69" s="131"/>
      <c r="L69" s="1144"/>
      <c r="M69" s="95"/>
      <c r="N69" s="1126"/>
      <c r="O69" s="95"/>
      <c r="P69" s="1127"/>
      <c r="Q69" s="177"/>
      <c r="R69" s="1145"/>
      <c r="S69" s="178"/>
      <c r="T69" s="1128"/>
      <c r="U69" s="178"/>
      <c r="V69" s="1129"/>
      <c r="W69" s="224"/>
      <c r="X69" s="1146"/>
      <c r="Y69" s="225"/>
      <c r="Z69" s="1130"/>
      <c r="AA69" s="225"/>
      <c r="AB69" s="1131"/>
      <c r="AC69" s="271"/>
      <c r="AD69" s="1147"/>
      <c r="AE69" s="272"/>
      <c r="AF69" s="1132"/>
      <c r="AG69" s="272"/>
      <c r="AH69" s="1133"/>
      <c r="AI69" s="318"/>
      <c r="AJ69" s="1148"/>
      <c r="AK69" s="319"/>
      <c r="AL69" s="1134"/>
      <c r="AM69" s="319"/>
      <c r="AN69" s="1135"/>
      <c r="AO69" s="1091"/>
      <c r="AP69" s="1149"/>
      <c r="AQ69" s="1093"/>
      <c r="AR69" s="1136"/>
      <c r="AS69" s="1093"/>
      <c r="AT69" s="1137"/>
      <c r="AU69" s="1099"/>
      <c r="AV69" s="1150"/>
      <c r="AW69" s="1101"/>
      <c r="AX69" s="1138"/>
      <c r="AY69" s="1101"/>
      <c r="AZ69" s="1139"/>
      <c r="BA69" s="1151">
        <f t="shared" si="18"/>
        <v>0</v>
      </c>
      <c r="BB69" s="1152"/>
      <c r="BC69" s="363"/>
      <c r="BD69" s="1140"/>
      <c r="BE69" s="363"/>
      <c r="BF69" s="364">
        <f t="shared" si="19"/>
        <v>0</v>
      </c>
      <c r="BG69" s="1142">
        <f t="shared" si="20"/>
        <v>0</v>
      </c>
      <c r="BH69" s="1142">
        <f t="shared" si="21"/>
        <v>0</v>
      </c>
    </row>
    <row r="70" spans="1:60" x14ac:dyDescent="0.2">
      <c r="A70" s="1">
        <v>58</v>
      </c>
      <c r="B70" s="50" t="s">
        <v>46</v>
      </c>
      <c r="C70" s="51" t="s">
        <v>329</v>
      </c>
      <c r="D70" s="51" t="s">
        <v>14</v>
      </c>
      <c r="E70" s="1830">
        <v>1</v>
      </c>
      <c r="F70" s="76">
        <v>1502</v>
      </c>
      <c r="G70" s="76">
        <f t="shared" ref="G70:G129" si="70">E70*F70</f>
        <v>1502</v>
      </c>
      <c r="H70" s="76">
        <v>3517.6320000000001</v>
      </c>
      <c r="I70" s="76">
        <f t="shared" ref="I70:I129" si="71">E70*H70</f>
        <v>3517.6320000000001</v>
      </c>
      <c r="J70" s="120">
        <f t="shared" ref="J70:J94" si="72">G70+I70</f>
        <v>5019.6319999999996</v>
      </c>
      <c r="K70" s="131"/>
      <c r="L70" s="95">
        <v>1502</v>
      </c>
      <c r="M70" s="95">
        <f t="shared" ref="M70:M94" si="73">K70*L70</f>
        <v>0</v>
      </c>
      <c r="N70" s="95">
        <v>3517.6320000000001</v>
      </c>
      <c r="O70" s="95">
        <f t="shared" ref="O70:O94" si="74">K70*N70</f>
        <v>0</v>
      </c>
      <c r="P70" s="96">
        <f t="shared" ref="P70:P94" si="75">M70+O70</f>
        <v>0</v>
      </c>
      <c r="Q70" s="177"/>
      <c r="R70" s="178">
        <v>1502</v>
      </c>
      <c r="S70" s="178">
        <f t="shared" ref="S70:S94" si="76">Q70*R70</f>
        <v>0</v>
      </c>
      <c r="T70" s="178">
        <v>3517.6320000000001</v>
      </c>
      <c r="U70" s="178">
        <f t="shared" ref="U70:U94" si="77">Q70*T70</f>
        <v>0</v>
      </c>
      <c r="V70" s="179">
        <f t="shared" ref="V70:V94" si="78">S70+U70</f>
        <v>0</v>
      </c>
      <c r="W70" s="224">
        <v>1</v>
      </c>
      <c r="X70" s="225">
        <v>1502</v>
      </c>
      <c r="Y70" s="225">
        <f t="shared" ref="Y70:Y94" si="79">W70*X70</f>
        <v>1502</v>
      </c>
      <c r="Z70" s="225">
        <v>3517.6320000000001</v>
      </c>
      <c r="AA70" s="225">
        <f t="shared" ref="AA70:AA94" si="80">W70*Z70</f>
        <v>3517.6320000000001</v>
      </c>
      <c r="AB70" s="226">
        <f t="shared" ref="AB70:AB94" si="81">Y70+AA70</f>
        <v>5019.6319999999996</v>
      </c>
      <c r="AC70" s="271"/>
      <c r="AD70" s="272">
        <v>1502</v>
      </c>
      <c r="AE70" s="272">
        <f t="shared" ref="AE70:AE94" si="82">AC70*AD70</f>
        <v>0</v>
      </c>
      <c r="AF70" s="272">
        <v>3517.6320000000001</v>
      </c>
      <c r="AG70" s="272">
        <f t="shared" ref="AG70:AG94" si="83">AC70*AF70</f>
        <v>0</v>
      </c>
      <c r="AH70" s="273">
        <f t="shared" ref="AH70:AH94" si="84">AE70+AG70</f>
        <v>0</v>
      </c>
      <c r="AI70" s="318"/>
      <c r="AJ70" s="319">
        <v>1502</v>
      </c>
      <c r="AK70" s="319">
        <f t="shared" ref="AK70:AK94" si="85">AI70*AJ70</f>
        <v>0</v>
      </c>
      <c r="AL70" s="319">
        <v>3517.6320000000001</v>
      </c>
      <c r="AM70" s="319">
        <f t="shared" ref="AM70:AM94" si="86">AI70*AL70</f>
        <v>0</v>
      </c>
      <c r="AN70" s="320">
        <f t="shared" ref="AN70:AN94" si="87">AK70+AM70</f>
        <v>0</v>
      </c>
      <c r="AO70" s="1091"/>
      <c r="AP70" s="1093">
        <v>1502</v>
      </c>
      <c r="AQ70" s="1093">
        <f t="shared" ref="AQ70:AQ94" si="88">AO70*AP70</f>
        <v>0</v>
      </c>
      <c r="AR70" s="1093">
        <v>3517.6320000000001</v>
      </c>
      <c r="AS70" s="1093">
        <f t="shared" ref="AS70:AS94" si="89">AO70*AR70</f>
        <v>0</v>
      </c>
      <c r="AT70" s="1094">
        <f t="shared" ref="AT70:AT94" si="90">AQ70+AS70</f>
        <v>0</v>
      </c>
      <c r="AU70" s="1099"/>
      <c r="AV70" s="1101">
        <v>1502</v>
      </c>
      <c r="AW70" s="1101">
        <f t="shared" ref="AW70:AW94" si="91">AU70*AV70</f>
        <v>0</v>
      </c>
      <c r="AX70" s="1101">
        <v>3517.6320000000001</v>
      </c>
      <c r="AY70" s="1101">
        <f t="shared" ref="AY70:AY94" si="92">AU70*AX70</f>
        <v>0</v>
      </c>
      <c r="AZ70" s="1102">
        <f t="shared" ref="AZ70:AZ94" si="93">AW70+AY70</f>
        <v>0</v>
      </c>
      <c r="BA70" s="1151">
        <f t="shared" si="18"/>
        <v>0</v>
      </c>
      <c r="BB70" s="363">
        <v>1502</v>
      </c>
      <c r="BC70" s="363">
        <f t="shared" ref="BC70:BC94" si="94">BA70*BB70</f>
        <v>0</v>
      </c>
      <c r="BD70" s="363">
        <v>3517.6320000000001</v>
      </c>
      <c r="BE70" s="363">
        <f t="shared" ref="BE70:BE94" si="95">BA70*BD70</f>
        <v>0</v>
      </c>
      <c r="BF70" s="364">
        <f t="shared" si="19"/>
        <v>0</v>
      </c>
      <c r="BG70" s="1142">
        <f t="shared" si="20"/>
        <v>0</v>
      </c>
      <c r="BH70" s="1142">
        <f t="shared" si="21"/>
        <v>0</v>
      </c>
    </row>
    <row r="71" spans="1:60" x14ac:dyDescent="0.2">
      <c r="A71" s="1">
        <v>59</v>
      </c>
      <c r="B71" s="50" t="s">
        <v>239</v>
      </c>
      <c r="C71" s="51" t="s">
        <v>330</v>
      </c>
      <c r="D71" s="51" t="s">
        <v>14</v>
      </c>
      <c r="E71" s="1830">
        <v>1</v>
      </c>
      <c r="F71" s="76">
        <v>11286</v>
      </c>
      <c r="G71" s="76">
        <f t="shared" si="70"/>
        <v>11286</v>
      </c>
      <c r="H71" s="76">
        <v>30822.432000000001</v>
      </c>
      <c r="I71" s="76">
        <f t="shared" si="71"/>
        <v>30822.432000000001</v>
      </c>
      <c r="J71" s="120">
        <f t="shared" si="72"/>
        <v>42108.432000000001</v>
      </c>
      <c r="K71" s="131"/>
      <c r="L71" s="95">
        <v>11286</v>
      </c>
      <c r="M71" s="95">
        <f t="shared" si="73"/>
        <v>0</v>
      </c>
      <c r="N71" s="95">
        <v>30822.432000000001</v>
      </c>
      <c r="O71" s="95">
        <f t="shared" si="74"/>
        <v>0</v>
      </c>
      <c r="P71" s="96">
        <f t="shared" si="75"/>
        <v>0</v>
      </c>
      <c r="Q71" s="177"/>
      <c r="R71" s="178">
        <v>11286</v>
      </c>
      <c r="S71" s="178">
        <f t="shared" si="76"/>
        <v>0</v>
      </c>
      <c r="T71" s="178">
        <v>30822.432000000001</v>
      </c>
      <c r="U71" s="178">
        <f t="shared" si="77"/>
        <v>0</v>
      </c>
      <c r="V71" s="179">
        <f t="shared" si="78"/>
        <v>0</v>
      </c>
      <c r="W71" s="224">
        <v>1</v>
      </c>
      <c r="X71" s="225">
        <v>11286</v>
      </c>
      <c r="Y71" s="225">
        <f t="shared" si="79"/>
        <v>11286</v>
      </c>
      <c r="Z71" s="225">
        <v>30822.432000000001</v>
      </c>
      <c r="AA71" s="225">
        <f t="shared" si="80"/>
        <v>30822.432000000001</v>
      </c>
      <c r="AB71" s="226">
        <f t="shared" si="81"/>
        <v>42108.432000000001</v>
      </c>
      <c r="AC71" s="271"/>
      <c r="AD71" s="272">
        <v>11286</v>
      </c>
      <c r="AE71" s="272">
        <f t="shared" si="82"/>
        <v>0</v>
      </c>
      <c r="AF71" s="272">
        <v>30822.432000000001</v>
      </c>
      <c r="AG71" s="272">
        <f t="shared" si="83"/>
        <v>0</v>
      </c>
      <c r="AH71" s="273">
        <f t="shared" si="84"/>
        <v>0</v>
      </c>
      <c r="AI71" s="318"/>
      <c r="AJ71" s="319">
        <v>11286</v>
      </c>
      <c r="AK71" s="319">
        <f t="shared" si="85"/>
        <v>0</v>
      </c>
      <c r="AL71" s="319">
        <v>30822.432000000001</v>
      </c>
      <c r="AM71" s="319">
        <f t="shared" si="86"/>
        <v>0</v>
      </c>
      <c r="AN71" s="320">
        <f t="shared" si="87"/>
        <v>0</v>
      </c>
      <c r="AO71" s="1091"/>
      <c r="AP71" s="1093">
        <v>11286</v>
      </c>
      <c r="AQ71" s="1093">
        <f t="shared" si="88"/>
        <v>0</v>
      </c>
      <c r="AR71" s="1093">
        <v>30822.432000000001</v>
      </c>
      <c r="AS71" s="1093">
        <f t="shared" si="89"/>
        <v>0</v>
      </c>
      <c r="AT71" s="1094">
        <f t="shared" si="90"/>
        <v>0</v>
      </c>
      <c r="AU71" s="1099"/>
      <c r="AV71" s="1101">
        <v>11286</v>
      </c>
      <c r="AW71" s="1101">
        <f t="shared" si="91"/>
        <v>0</v>
      </c>
      <c r="AX71" s="1101">
        <v>30822.432000000001</v>
      </c>
      <c r="AY71" s="1101">
        <f t="shared" si="92"/>
        <v>0</v>
      </c>
      <c r="AZ71" s="1102">
        <f t="shared" si="93"/>
        <v>0</v>
      </c>
      <c r="BA71" s="1151">
        <f t="shared" si="18"/>
        <v>0</v>
      </c>
      <c r="BB71" s="363">
        <v>11286</v>
      </c>
      <c r="BC71" s="363">
        <f t="shared" si="94"/>
        <v>0</v>
      </c>
      <c r="BD71" s="363">
        <v>30822.432000000001</v>
      </c>
      <c r="BE71" s="363">
        <f t="shared" si="95"/>
        <v>0</v>
      </c>
      <c r="BF71" s="364">
        <f t="shared" si="19"/>
        <v>0</v>
      </c>
      <c r="BG71" s="1142">
        <f t="shared" si="20"/>
        <v>0</v>
      </c>
      <c r="BH71" s="1142">
        <f t="shared" si="21"/>
        <v>0</v>
      </c>
    </row>
    <row r="72" spans="1:60" ht="25.5" x14ac:dyDescent="0.2">
      <c r="A72" s="1">
        <v>60</v>
      </c>
      <c r="B72" s="50" t="s">
        <v>292</v>
      </c>
      <c r="C72" s="51" t="s">
        <v>331</v>
      </c>
      <c r="D72" s="51" t="s">
        <v>14</v>
      </c>
      <c r="E72" s="1830">
        <v>1</v>
      </c>
      <c r="F72" s="76">
        <f>3796+1227</f>
        <v>5023</v>
      </c>
      <c r="G72" s="76">
        <f t="shared" si="70"/>
        <v>5023</v>
      </c>
      <c r="H72" s="76">
        <v>11761.895999999999</v>
      </c>
      <c r="I72" s="76">
        <f t="shared" si="71"/>
        <v>11761.895999999999</v>
      </c>
      <c r="J72" s="120">
        <f t="shared" si="72"/>
        <v>16784.896000000001</v>
      </c>
      <c r="K72" s="131"/>
      <c r="L72" s="95">
        <f>3796+1227</f>
        <v>5023</v>
      </c>
      <c r="M72" s="95">
        <f t="shared" si="73"/>
        <v>0</v>
      </c>
      <c r="N72" s="95">
        <v>11761.895999999999</v>
      </c>
      <c r="O72" s="95">
        <f t="shared" si="74"/>
        <v>0</v>
      </c>
      <c r="P72" s="96">
        <f t="shared" si="75"/>
        <v>0</v>
      </c>
      <c r="Q72" s="177"/>
      <c r="R72" s="178">
        <f>3796+1227</f>
        <v>5023</v>
      </c>
      <c r="S72" s="178">
        <f t="shared" si="76"/>
        <v>0</v>
      </c>
      <c r="T72" s="178">
        <v>11761.895999999999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f>3796+1227</f>
        <v>5023</v>
      </c>
      <c r="Y72" s="225">
        <f t="shared" si="79"/>
        <v>5023</v>
      </c>
      <c r="Z72" s="225">
        <v>11761.895999999999</v>
      </c>
      <c r="AA72" s="225">
        <f t="shared" si="80"/>
        <v>11761.895999999999</v>
      </c>
      <c r="AB72" s="226">
        <f t="shared" si="81"/>
        <v>16784.896000000001</v>
      </c>
      <c r="AC72" s="271"/>
      <c r="AD72" s="272">
        <f>3796+1227</f>
        <v>5023</v>
      </c>
      <c r="AE72" s="272">
        <f t="shared" si="82"/>
        <v>0</v>
      </c>
      <c r="AF72" s="272">
        <v>11761.895999999999</v>
      </c>
      <c r="AG72" s="272">
        <f t="shared" si="83"/>
        <v>0</v>
      </c>
      <c r="AH72" s="273">
        <f t="shared" si="84"/>
        <v>0</v>
      </c>
      <c r="AI72" s="318"/>
      <c r="AJ72" s="319">
        <f>3796+1227</f>
        <v>5023</v>
      </c>
      <c r="AK72" s="319">
        <f t="shared" si="85"/>
        <v>0</v>
      </c>
      <c r="AL72" s="319">
        <v>11761.895999999999</v>
      </c>
      <c r="AM72" s="319">
        <f t="shared" si="86"/>
        <v>0</v>
      </c>
      <c r="AN72" s="320">
        <f t="shared" si="87"/>
        <v>0</v>
      </c>
      <c r="AO72" s="1091"/>
      <c r="AP72" s="1093">
        <f>3796+1227</f>
        <v>5023</v>
      </c>
      <c r="AQ72" s="1093">
        <f t="shared" si="88"/>
        <v>0</v>
      </c>
      <c r="AR72" s="1093">
        <v>11761.895999999999</v>
      </c>
      <c r="AS72" s="1093">
        <f t="shared" si="89"/>
        <v>0</v>
      </c>
      <c r="AT72" s="1094">
        <f t="shared" si="90"/>
        <v>0</v>
      </c>
      <c r="AU72" s="1099"/>
      <c r="AV72" s="1101">
        <f>3796+1227</f>
        <v>5023</v>
      </c>
      <c r="AW72" s="1101">
        <f t="shared" si="91"/>
        <v>0</v>
      </c>
      <c r="AX72" s="1101">
        <v>11761.895999999999</v>
      </c>
      <c r="AY72" s="1101">
        <f t="shared" si="92"/>
        <v>0</v>
      </c>
      <c r="AZ72" s="1102">
        <f t="shared" si="93"/>
        <v>0</v>
      </c>
      <c r="BA72" s="1151">
        <f t="shared" si="18"/>
        <v>0</v>
      </c>
      <c r="BB72" s="363">
        <f>3796+1227</f>
        <v>5023</v>
      </c>
      <c r="BC72" s="363">
        <f t="shared" si="94"/>
        <v>0</v>
      </c>
      <c r="BD72" s="363">
        <v>11761.895999999999</v>
      </c>
      <c r="BE72" s="363">
        <f t="shared" si="95"/>
        <v>0</v>
      </c>
      <c r="BF72" s="364">
        <f t="shared" si="19"/>
        <v>0</v>
      </c>
      <c r="BG72" s="1142">
        <f t="shared" si="20"/>
        <v>0</v>
      </c>
      <c r="BH72" s="1142">
        <f t="shared" si="21"/>
        <v>0</v>
      </c>
    </row>
    <row r="73" spans="1:60" x14ac:dyDescent="0.2">
      <c r="A73" s="1">
        <v>61</v>
      </c>
      <c r="B73" s="50" t="s">
        <v>47</v>
      </c>
      <c r="C73" s="51" t="s">
        <v>332</v>
      </c>
      <c r="D73" s="51" t="s">
        <v>14</v>
      </c>
      <c r="E73" s="1830">
        <v>1</v>
      </c>
      <c r="F73" s="76">
        <v>10638</v>
      </c>
      <c r="G73" s="76">
        <f t="shared" si="70"/>
        <v>10638</v>
      </c>
      <c r="H73" s="76">
        <v>24909.119999999999</v>
      </c>
      <c r="I73" s="76">
        <f t="shared" si="71"/>
        <v>24909.119999999999</v>
      </c>
      <c r="J73" s="120">
        <f t="shared" si="72"/>
        <v>35547.119999999995</v>
      </c>
      <c r="K73" s="131"/>
      <c r="L73" s="95">
        <v>10638</v>
      </c>
      <c r="M73" s="95">
        <f t="shared" si="73"/>
        <v>0</v>
      </c>
      <c r="N73" s="95">
        <v>24909.119999999999</v>
      </c>
      <c r="O73" s="95">
        <f t="shared" si="74"/>
        <v>0</v>
      </c>
      <c r="P73" s="96">
        <f t="shared" si="75"/>
        <v>0</v>
      </c>
      <c r="Q73" s="177"/>
      <c r="R73" s="178">
        <v>10638</v>
      </c>
      <c r="S73" s="178">
        <f t="shared" si="76"/>
        <v>0</v>
      </c>
      <c r="T73" s="178">
        <v>24909.119999999999</v>
      </c>
      <c r="U73" s="178">
        <f t="shared" si="77"/>
        <v>0</v>
      </c>
      <c r="V73" s="179">
        <f t="shared" si="78"/>
        <v>0</v>
      </c>
      <c r="W73" s="224">
        <v>1</v>
      </c>
      <c r="X73" s="225">
        <v>10638</v>
      </c>
      <c r="Y73" s="225">
        <f t="shared" si="79"/>
        <v>10638</v>
      </c>
      <c r="Z73" s="225">
        <v>24909.119999999999</v>
      </c>
      <c r="AA73" s="225">
        <f t="shared" si="80"/>
        <v>24909.119999999999</v>
      </c>
      <c r="AB73" s="226">
        <f t="shared" si="81"/>
        <v>35547.119999999995</v>
      </c>
      <c r="AC73" s="271"/>
      <c r="AD73" s="272">
        <v>10638</v>
      </c>
      <c r="AE73" s="272">
        <f t="shared" si="82"/>
        <v>0</v>
      </c>
      <c r="AF73" s="272">
        <v>24909.119999999999</v>
      </c>
      <c r="AG73" s="272">
        <f t="shared" si="83"/>
        <v>0</v>
      </c>
      <c r="AH73" s="273">
        <f t="shared" si="84"/>
        <v>0</v>
      </c>
      <c r="AI73" s="318"/>
      <c r="AJ73" s="319">
        <v>10638</v>
      </c>
      <c r="AK73" s="319">
        <f t="shared" si="85"/>
        <v>0</v>
      </c>
      <c r="AL73" s="319">
        <v>24909.119999999999</v>
      </c>
      <c r="AM73" s="319">
        <f t="shared" si="86"/>
        <v>0</v>
      </c>
      <c r="AN73" s="320">
        <f t="shared" si="87"/>
        <v>0</v>
      </c>
      <c r="AO73" s="1091"/>
      <c r="AP73" s="1093">
        <v>10638</v>
      </c>
      <c r="AQ73" s="1093">
        <f t="shared" si="88"/>
        <v>0</v>
      </c>
      <c r="AR73" s="1093">
        <v>24909.119999999999</v>
      </c>
      <c r="AS73" s="1093">
        <f t="shared" si="89"/>
        <v>0</v>
      </c>
      <c r="AT73" s="1094">
        <f t="shared" si="90"/>
        <v>0</v>
      </c>
      <c r="AU73" s="1099"/>
      <c r="AV73" s="1101">
        <v>10638</v>
      </c>
      <c r="AW73" s="1101">
        <f t="shared" si="91"/>
        <v>0</v>
      </c>
      <c r="AX73" s="1101">
        <v>24909.119999999999</v>
      </c>
      <c r="AY73" s="1101">
        <f t="shared" si="92"/>
        <v>0</v>
      </c>
      <c r="AZ73" s="1102">
        <f t="shared" si="93"/>
        <v>0</v>
      </c>
      <c r="BA73" s="1151">
        <f t="shared" si="18"/>
        <v>0</v>
      </c>
      <c r="BB73" s="363">
        <v>10638</v>
      </c>
      <c r="BC73" s="363">
        <f t="shared" si="94"/>
        <v>0</v>
      </c>
      <c r="BD73" s="363">
        <v>24909.119999999999</v>
      </c>
      <c r="BE73" s="363">
        <f t="shared" si="95"/>
        <v>0</v>
      </c>
      <c r="BF73" s="364">
        <f t="shared" si="19"/>
        <v>0</v>
      </c>
      <c r="BG73" s="1142">
        <f t="shared" si="20"/>
        <v>0</v>
      </c>
      <c r="BH73" s="1142">
        <f t="shared" si="21"/>
        <v>0</v>
      </c>
    </row>
    <row r="74" spans="1:60" x14ac:dyDescent="0.2">
      <c r="A74" s="1">
        <v>62</v>
      </c>
      <c r="B74" s="50" t="s">
        <v>290</v>
      </c>
      <c r="C74" s="51" t="s">
        <v>333</v>
      </c>
      <c r="D74" s="51" t="s">
        <v>14</v>
      </c>
      <c r="E74" s="1830">
        <v>1</v>
      </c>
      <c r="F74" s="76">
        <v>37939</v>
      </c>
      <c r="G74" s="76">
        <f t="shared" si="70"/>
        <v>37939</v>
      </c>
      <c r="H74" s="76">
        <v>88833.599999999991</v>
      </c>
      <c r="I74" s="76">
        <f t="shared" si="71"/>
        <v>88833.599999999991</v>
      </c>
      <c r="J74" s="120">
        <f t="shared" si="72"/>
        <v>126772.59999999999</v>
      </c>
      <c r="K74" s="131"/>
      <c r="L74" s="95">
        <v>37939</v>
      </c>
      <c r="M74" s="95">
        <f t="shared" si="73"/>
        <v>0</v>
      </c>
      <c r="N74" s="95">
        <v>88833.599999999991</v>
      </c>
      <c r="O74" s="95">
        <f t="shared" si="74"/>
        <v>0</v>
      </c>
      <c r="P74" s="96">
        <f t="shared" si="75"/>
        <v>0</v>
      </c>
      <c r="Q74" s="177"/>
      <c r="R74" s="178">
        <v>37939</v>
      </c>
      <c r="S74" s="178">
        <f t="shared" si="76"/>
        <v>0</v>
      </c>
      <c r="T74" s="178">
        <v>88833.599999999991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37939</v>
      </c>
      <c r="Y74" s="225">
        <f t="shared" si="79"/>
        <v>37939</v>
      </c>
      <c r="Z74" s="225">
        <v>88833.599999999991</v>
      </c>
      <c r="AA74" s="225">
        <f t="shared" si="80"/>
        <v>88833.599999999991</v>
      </c>
      <c r="AB74" s="226">
        <f t="shared" si="81"/>
        <v>126772.59999999999</v>
      </c>
      <c r="AC74" s="271"/>
      <c r="AD74" s="272">
        <v>37939</v>
      </c>
      <c r="AE74" s="272">
        <f t="shared" si="82"/>
        <v>0</v>
      </c>
      <c r="AF74" s="272">
        <v>88833.599999999991</v>
      </c>
      <c r="AG74" s="272">
        <f t="shared" si="83"/>
        <v>0</v>
      </c>
      <c r="AH74" s="273">
        <f t="shared" si="84"/>
        <v>0</v>
      </c>
      <c r="AI74" s="318"/>
      <c r="AJ74" s="319">
        <v>37939</v>
      </c>
      <c r="AK74" s="319">
        <f t="shared" si="85"/>
        <v>0</v>
      </c>
      <c r="AL74" s="319">
        <v>88833.599999999991</v>
      </c>
      <c r="AM74" s="319">
        <f t="shared" si="86"/>
        <v>0</v>
      </c>
      <c r="AN74" s="320">
        <f t="shared" si="87"/>
        <v>0</v>
      </c>
      <c r="AO74" s="1091"/>
      <c r="AP74" s="1093">
        <v>37939</v>
      </c>
      <c r="AQ74" s="1093">
        <f t="shared" si="88"/>
        <v>0</v>
      </c>
      <c r="AR74" s="1093">
        <v>88833.599999999991</v>
      </c>
      <c r="AS74" s="1093">
        <f t="shared" si="89"/>
        <v>0</v>
      </c>
      <c r="AT74" s="1094">
        <f t="shared" si="90"/>
        <v>0</v>
      </c>
      <c r="AU74" s="1099"/>
      <c r="AV74" s="1101">
        <v>37939</v>
      </c>
      <c r="AW74" s="1101">
        <f t="shared" si="91"/>
        <v>0</v>
      </c>
      <c r="AX74" s="1101">
        <v>88833.599999999991</v>
      </c>
      <c r="AY74" s="1101">
        <f t="shared" si="92"/>
        <v>0</v>
      </c>
      <c r="AZ74" s="1102">
        <f t="shared" si="93"/>
        <v>0</v>
      </c>
      <c r="BA74" s="1151">
        <f t="shared" si="18"/>
        <v>0</v>
      </c>
      <c r="BB74" s="363">
        <v>37939</v>
      </c>
      <c r="BC74" s="363">
        <f t="shared" si="94"/>
        <v>0</v>
      </c>
      <c r="BD74" s="363">
        <v>88833.599999999991</v>
      </c>
      <c r="BE74" s="363">
        <f t="shared" si="95"/>
        <v>0</v>
      </c>
      <c r="BF74" s="364">
        <f t="shared" si="19"/>
        <v>0</v>
      </c>
      <c r="BG74" s="1142">
        <f t="shared" si="20"/>
        <v>0</v>
      </c>
      <c r="BH74" s="1142">
        <f t="shared" si="21"/>
        <v>0</v>
      </c>
    </row>
    <row r="75" spans="1:60" x14ac:dyDescent="0.2">
      <c r="A75" s="1">
        <v>63</v>
      </c>
      <c r="B75" s="50" t="s">
        <v>46</v>
      </c>
      <c r="C75" s="51" t="s">
        <v>329</v>
      </c>
      <c r="D75" s="51" t="s">
        <v>14</v>
      </c>
      <c r="E75" s="1830">
        <v>1</v>
      </c>
      <c r="F75" s="76">
        <v>1502</v>
      </c>
      <c r="G75" s="76">
        <f t="shared" si="70"/>
        <v>1502</v>
      </c>
      <c r="H75" s="76">
        <v>3517.6320000000001</v>
      </c>
      <c r="I75" s="76">
        <f t="shared" si="71"/>
        <v>3517.6320000000001</v>
      </c>
      <c r="J75" s="120">
        <f t="shared" si="72"/>
        <v>5019.6319999999996</v>
      </c>
      <c r="K75" s="131"/>
      <c r="L75" s="95">
        <v>1502</v>
      </c>
      <c r="M75" s="95">
        <f t="shared" si="73"/>
        <v>0</v>
      </c>
      <c r="N75" s="95">
        <v>3517.6320000000001</v>
      </c>
      <c r="O75" s="95">
        <f t="shared" si="74"/>
        <v>0</v>
      </c>
      <c r="P75" s="96">
        <f t="shared" si="75"/>
        <v>0</v>
      </c>
      <c r="Q75" s="177"/>
      <c r="R75" s="178">
        <v>1502</v>
      </c>
      <c r="S75" s="178">
        <f t="shared" si="76"/>
        <v>0</v>
      </c>
      <c r="T75" s="178">
        <v>3517.6320000000001</v>
      </c>
      <c r="U75" s="178">
        <f t="shared" si="77"/>
        <v>0</v>
      </c>
      <c r="V75" s="179">
        <f t="shared" si="78"/>
        <v>0</v>
      </c>
      <c r="W75" s="224">
        <v>1</v>
      </c>
      <c r="X75" s="225">
        <v>1502</v>
      </c>
      <c r="Y75" s="225">
        <f t="shared" si="79"/>
        <v>1502</v>
      </c>
      <c r="Z75" s="225">
        <v>3517.6320000000001</v>
      </c>
      <c r="AA75" s="225">
        <f t="shared" si="80"/>
        <v>3517.6320000000001</v>
      </c>
      <c r="AB75" s="226">
        <f t="shared" si="81"/>
        <v>5019.6319999999996</v>
      </c>
      <c r="AC75" s="271"/>
      <c r="AD75" s="272">
        <v>1502</v>
      </c>
      <c r="AE75" s="272">
        <f t="shared" si="82"/>
        <v>0</v>
      </c>
      <c r="AF75" s="272">
        <v>3517.6320000000001</v>
      </c>
      <c r="AG75" s="272">
        <f t="shared" si="83"/>
        <v>0</v>
      </c>
      <c r="AH75" s="273">
        <f t="shared" si="84"/>
        <v>0</v>
      </c>
      <c r="AI75" s="318"/>
      <c r="AJ75" s="319">
        <v>1502</v>
      </c>
      <c r="AK75" s="319">
        <f t="shared" si="85"/>
        <v>0</v>
      </c>
      <c r="AL75" s="319">
        <v>3517.6320000000001</v>
      </c>
      <c r="AM75" s="319">
        <f t="shared" si="86"/>
        <v>0</v>
      </c>
      <c r="AN75" s="320">
        <f t="shared" si="87"/>
        <v>0</v>
      </c>
      <c r="AO75" s="1091"/>
      <c r="AP75" s="1093">
        <v>1502</v>
      </c>
      <c r="AQ75" s="1093">
        <f t="shared" si="88"/>
        <v>0</v>
      </c>
      <c r="AR75" s="1093">
        <v>3517.6320000000001</v>
      </c>
      <c r="AS75" s="1093">
        <f t="shared" si="89"/>
        <v>0</v>
      </c>
      <c r="AT75" s="1094">
        <f t="shared" si="90"/>
        <v>0</v>
      </c>
      <c r="AU75" s="1099"/>
      <c r="AV75" s="1101">
        <v>1502</v>
      </c>
      <c r="AW75" s="1101">
        <f t="shared" si="91"/>
        <v>0</v>
      </c>
      <c r="AX75" s="1101">
        <v>3517.6320000000001</v>
      </c>
      <c r="AY75" s="1101">
        <f t="shared" si="92"/>
        <v>0</v>
      </c>
      <c r="AZ75" s="1102">
        <f t="shared" si="93"/>
        <v>0</v>
      </c>
      <c r="BA75" s="1151">
        <f t="shared" si="18"/>
        <v>0</v>
      </c>
      <c r="BB75" s="363">
        <v>1502</v>
      </c>
      <c r="BC75" s="363">
        <f t="shared" si="94"/>
        <v>0</v>
      </c>
      <c r="BD75" s="363">
        <v>3517.6320000000001</v>
      </c>
      <c r="BE75" s="363">
        <f t="shared" si="95"/>
        <v>0</v>
      </c>
      <c r="BF75" s="364">
        <f t="shared" si="19"/>
        <v>0</v>
      </c>
      <c r="BG75" s="1142">
        <f t="shared" si="20"/>
        <v>0</v>
      </c>
      <c r="BH75" s="1142">
        <f t="shared" si="21"/>
        <v>0</v>
      </c>
    </row>
    <row r="76" spans="1:60" x14ac:dyDescent="0.2">
      <c r="A76" s="1">
        <v>64</v>
      </c>
      <c r="B76" s="50" t="s">
        <v>49</v>
      </c>
      <c r="C76" s="51" t="s">
        <v>334</v>
      </c>
      <c r="D76" s="51" t="s">
        <v>14</v>
      </c>
      <c r="E76" s="1830">
        <v>1</v>
      </c>
      <c r="F76" s="76">
        <v>20865</v>
      </c>
      <c r="G76" s="76">
        <f t="shared" si="70"/>
        <v>20865</v>
      </c>
      <c r="H76" s="76">
        <v>71535.599999999991</v>
      </c>
      <c r="I76" s="76">
        <f t="shared" si="71"/>
        <v>71535.599999999991</v>
      </c>
      <c r="J76" s="120">
        <f t="shared" si="72"/>
        <v>92400.599999999991</v>
      </c>
      <c r="K76" s="131"/>
      <c r="L76" s="95">
        <v>20865</v>
      </c>
      <c r="M76" s="95">
        <f t="shared" si="73"/>
        <v>0</v>
      </c>
      <c r="N76" s="95">
        <v>71535.599999999991</v>
      </c>
      <c r="O76" s="95">
        <f t="shared" si="74"/>
        <v>0</v>
      </c>
      <c r="P76" s="96">
        <f t="shared" si="75"/>
        <v>0</v>
      </c>
      <c r="Q76" s="177"/>
      <c r="R76" s="178">
        <v>20865</v>
      </c>
      <c r="S76" s="178">
        <f t="shared" si="76"/>
        <v>0</v>
      </c>
      <c r="T76" s="178">
        <v>71535.599999999991</v>
      </c>
      <c r="U76" s="178">
        <f t="shared" si="77"/>
        <v>0</v>
      </c>
      <c r="V76" s="179">
        <f t="shared" si="78"/>
        <v>0</v>
      </c>
      <c r="W76" s="224"/>
      <c r="X76" s="225">
        <v>20865</v>
      </c>
      <c r="Y76" s="225">
        <f t="shared" si="79"/>
        <v>0</v>
      </c>
      <c r="Z76" s="225">
        <v>71535.599999999991</v>
      </c>
      <c r="AA76" s="225">
        <f t="shared" si="80"/>
        <v>0</v>
      </c>
      <c r="AB76" s="226">
        <f t="shared" si="81"/>
        <v>0</v>
      </c>
      <c r="AC76" s="271">
        <v>1</v>
      </c>
      <c r="AD76" s="272">
        <v>20865</v>
      </c>
      <c r="AE76" s="272">
        <f t="shared" si="82"/>
        <v>20865</v>
      </c>
      <c r="AF76" s="272">
        <v>71535.599999999991</v>
      </c>
      <c r="AG76" s="272">
        <f t="shared" si="83"/>
        <v>71535.599999999991</v>
      </c>
      <c r="AH76" s="273">
        <f t="shared" si="84"/>
        <v>92400.599999999991</v>
      </c>
      <c r="AI76" s="318"/>
      <c r="AJ76" s="319">
        <v>20865</v>
      </c>
      <c r="AK76" s="319">
        <f t="shared" si="85"/>
        <v>0</v>
      </c>
      <c r="AL76" s="319">
        <v>71535.599999999991</v>
      </c>
      <c r="AM76" s="319">
        <f t="shared" si="86"/>
        <v>0</v>
      </c>
      <c r="AN76" s="320">
        <f t="shared" si="87"/>
        <v>0</v>
      </c>
      <c r="AO76" s="1091"/>
      <c r="AP76" s="1093">
        <v>20865</v>
      </c>
      <c r="AQ76" s="1093">
        <f t="shared" si="88"/>
        <v>0</v>
      </c>
      <c r="AR76" s="1093">
        <v>71535.599999999991</v>
      </c>
      <c r="AS76" s="1093">
        <f t="shared" si="89"/>
        <v>0</v>
      </c>
      <c r="AT76" s="1094">
        <f t="shared" si="90"/>
        <v>0</v>
      </c>
      <c r="AU76" s="1099"/>
      <c r="AV76" s="1101">
        <v>20865</v>
      </c>
      <c r="AW76" s="1101">
        <f t="shared" si="91"/>
        <v>0</v>
      </c>
      <c r="AX76" s="1101">
        <v>71535.599999999991</v>
      </c>
      <c r="AY76" s="1101">
        <f t="shared" si="92"/>
        <v>0</v>
      </c>
      <c r="AZ76" s="1102">
        <f t="shared" si="93"/>
        <v>0</v>
      </c>
      <c r="BA76" s="1151">
        <f t="shared" ref="BA76:BA135" si="96">E76-K76-Q76-W76-AC76-AI76-AO76-AU76</f>
        <v>0</v>
      </c>
      <c r="BB76" s="363">
        <v>20865</v>
      </c>
      <c r="BC76" s="363">
        <f t="shared" si="94"/>
        <v>0</v>
      </c>
      <c r="BD76" s="363">
        <v>71535.599999999991</v>
      </c>
      <c r="BE76" s="363">
        <f t="shared" si="95"/>
        <v>0</v>
      </c>
      <c r="BF76" s="364">
        <f t="shared" ref="BF76:BF135" si="97">BC76+BE76</f>
        <v>0</v>
      </c>
      <c r="BG76" s="1142">
        <f t="shared" ref="BG76:BG135" si="98">J76-P76-V76-AB76-AH76-AN76</f>
        <v>0</v>
      </c>
      <c r="BH76" s="1142">
        <f t="shared" ref="BH76:BH135" si="99">BF76-BG76</f>
        <v>0</v>
      </c>
    </row>
    <row r="77" spans="1:60" ht="25.5" x14ac:dyDescent="0.2">
      <c r="A77" s="1">
        <v>65</v>
      </c>
      <c r="B77" s="50" t="s">
        <v>387</v>
      </c>
      <c r="C77" s="51" t="s">
        <v>388</v>
      </c>
      <c r="D77" s="51" t="s">
        <v>14</v>
      </c>
      <c r="E77" s="1830">
        <v>2</v>
      </c>
      <c r="F77" s="76">
        <v>4500</v>
      </c>
      <c r="G77" s="76">
        <f t="shared" si="70"/>
        <v>9000</v>
      </c>
      <c r="H77" s="76">
        <v>16013.050000000001</v>
      </c>
      <c r="I77" s="76">
        <f t="shared" si="71"/>
        <v>32026.100000000002</v>
      </c>
      <c r="J77" s="120">
        <f t="shared" si="72"/>
        <v>41026.100000000006</v>
      </c>
      <c r="K77" s="131"/>
      <c r="L77" s="95">
        <v>4500</v>
      </c>
      <c r="M77" s="95">
        <f t="shared" si="73"/>
        <v>0</v>
      </c>
      <c r="N77" s="95">
        <v>16013.050000000001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16013.050000000001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16013.050000000001</v>
      </c>
      <c r="AA77" s="225">
        <f t="shared" si="80"/>
        <v>0</v>
      </c>
      <c r="AB77" s="226">
        <f t="shared" si="81"/>
        <v>0</v>
      </c>
      <c r="AC77" s="271">
        <v>2</v>
      </c>
      <c r="AD77" s="272">
        <v>4500</v>
      </c>
      <c r="AE77" s="272">
        <f t="shared" si="82"/>
        <v>9000</v>
      </c>
      <c r="AF77" s="272">
        <v>16013.050000000001</v>
      </c>
      <c r="AG77" s="272">
        <f t="shared" si="83"/>
        <v>32026.100000000002</v>
      </c>
      <c r="AH77" s="273">
        <f t="shared" si="84"/>
        <v>41026.100000000006</v>
      </c>
      <c r="AI77" s="318"/>
      <c r="AJ77" s="319">
        <v>4500</v>
      </c>
      <c r="AK77" s="319">
        <f t="shared" si="85"/>
        <v>0</v>
      </c>
      <c r="AL77" s="319">
        <v>16013.050000000001</v>
      </c>
      <c r="AM77" s="319">
        <f t="shared" si="86"/>
        <v>0</v>
      </c>
      <c r="AN77" s="320">
        <f t="shared" si="87"/>
        <v>0</v>
      </c>
      <c r="AO77" s="1091"/>
      <c r="AP77" s="1093">
        <v>4500</v>
      </c>
      <c r="AQ77" s="1093">
        <f t="shared" si="88"/>
        <v>0</v>
      </c>
      <c r="AR77" s="1093">
        <v>16013.050000000001</v>
      </c>
      <c r="AS77" s="1093">
        <f t="shared" si="89"/>
        <v>0</v>
      </c>
      <c r="AT77" s="1094">
        <f t="shared" si="90"/>
        <v>0</v>
      </c>
      <c r="AU77" s="1099"/>
      <c r="AV77" s="1101">
        <v>4500</v>
      </c>
      <c r="AW77" s="1101">
        <f t="shared" si="91"/>
        <v>0</v>
      </c>
      <c r="AX77" s="1101">
        <v>16013.050000000001</v>
      </c>
      <c r="AY77" s="1101">
        <f t="shared" si="92"/>
        <v>0</v>
      </c>
      <c r="AZ77" s="1102">
        <f t="shared" si="93"/>
        <v>0</v>
      </c>
      <c r="BA77" s="1151">
        <f t="shared" si="96"/>
        <v>0</v>
      </c>
      <c r="BB77" s="363">
        <v>4500</v>
      </c>
      <c r="BC77" s="363">
        <f t="shared" si="94"/>
        <v>0</v>
      </c>
      <c r="BD77" s="363">
        <v>16013.050000000001</v>
      </c>
      <c r="BE77" s="363">
        <f t="shared" si="95"/>
        <v>0</v>
      </c>
      <c r="BF77" s="364">
        <f t="shared" si="97"/>
        <v>0</v>
      </c>
      <c r="BG77" s="1142">
        <f t="shared" si="98"/>
        <v>0</v>
      </c>
      <c r="BH77" s="1142">
        <f t="shared" si="99"/>
        <v>0</v>
      </c>
    </row>
    <row r="78" spans="1:60" ht="25.5" x14ac:dyDescent="0.2">
      <c r="A78" s="1">
        <v>66</v>
      </c>
      <c r="B78" s="50" t="s">
        <v>387</v>
      </c>
      <c r="C78" s="51" t="s">
        <v>389</v>
      </c>
      <c r="D78" s="51" t="s">
        <v>14</v>
      </c>
      <c r="E78" s="1830">
        <v>1</v>
      </c>
      <c r="F78" s="76">
        <v>4500</v>
      </c>
      <c r="G78" s="76">
        <f t="shared" si="70"/>
        <v>4500</v>
      </c>
      <c r="H78" s="76">
        <v>12276</v>
      </c>
      <c r="I78" s="76">
        <f t="shared" si="71"/>
        <v>12276</v>
      </c>
      <c r="J78" s="120">
        <f t="shared" si="72"/>
        <v>16776</v>
      </c>
      <c r="K78" s="131"/>
      <c r="L78" s="95">
        <v>4500</v>
      </c>
      <c r="M78" s="95">
        <f t="shared" si="73"/>
        <v>0</v>
      </c>
      <c r="N78" s="95">
        <v>12276</v>
      </c>
      <c r="O78" s="95">
        <f t="shared" si="74"/>
        <v>0</v>
      </c>
      <c r="P78" s="96">
        <f t="shared" si="75"/>
        <v>0</v>
      </c>
      <c r="Q78" s="177"/>
      <c r="R78" s="178">
        <v>4500</v>
      </c>
      <c r="S78" s="178">
        <f t="shared" si="76"/>
        <v>0</v>
      </c>
      <c r="T78" s="178">
        <v>12276</v>
      </c>
      <c r="U78" s="178">
        <f t="shared" si="77"/>
        <v>0</v>
      </c>
      <c r="V78" s="179">
        <f t="shared" si="78"/>
        <v>0</v>
      </c>
      <c r="W78" s="224"/>
      <c r="X78" s="225">
        <v>4500</v>
      </c>
      <c r="Y78" s="225">
        <f t="shared" si="79"/>
        <v>0</v>
      </c>
      <c r="Z78" s="225">
        <v>12276</v>
      </c>
      <c r="AA78" s="225">
        <f t="shared" si="80"/>
        <v>0</v>
      </c>
      <c r="AB78" s="226">
        <f t="shared" si="81"/>
        <v>0</v>
      </c>
      <c r="AC78" s="271">
        <v>1</v>
      </c>
      <c r="AD78" s="272">
        <v>4500</v>
      </c>
      <c r="AE78" s="272">
        <f t="shared" si="82"/>
        <v>4500</v>
      </c>
      <c r="AF78" s="272">
        <v>12276</v>
      </c>
      <c r="AG78" s="272">
        <f t="shared" si="83"/>
        <v>12276</v>
      </c>
      <c r="AH78" s="273">
        <f t="shared" si="84"/>
        <v>16776</v>
      </c>
      <c r="AI78" s="318"/>
      <c r="AJ78" s="319">
        <v>4500</v>
      </c>
      <c r="AK78" s="319">
        <f t="shared" si="85"/>
        <v>0</v>
      </c>
      <c r="AL78" s="319">
        <v>12276</v>
      </c>
      <c r="AM78" s="319">
        <f t="shared" si="86"/>
        <v>0</v>
      </c>
      <c r="AN78" s="320">
        <f t="shared" si="87"/>
        <v>0</v>
      </c>
      <c r="AO78" s="1091"/>
      <c r="AP78" s="1093">
        <v>4500</v>
      </c>
      <c r="AQ78" s="1093">
        <f t="shared" si="88"/>
        <v>0</v>
      </c>
      <c r="AR78" s="1093">
        <v>12276</v>
      </c>
      <c r="AS78" s="1093">
        <f t="shared" si="89"/>
        <v>0</v>
      </c>
      <c r="AT78" s="1094">
        <f t="shared" si="90"/>
        <v>0</v>
      </c>
      <c r="AU78" s="1099"/>
      <c r="AV78" s="1101">
        <v>4500</v>
      </c>
      <c r="AW78" s="1101">
        <f t="shared" si="91"/>
        <v>0</v>
      </c>
      <c r="AX78" s="1101">
        <v>12276</v>
      </c>
      <c r="AY78" s="1101">
        <f t="shared" si="92"/>
        <v>0</v>
      </c>
      <c r="AZ78" s="1102">
        <f t="shared" si="93"/>
        <v>0</v>
      </c>
      <c r="BA78" s="1151">
        <f t="shared" si="96"/>
        <v>0</v>
      </c>
      <c r="BB78" s="363">
        <v>4500</v>
      </c>
      <c r="BC78" s="363">
        <f t="shared" si="94"/>
        <v>0</v>
      </c>
      <c r="BD78" s="363">
        <v>12276</v>
      </c>
      <c r="BE78" s="363">
        <f t="shared" si="95"/>
        <v>0</v>
      </c>
      <c r="BF78" s="364">
        <f t="shared" si="97"/>
        <v>0</v>
      </c>
      <c r="BG78" s="1142">
        <f t="shared" si="98"/>
        <v>0</v>
      </c>
      <c r="BH78" s="1142">
        <f t="shared" si="99"/>
        <v>0</v>
      </c>
    </row>
    <row r="79" spans="1:60" ht="33.75" customHeight="1" x14ac:dyDescent="0.2">
      <c r="A79" s="1">
        <v>67</v>
      </c>
      <c r="B79" s="50" t="s">
        <v>82</v>
      </c>
      <c r="C79" s="51" t="s">
        <v>83</v>
      </c>
      <c r="D79" s="51" t="s">
        <v>56</v>
      </c>
      <c r="E79" s="1830">
        <v>2.4</v>
      </c>
      <c r="F79" s="76">
        <v>600</v>
      </c>
      <c r="G79" s="76">
        <f t="shared" si="70"/>
        <v>1440</v>
      </c>
      <c r="H79" s="76">
        <v>588</v>
      </c>
      <c r="I79" s="76">
        <f t="shared" si="71"/>
        <v>1411.2</v>
      </c>
      <c r="J79" s="120">
        <f t="shared" si="72"/>
        <v>2851.2</v>
      </c>
      <c r="K79" s="131"/>
      <c r="L79" s="95">
        <v>600</v>
      </c>
      <c r="M79" s="95">
        <f t="shared" si="73"/>
        <v>0</v>
      </c>
      <c r="N79" s="95">
        <v>588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588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588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588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588</v>
      </c>
      <c r="AM79" s="319">
        <f t="shared" si="86"/>
        <v>0</v>
      </c>
      <c r="AN79" s="320">
        <f t="shared" si="87"/>
        <v>0</v>
      </c>
      <c r="AO79" s="1609">
        <v>2.4</v>
      </c>
      <c r="AP79" s="1093">
        <v>600</v>
      </c>
      <c r="AQ79" s="1093">
        <f t="shared" si="88"/>
        <v>1440</v>
      </c>
      <c r="AR79" s="1093">
        <v>588</v>
      </c>
      <c r="AS79" s="1093">
        <f t="shared" si="89"/>
        <v>1411.2</v>
      </c>
      <c r="AT79" s="1094">
        <f t="shared" si="90"/>
        <v>2851.2</v>
      </c>
      <c r="AU79" s="1099"/>
      <c r="AV79" s="1101">
        <v>600</v>
      </c>
      <c r="AW79" s="1101">
        <f t="shared" si="91"/>
        <v>0</v>
      </c>
      <c r="AX79" s="1101">
        <v>588</v>
      </c>
      <c r="AY79" s="1101">
        <f t="shared" si="92"/>
        <v>0</v>
      </c>
      <c r="AZ79" s="1102">
        <f t="shared" si="93"/>
        <v>0</v>
      </c>
      <c r="BA79" s="1157">
        <f t="shared" si="96"/>
        <v>0</v>
      </c>
      <c r="BB79" s="363">
        <v>600</v>
      </c>
      <c r="BC79" s="363">
        <f t="shared" si="94"/>
        <v>0</v>
      </c>
      <c r="BD79" s="363">
        <v>588</v>
      </c>
      <c r="BE79" s="363">
        <f t="shared" si="95"/>
        <v>0</v>
      </c>
      <c r="BF79" s="364">
        <f t="shared" si="97"/>
        <v>0</v>
      </c>
      <c r="BG79" s="1142">
        <f t="shared" si="98"/>
        <v>2851.2</v>
      </c>
      <c r="BH79" s="1142">
        <f t="shared" si="99"/>
        <v>-2851.2</v>
      </c>
    </row>
    <row r="80" spans="1:60" ht="25.5" x14ac:dyDescent="0.2">
      <c r="A80" s="1">
        <v>68</v>
      </c>
      <c r="B80" s="50" t="s">
        <v>151</v>
      </c>
      <c r="C80" s="51" t="s">
        <v>152</v>
      </c>
      <c r="D80" s="51" t="s">
        <v>56</v>
      </c>
      <c r="E80" s="1830">
        <v>52</v>
      </c>
      <c r="F80" s="76">
        <v>600</v>
      </c>
      <c r="G80" s="76">
        <f t="shared" si="70"/>
        <v>31200</v>
      </c>
      <c r="H80" s="76">
        <v>381</v>
      </c>
      <c r="I80" s="76">
        <f t="shared" si="71"/>
        <v>19812</v>
      </c>
      <c r="J80" s="120">
        <f t="shared" si="72"/>
        <v>51012</v>
      </c>
      <c r="K80" s="131"/>
      <c r="L80" s="95">
        <v>600</v>
      </c>
      <c r="M80" s="95">
        <f t="shared" si="73"/>
        <v>0</v>
      </c>
      <c r="N80" s="95">
        <v>381</v>
      </c>
      <c r="O80" s="95">
        <f t="shared" si="74"/>
        <v>0</v>
      </c>
      <c r="P80" s="96">
        <f t="shared" si="75"/>
        <v>0</v>
      </c>
      <c r="Q80" s="177"/>
      <c r="R80" s="178">
        <v>600</v>
      </c>
      <c r="S80" s="178">
        <f t="shared" si="76"/>
        <v>0</v>
      </c>
      <c r="T80" s="178">
        <v>381</v>
      </c>
      <c r="U80" s="178">
        <f t="shared" si="77"/>
        <v>0</v>
      </c>
      <c r="V80" s="179">
        <f t="shared" si="78"/>
        <v>0</v>
      </c>
      <c r="W80" s="224"/>
      <c r="X80" s="225">
        <v>600</v>
      </c>
      <c r="Y80" s="225">
        <f t="shared" si="79"/>
        <v>0</v>
      </c>
      <c r="Z80" s="225">
        <v>381</v>
      </c>
      <c r="AA80" s="225">
        <f t="shared" si="80"/>
        <v>0</v>
      </c>
      <c r="AB80" s="226">
        <f t="shared" si="81"/>
        <v>0</v>
      </c>
      <c r="AC80" s="271"/>
      <c r="AD80" s="272">
        <v>600</v>
      </c>
      <c r="AE80" s="272">
        <f t="shared" si="82"/>
        <v>0</v>
      </c>
      <c r="AF80" s="272">
        <v>381</v>
      </c>
      <c r="AG80" s="272">
        <f t="shared" si="83"/>
        <v>0</v>
      </c>
      <c r="AH80" s="273">
        <f t="shared" si="84"/>
        <v>0</v>
      </c>
      <c r="AI80" s="318"/>
      <c r="AJ80" s="319">
        <v>600</v>
      </c>
      <c r="AK80" s="319">
        <f t="shared" si="85"/>
        <v>0</v>
      </c>
      <c r="AL80" s="319">
        <v>381</v>
      </c>
      <c r="AM80" s="319">
        <f t="shared" si="86"/>
        <v>0</v>
      </c>
      <c r="AN80" s="320">
        <f t="shared" si="87"/>
        <v>0</v>
      </c>
      <c r="AO80" s="1609">
        <v>52</v>
      </c>
      <c r="AP80" s="1093">
        <v>600</v>
      </c>
      <c r="AQ80" s="1093">
        <f t="shared" si="88"/>
        <v>31200</v>
      </c>
      <c r="AR80" s="1093">
        <v>381</v>
      </c>
      <c r="AS80" s="1093">
        <f t="shared" si="89"/>
        <v>19812</v>
      </c>
      <c r="AT80" s="1094">
        <f t="shared" si="90"/>
        <v>51012</v>
      </c>
      <c r="AU80" s="1099"/>
      <c r="AV80" s="1101">
        <v>600</v>
      </c>
      <c r="AW80" s="1101">
        <f t="shared" si="91"/>
        <v>0</v>
      </c>
      <c r="AX80" s="1101">
        <v>381</v>
      </c>
      <c r="AY80" s="1101">
        <f t="shared" si="92"/>
        <v>0</v>
      </c>
      <c r="AZ80" s="1102">
        <f t="shared" si="93"/>
        <v>0</v>
      </c>
      <c r="BA80" s="1157">
        <f t="shared" si="96"/>
        <v>0</v>
      </c>
      <c r="BB80" s="363">
        <v>600</v>
      </c>
      <c r="BC80" s="363">
        <f t="shared" si="94"/>
        <v>0</v>
      </c>
      <c r="BD80" s="363">
        <v>381</v>
      </c>
      <c r="BE80" s="363">
        <f t="shared" si="95"/>
        <v>0</v>
      </c>
      <c r="BF80" s="364">
        <f t="shared" si="97"/>
        <v>0</v>
      </c>
      <c r="BG80" s="1142">
        <f t="shared" si="98"/>
        <v>51012</v>
      </c>
      <c r="BH80" s="1142">
        <f t="shared" si="99"/>
        <v>-51012</v>
      </c>
    </row>
    <row r="81" spans="1:60" hidden="1" x14ac:dyDescent="0.2">
      <c r="A81" s="1">
        <v>69</v>
      </c>
      <c r="B81" s="50" t="s">
        <v>390</v>
      </c>
      <c r="C81" s="51" t="s">
        <v>391</v>
      </c>
      <c r="D81" s="51" t="s">
        <v>14</v>
      </c>
      <c r="E81" s="1830">
        <v>0</v>
      </c>
      <c r="F81" s="76">
        <v>400</v>
      </c>
      <c r="G81" s="76">
        <f t="shared" si="70"/>
        <v>0</v>
      </c>
      <c r="H81" s="76">
        <v>900</v>
      </c>
      <c r="I81" s="76">
        <f t="shared" si="71"/>
        <v>0</v>
      </c>
      <c r="J81" s="120">
        <f t="shared" si="72"/>
        <v>0</v>
      </c>
      <c r="K81" s="131"/>
      <c r="L81" s="95">
        <v>400</v>
      </c>
      <c r="M81" s="95">
        <f t="shared" si="73"/>
        <v>0</v>
      </c>
      <c r="N81" s="95">
        <v>900</v>
      </c>
      <c r="O81" s="95">
        <f t="shared" si="74"/>
        <v>0</v>
      </c>
      <c r="P81" s="96">
        <f t="shared" si="75"/>
        <v>0</v>
      </c>
      <c r="Q81" s="177"/>
      <c r="R81" s="178">
        <v>400</v>
      </c>
      <c r="S81" s="178">
        <f t="shared" si="76"/>
        <v>0</v>
      </c>
      <c r="T81" s="178">
        <v>900</v>
      </c>
      <c r="U81" s="178">
        <f t="shared" si="77"/>
        <v>0</v>
      </c>
      <c r="V81" s="179">
        <f t="shared" si="78"/>
        <v>0</v>
      </c>
      <c r="W81" s="224"/>
      <c r="X81" s="225">
        <v>400</v>
      </c>
      <c r="Y81" s="225">
        <f t="shared" si="79"/>
        <v>0</v>
      </c>
      <c r="Z81" s="225">
        <v>900</v>
      </c>
      <c r="AA81" s="225">
        <f t="shared" si="80"/>
        <v>0</v>
      </c>
      <c r="AB81" s="226">
        <f t="shared" si="81"/>
        <v>0</v>
      </c>
      <c r="AC81" s="271"/>
      <c r="AD81" s="272">
        <v>400</v>
      </c>
      <c r="AE81" s="272">
        <f t="shared" si="82"/>
        <v>0</v>
      </c>
      <c r="AF81" s="272">
        <v>900</v>
      </c>
      <c r="AG81" s="272">
        <f t="shared" si="83"/>
        <v>0</v>
      </c>
      <c r="AH81" s="273">
        <f t="shared" si="84"/>
        <v>0</v>
      </c>
      <c r="AI81" s="318"/>
      <c r="AJ81" s="319">
        <v>400</v>
      </c>
      <c r="AK81" s="319">
        <f t="shared" si="85"/>
        <v>0</v>
      </c>
      <c r="AL81" s="319">
        <v>900</v>
      </c>
      <c r="AM81" s="319">
        <f t="shared" si="86"/>
        <v>0</v>
      </c>
      <c r="AN81" s="320">
        <f t="shared" si="87"/>
        <v>0</v>
      </c>
      <c r="AO81" s="1091"/>
      <c r="AP81" s="1093">
        <v>400</v>
      </c>
      <c r="AQ81" s="1093">
        <f t="shared" si="88"/>
        <v>0</v>
      </c>
      <c r="AR81" s="1093">
        <v>900</v>
      </c>
      <c r="AS81" s="1093">
        <f t="shared" si="89"/>
        <v>0</v>
      </c>
      <c r="AT81" s="1094">
        <f t="shared" si="90"/>
        <v>0</v>
      </c>
      <c r="AU81" s="1099"/>
      <c r="AV81" s="1101">
        <v>400</v>
      </c>
      <c r="AW81" s="1101">
        <f t="shared" si="91"/>
        <v>0</v>
      </c>
      <c r="AX81" s="1101">
        <v>900</v>
      </c>
      <c r="AY81" s="1101">
        <f t="shared" si="92"/>
        <v>0</v>
      </c>
      <c r="AZ81" s="1102">
        <f t="shared" si="93"/>
        <v>0</v>
      </c>
      <c r="BA81" s="1157">
        <f t="shared" si="96"/>
        <v>0</v>
      </c>
      <c r="BB81" s="363">
        <v>400</v>
      </c>
      <c r="BC81" s="363">
        <f t="shared" si="94"/>
        <v>0</v>
      </c>
      <c r="BD81" s="363">
        <v>900</v>
      </c>
      <c r="BE81" s="363">
        <f t="shared" si="95"/>
        <v>0</v>
      </c>
      <c r="BF81" s="364">
        <f t="shared" si="97"/>
        <v>0</v>
      </c>
      <c r="BG81" s="1142">
        <f t="shared" si="98"/>
        <v>0</v>
      </c>
      <c r="BH81" s="1142">
        <f t="shared" si="99"/>
        <v>0</v>
      </c>
    </row>
    <row r="82" spans="1:60" hidden="1" x14ac:dyDescent="0.2">
      <c r="A82" s="1">
        <v>70</v>
      </c>
      <c r="B82" s="50" t="s">
        <v>392</v>
      </c>
      <c r="C82" s="51" t="s">
        <v>393</v>
      </c>
      <c r="D82" s="51" t="s">
        <v>14</v>
      </c>
      <c r="E82" s="1830">
        <v>0</v>
      </c>
      <c r="F82" s="76">
        <v>300</v>
      </c>
      <c r="G82" s="76">
        <f t="shared" si="70"/>
        <v>0</v>
      </c>
      <c r="H82" s="76">
        <v>234</v>
      </c>
      <c r="I82" s="76">
        <f t="shared" si="71"/>
        <v>0</v>
      </c>
      <c r="J82" s="120">
        <f t="shared" si="72"/>
        <v>0</v>
      </c>
      <c r="K82" s="131"/>
      <c r="L82" s="95">
        <v>300</v>
      </c>
      <c r="M82" s="95">
        <f t="shared" si="73"/>
        <v>0</v>
      </c>
      <c r="N82" s="95">
        <v>234</v>
      </c>
      <c r="O82" s="95">
        <f t="shared" si="74"/>
        <v>0</v>
      </c>
      <c r="P82" s="96">
        <f t="shared" si="75"/>
        <v>0</v>
      </c>
      <c r="Q82" s="177"/>
      <c r="R82" s="178">
        <v>300</v>
      </c>
      <c r="S82" s="178">
        <f t="shared" si="76"/>
        <v>0</v>
      </c>
      <c r="T82" s="178">
        <v>234</v>
      </c>
      <c r="U82" s="178">
        <f t="shared" si="77"/>
        <v>0</v>
      </c>
      <c r="V82" s="179">
        <f t="shared" si="78"/>
        <v>0</v>
      </c>
      <c r="W82" s="224"/>
      <c r="X82" s="225">
        <v>300</v>
      </c>
      <c r="Y82" s="225">
        <f t="shared" si="79"/>
        <v>0</v>
      </c>
      <c r="Z82" s="225">
        <v>234</v>
      </c>
      <c r="AA82" s="225">
        <f t="shared" si="80"/>
        <v>0</v>
      </c>
      <c r="AB82" s="226">
        <f t="shared" si="81"/>
        <v>0</v>
      </c>
      <c r="AC82" s="271"/>
      <c r="AD82" s="272">
        <v>300</v>
      </c>
      <c r="AE82" s="272">
        <f t="shared" si="82"/>
        <v>0</v>
      </c>
      <c r="AF82" s="272">
        <v>234</v>
      </c>
      <c r="AG82" s="272">
        <f t="shared" si="83"/>
        <v>0</v>
      </c>
      <c r="AH82" s="273">
        <f t="shared" si="84"/>
        <v>0</v>
      </c>
      <c r="AI82" s="318"/>
      <c r="AJ82" s="319">
        <v>300</v>
      </c>
      <c r="AK82" s="319">
        <f t="shared" si="85"/>
        <v>0</v>
      </c>
      <c r="AL82" s="319">
        <v>234</v>
      </c>
      <c r="AM82" s="319">
        <f t="shared" si="86"/>
        <v>0</v>
      </c>
      <c r="AN82" s="320">
        <f t="shared" si="87"/>
        <v>0</v>
      </c>
      <c r="AO82" s="1091"/>
      <c r="AP82" s="1093">
        <v>300</v>
      </c>
      <c r="AQ82" s="1093">
        <f t="shared" si="88"/>
        <v>0</v>
      </c>
      <c r="AR82" s="1093">
        <v>234</v>
      </c>
      <c r="AS82" s="1093">
        <f t="shared" si="89"/>
        <v>0</v>
      </c>
      <c r="AT82" s="1094">
        <f t="shared" si="90"/>
        <v>0</v>
      </c>
      <c r="AU82" s="1099"/>
      <c r="AV82" s="1101">
        <v>300</v>
      </c>
      <c r="AW82" s="1101">
        <f t="shared" si="91"/>
        <v>0</v>
      </c>
      <c r="AX82" s="1101">
        <v>234</v>
      </c>
      <c r="AY82" s="1101">
        <f t="shared" si="92"/>
        <v>0</v>
      </c>
      <c r="AZ82" s="1102">
        <f t="shared" si="93"/>
        <v>0</v>
      </c>
      <c r="BA82" s="1157">
        <f t="shared" si="96"/>
        <v>0</v>
      </c>
      <c r="BB82" s="363">
        <v>300</v>
      </c>
      <c r="BC82" s="363">
        <f t="shared" si="94"/>
        <v>0</v>
      </c>
      <c r="BD82" s="363">
        <v>234</v>
      </c>
      <c r="BE82" s="363">
        <f t="shared" si="95"/>
        <v>0</v>
      </c>
      <c r="BF82" s="364">
        <f t="shared" si="97"/>
        <v>0</v>
      </c>
      <c r="BG82" s="1142">
        <f t="shared" si="98"/>
        <v>0</v>
      </c>
      <c r="BH82" s="1142">
        <f t="shared" si="99"/>
        <v>0</v>
      </c>
    </row>
    <row r="83" spans="1:60" x14ac:dyDescent="0.2">
      <c r="A83" s="1">
        <v>71</v>
      </c>
      <c r="B83" s="50" t="s">
        <v>394</v>
      </c>
      <c r="C83" s="77" t="s">
        <v>395</v>
      </c>
      <c r="D83" s="77" t="s">
        <v>14</v>
      </c>
      <c r="E83" s="1830">
        <v>2</v>
      </c>
      <c r="F83" s="76">
        <v>1250</v>
      </c>
      <c r="G83" s="76">
        <f t="shared" si="70"/>
        <v>2500</v>
      </c>
      <c r="H83" s="76">
        <v>1163.3999999999999</v>
      </c>
      <c r="I83" s="76">
        <f t="shared" si="71"/>
        <v>2326.7999999999997</v>
      </c>
      <c r="J83" s="120">
        <f t="shared" si="72"/>
        <v>4826.7999999999993</v>
      </c>
      <c r="K83" s="132"/>
      <c r="L83" s="95">
        <v>1250</v>
      </c>
      <c r="M83" s="95">
        <f t="shared" si="73"/>
        <v>0</v>
      </c>
      <c r="N83" s="95">
        <v>1163.3999999999999</v>
      </c>
      <c r="O83" s="95">
        <f t="shared" si="74"/>
        <v>0</v>
      </c>
      <c r="P83" s="96">
        <f t="shared" si="75"/>
        <v>0</v>
      </c>
      <c r="Q83" s="180"/>
      <c r="R83" s="178">
        <v>1250</v>
      </c>
      <c r="S83" s="178">
        <f t="shared" si="76"/>
        <v>0</v>
      </c>
      <c r="T83" s="178">
        <v>1163.3999999999999</v>
      </c>
      <c r="U83" s="178">
        <f t="shared" si="77"/>
        <v>0</v>
      </c>
      <c r="V83" s="179">
        <f t="shared" si="78"/>
        <v>0</v>
      </c>
      <c r="W83" s="227"/>
      <c r="X83" s="225">
        <v>1250</v>
      </c>
      <c r="Y83" s="225">
        <f t="shared" si="79"/>
        <v>0</v>
      </c>
      <c r="Z83" s="225">
        <v>1163.3999999999999</v>
      </c>
      <c r="AA83" s="225">
        <f t="shared" si="80"/>
        <v>0</v>
      </c>
      <c r="AB83" s="226">
        <f t="shared" si="81"/>
        <v>0</v>
      </c>
      <c r="AC83" s="274"/>
      <c r="AD83" s="272">
        <v>1250</v>
      </c>
      <c r="AE83" s="272">
        <f t="shared" si="82"/>
        <v>0</v>
      </c>
      <c r="AF83" s="272">
        <v>1163.3999999999999</v>
      </c>
      <c r="AG83" s="272">
        <f t="shared" si="83"/>
        <v>0</v>
      </c>
      <c r="AH83" s="273">
        <f t="shared" si="84"/>
        <v>0</v>
      </c>
      <c r="AI83" s="318"/>
      <c r="AJ83" s="319">
        <v>1250</v>
      </c>
      <c r="AK83" s="319">
        <f t="shared" si="85"/>
        <v>0</v>
      </c>
      <c r="AL83" s="319">
        <v>1163.3999999999999</v>
      </c>
      <c r="AM83" s="319">
        <f t="shared" si="86"/>
        <v>0</v>
      </c>
      <c r="AN83" s="320">
        <f t="shared" si="87"/>
        <v>0</v>
      </c>
      <c r="AO83" s="1609">
        <v>2</v>
      </c>
      <c r="AP83" s="1093">
        <v>1250</v>
      </c>
      <c r="AQ83" s="1093">
        <f t="shared" si="88"/>
        <v>2500</v>
      </c>
      <c r="AR83" s="1093">
        <v>1163.3999999999999</v>
      </c>
      <c r="AS83" s="1093">
        <f t="shared" si="89"/>
        <v>2326.7999999999997</v>
      </c>
      <c r="AT83" s="1094">
        <f t="shared" si="90"/>
        <v>4826.7999999999993</v>
      </c>
      <c r="AU83" s="1099"/>
      <c r="AV83" s="1101">
        <v>1250</v>
      </c>
      <c r="AW83" s="1101">
        <f t="shared" si="91"/>
        <v>0</v>
      </c>
      <c r="AX83" s="1101">
        <v>1163.3999999999999</v>
      </c>
      <c r="AY83" s="1101">
        <f t="shared" si="92"/>
        <v>0</v>
      </c>
      <c r="AZ83" s="1102">
        <f t="shared" si="93"/>
        <v>0</v>
      </c>
      <c r="BA83" s="1151">
        <f t="shared" si="96"/>
        <v>0</v>
      </c>
      <c r="BB83" s="363">
        <v>1250</v>
      </c>
      <c r="BC83" s="363">
        <f t="shared" si="94"/>
        <v>0</v>
      </c>
      <c r="BD83" s="363">
        <v>1163.3999999999999</v>
      </c>
      <c r="BE83" s="363">
        <f t="shared" si="95"/>
        <v>0</v>
      </c>
      <c r="BF83" s="364">
        <f t="shared" si="97"/>
        <v>0</v>
      </c>
      <c r="BG83" s="1142">
        <f t="shared" si="98"/>
        <v>4826.7999999999993</v>
      </c>
      <c r="BH83" s="1142">
        <f t="shared" si="99"/>
        <v>-4826.7999999999993</v>
      </c>
    </row>
    <row r="84" spans="1:60" x14ac:dyDescent="0.2">
      <c r="A84" s="1">
        <v>72</v>
      </c>
      <c r="B84" s="50" t="s">
        <v>394</v>
      </c>
      <c r="C84" s="77" t="s">
        <v>296</v>
      </c>
      <c r="D84" s="77" t="s">
        <v>14</v>
      </c>
      <c r="E84" s="1830">
        <v>9</v>
      </c>
      <c r="F84" s="76">
        <v>850</v>
      </c>
      <c r="G84" s="76">
        <f t="shared" si="70"/>
        <v>7650</v>
      </c>
      <c r="H84" s="76">
        <v>347.2</v>
      </c>
      <c r="I84" s="76">
        <f t="shared" si="71"/>
        <v>3124.7999999999997</v>
      </c>
      <c r="J84" s="120">
        <f t="shared" si="72"/>
        <v>10774.8</v>
      </c>
      <c r="K84" s="132"/>
      <c r="L84" s="95">
        <v>850</v>
      </c>
      <c r="M84" s="95">
        <f t="shared" si="73"/>
        <v>0</v>
      </c>
      <c r="N84" s="95">
        <v>347.2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347.2</v>
      </c>
      <c r="U84" s="178">
        <f t="shared" si="77"/>
        <v>0</v>
      </c>
      <c r="V84" s="179">
        <f t="shared" si="78"/>
        <v>0</v>
      </c>
      <c r="W84" s="227">
        <v>8</v>
      </c>
      <c r="X84" s="225">
        <v>850</v>
      </c>
      <c r="Y84" s="225">
        <f t="shared" si="79"/>
        <v>6800</v>
      </c>
      <c r="Z84" s="225">
        <v>347.2</v>
      </c>
      <c r="AA84" s="225">
        <f t="shared" si="80"/>
        <v>2777.6</v>
      </c>
      <c r="AB84" s="226">
        <f t="shared" si="81"/>
        <v>9577.6</v>
      </c>
      <c r="AC84" s="274"/>
      <c r="AD84" s="272">
        <v>850</v>
      </c>
      <c r="AE84" s="272">
        <f t="shared" si="82"/>
        <v>0</v>
      </c>
      <c r="AF84" s="272">
        <v>347.2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347.2</v>
      </c>
      <c r="AM84" s="319">
        <f t="shared" si="86"/>
        <v>0</v>
      </c>
      <c r="AN84" s="320">
        <f t="shared" si="87"/>
        <v>0</v>
      </c>
      <c r="AO84" s="1617">
        <v>1</v>
      </c>
      <c r="AP84" s="1093">
        <v>850</v>
      </c>
      <c r="AQ84" s="1093">
        <f t="shared" si="88"/>
        <v>850</v>
      </c>
      <c r="AR84" s="1093">
        <v>347.2</v>
      </c>
      <c r="AS84" s="1093">
        <f t="shared" si="89"/>
        <v>347.2</v>
      </c>
      <c r="AT84" s="1094">
        <f t="shared" si="90"/>
        <v>1197.2</v>
      </c>
      <c r="AU84" s="1099"/>
      <c r="AV84" s="1101">
        <v>850</v>
      </c>
      <c r="AW84" s="1101">
        <f t="shared" si="91"/>
        <v>0</v>
      </c>
      <c r="AX84" s="1101">
        <v>347.2</v>
      </c>
      <c r="AY84" s="1101">
        <f t="shared" si="92"/>
        <v>0</v>
      </c>
      <c r="AZ84" s="1102">
        <f t="shared" si="93"/>
        <v>0</v>
      </c>
      <c r="BA84" s="1157">
        <f t="shared" si="96"/>
        <v>0</v>
      </c>
      <c r="BB84" s="363">
        <v>850</v>
      </c>
      <c r="BC84" s="363">
        <f t="shared" si="94"/>
        <v>0</v>
      </c>
      <c r="BD84" s="363">
        <v>347.2</v>
      </c>
      <c r="BE84" s="363">
        <f t="shared" si="95"/>
        <v>0</v>
      </c>
      <c r="BF84" s="364">
        <f t="shared" si="97"/>
        <v>0</v>
      </c>
      <c r="BG84" s="1142">
        <f t="shared" si="98"/>
        <v>1197.1999999999989</v>
      </c>
      <c r="BH84" s="1142">
        <f t="shared" si="99"/>
        <v>-1197.1999999999989</v>
      </c>
    </row>
    <row r="85" spans="1:60" x14ac:dyDescent="0.2">
      <c r="A85" s="1">
        <v>73</v>
      </c>
      <c r="B85" s="50" t="s">
        <v>394</v>
      </c>
      <c r="C85" s="77" t="s">
        <v>168</v>
      </c>
      <c r="D85" s="77" t="s">
        <v>14</v>
      </c>
      <c r="E85" s="1830">
        <v>13</v>
      </c>
      <c r="F85" s="76">
        <v>850</v>
      </c>
      <c r="G85" s="76">
        <f t="shared" si="70"/>
        <v>11050</v>
      </c>
      <c r="H85" s="76">
        <v>311.87692307692305</v>
      </c>
      <c r="I85" s="76">
        <f t="shared" si="71"/>
        <v>4054.3999999999996</v>
      </c>
      <c r="J85" s="120">
        <f t="shared" si="72"/>
        <v>15104.4</v>
      </c>
      <c r="K85" s="132"/>
      <c r="L85" s="95">
        <v>850</v>
      </c>
      <c r="M85" s="95">
        <f t="shared" si="73"/>
        <v>0</v>
      </c>
      <c r="N85" s="95">
        <v>311.87692307692305</v>
      </c>
      <c r="O85" s="95">
        <f t="shared" si="74"/>
        <v>0</v>
      </c>
      <c r="P85" s="96">
        <f t="shared" si="75"/>
        <v>0</v>
      </c>
      <c r="Q85" s="180"/>
      <c r="R85" s="178">
        <v>850</v>
      </c>
      <c r="S85" s="178">
        <f t="shared" si="76"/>
        <v>0</v>
      </c>
      <c r="T85" s="178">
        <v>311.87692307692305</v>
      </c>
      <c r="U85" s="178">
        <f t="shared" si="77"/>
        <v>0</v>
      </c>
      <c r="V85" s="179">
        <f t="shared" si="78"/>
        <v>0</v>
      </c>
      <c r="W85" s="227">
        <v>12</v>
      </c>
      <c r="X85" s="225">
        <v>850</v>
      </c>
      <c r="Y85" s="225">
        <f t="shared" si="79"/>
        <v>10200</v>
      </c>
      <c r="Z85" s="225">
        <v>311.87692307692305</v>
      </c>
      <c r="AA85" s="225">
        <f t="shared" si="80"/>
        <v>3742.5230769230766</v>
      </c>
      <c r="AB85" s="226">
        <f t="shared" si="81"/>
        <v>13942.523076923077</v>
      </c>
      <c r="AC85" s="274"/>
      <c r="AD85" s="272">
        <v>850</v>
      </c>
      <c r="AE85" s="272">
        <f t="shared" si="82"/>
        <v>0</v>
      </c>
      <c r="AF85" s="272">
        <v>311.87692307692305</v>
      </c>
      <c r="AG85" s="272">
        <f t="shared" si="83"/>
        <v>0</v>
      </c>
      <c r="AH85" s="273">
        <f t="shared" si="84"/>
        <v>0</v>
      </c>
      <c r="AI85" s="321"/>
      <c r="AJ85" s="319">
        <v>850</v>
      </c>
      <c r="AK85" s="319">
        <f t="shared" si="85"/>
        <v>0</v>
      </c>
      <c r="AL85" s="319">
        <v>311.87692307692305</v>
      </c>
      <c r="AM85" s="319">
        <f t="shared" si="86"/>
        <v>0</v>
      </c>
      <c r="AN85" s="320">
        <f t="shared" si="87"/>
        <v>0</v>
      </c>
      <c r="AO85" s="1609">
        <v>1</v>
      </c>
      <c r="AP85" s="1093">
        <v>850</v>
      </c>
      <c r="AQ85" s="1093">
        <f t="shared" si="88"/>
        <v>850</v>
      </c>
      <c r="AR85" s="1093">
        <v>311.87692307692305</v>
      </c>
      <c r="AS85" s="1093">
        <f t="shared" si="89"/>
        <v>311.87692307692305</v>
      </c>
      <c r="AT85" s="1094">
        <f t="shared" si="90"/>
        <v>1161.876923076923</v>
      </c>
      <c r="AU85" s="1099"/>
      <c r="AV85" s="1101">
        <v>850</v>
      </c>
      <c r="AW85" s="1101">
        <f t="shared" si="91"/>
        <v>0</v>
      </c>
      <c r="AX85" s="1101">
        <v>311.87692307692305</v>
      </c>
      <c r="AY85" s="1101">
        <f t="shared" si="92"/>
        <v>0</v>
      </c>
      <c r="AZ85" s="1102">
        <f t="shared" si="93"/>
        <v>0</v>
      </c>
      <c r="BA85" s="1151">
        <f t="shared" si="96"/>
        <v>0</v>
      </c>
      <c r="BB85" s="363">
        <v>850</v>
      </c>
      <c r="BC85" s="363">
        <f t="shared" si="94"/>
        <v>0</v>
      </c>
      <c r="BD85" s="363">
        <v>311.87692307692305</v>
      </c>
      <c r="BE85" s="363">
        <f t="shared" si="95"/>
        <v>0</v>
      </c>
      <c r="BF85" s="364">
        <f t="shared" si="97"/>
        <v>0</v>
      </c>
      <c r="BG85" s="1142">
        <f t="shared" si="98"/>
        <v>1161.876923076923</v>
      </c>
      <c r="BH85" s="1142">
        <f t="shared" si="99"/>
        <v>-1161.876923076923</v>
      </c>
    </row>
    <row r="86" spans="1:60" x14ac:dyDescent="0.2">
      <c r="A86" s="1">
        <v>74</v>
      </c>
      <c r="B86" s="50" t="s">
        <v>50</v>
      </c>
      <c r="C86" s="51" t="s">
        <v>184</v>
      </c>
      <c r="D86" s="51" t="s">
        <v>7</v>
      </c>
      <c r="E86" s="1830">
        <v>1</v>
      </c>
      <c r="F86" s="76">
        <v>1500</v>
      </c>
      <c r="G86" s="76">
        <f t="shared" si="70"/>
        <v>1500</v>
      </c>
      <c r="H86" s="76">
        <v>4175</v>
      </c>
      <c r="I86" s="76">
        <f t="shared" si="71"/>
        <v>4175</v>
      </c>
      <c r="J86" s="120">
        <f t="shared" si="72"/>
        <v>5675</v>
      </c>
      <c r="K86" s="131"/>
      <c r="L86" s="95">
        <v>1500</v>
      </c>
      <c r="M86" s="95">
        <f t="shared" si="73"/>
        <v>0</v>
      </c>
      <c r="N86" s="95">
        <v>4175</v>
      </c>
      <c r="O86" s="95">
        <f t="shared" si="74"/>
        <v>0</v>
      </c>
      <c r="P86" s="96">
        <f t="shared" si="75"/>
        <v>0</v>
      </c>
      <c r="Q86" s="177"/>
      <c r="R86" s="178">
        <v>1500</v>
      </c>
      <c r="S86" s="178">
        <f t="shared" si="76"/>
        <v>0</v>
      </c>
      <c r="T86" s="178">
        <v>4175</v>
      </c>
      <c r="U86" s="178">
        <f t="shared" si="77"/>
        <v>0</v>
      </c>
      <c r="V86" s="179">
        <f t="shared" si="78"/>
        <v>0</v>
      </c>
      <c r="W86" s="224"/>
      <c r="X86" s="225">
        <v>1500</v>
      </c>
      <c r="Y86" s="225">
        <f t="shared" si="79"/>
        <v>0</v>
      </c>
      <c r="Z86" s="225">
        <v>4175</v>
      </c>
      <c r="AA86" s="225">
        <f t="shared" si="80"/>
        <v>0</v>
      </c>
      <c r="AB86" s="226">
        <f t="shared" si="81"/>
        <v>0</v>
      </c>
      <c r="AC86" s="271"/>
      <c r="AD86" s="272">
        <v>1500</v>
      </c>
      <c r="AE86" s="272">
        <f t="shared" si="82"/>
        <v>0</v>
      </c>
      <c r="AF86" s="272">
        <v>4175</v>
      </c>
      <c r="AG86" s="272">
        <f t="shared" si="83"/>
        <v>0</v>
      </c>
      <c r="AH86" s="273">
        <f t="shared" si="84"/>
        <v>0</v>
      </c>
      <c r="AI86" s="318"/>
      <c r="AJ86" s="319">
        <v>1500</v>
      </c>
      <c r="AK86" s="319">
        <f t="shared" si="85"/>
        <v>0</v>
      </c>
      <c r="AL86" s="319">
        <v>4175</v>
      </c>
      <c r="AM86" s="319">
        <f t="shared" si="86"/>
        <v>0</v>
      </c>
      <c r="AN86" s="320">
        <f t="shared" si="87"/>
        <v>0</v>
      </c>
      <c r="AO86" s="1609">
        <v>1</v>
      </c>
      <c r="AP86" s="1093">
        <v>1500</v>
      </c>
      <c r="AQ86" s="1093">
        <f t="shared" si="88"/>
        <v>1500</v>
      </c>
      <c r="AR86" s="1093">
        <v>4175</v>
      </c>
      <c r="AS86" s="1093">
        <f t="shared" si="89"/>
        <v>4175</v>
      </c>
      <c r="AT86" s="1094">
        <f t="shared" si="90"/>
        <v>5675</v>
      </c>
      <c r="AU86" s="1099"/>
      <c r="AV86" s="1101">
        <v>1500</v>
      </c>
      <c r="AW86" s="1101">
        <f t="shared" si="91"/>
        <v>0</v>
      </c>
      <c r="AX86" s="1101">
        <v>4175</v>
      </c>
      <c r="AY86" s="1101">
        <f t="shared" si="92"/>
        <v>0</v>
      </c>
      <c r="AZ86" s="1102">
        <f t="shared" si="93"/>
        <v>0</v>
      </c>
      <c r="BA86" s="1157">
        <f t="shared" si="96"/>
        <v>0</v>
      </c>
      <c r="BB86" s="363">
        <v>1500</v>
      </c>
      <c r="BC86" s="363">
        <f t="shared" si="94"/>
        <v>0</v>
      </c>
      <c r="BD86" s="363">
        <v>4175</v>
      </c>
      <c r="BE86" s="363">
        <f t="shared" si="95"/>
        <v>0</v>
      </c>
      <c r="BF86" s="364">
        <f t="shared" si="97"/>
        <v>0</v>
      </c>
      <c r="BG86" s="1142">
        <f t="shared" si="98"/>
        <v>5675</v>
      </c>
      <c r="BH86" s="1142">
        <f t="shared" si="99"/>
        <v>-5675</v>
      </c>
    </row>
    <row r="87" spans="1:60" x14ac:dyDescent="0.2">
      <c r="A87" s="1">
        <v>75</v>
      </c>
      <c r="B87" s="50" t="s">
        <v>51</v>
      </c>
      <c r="C87" s="51" t="s">
        <v>52</v>
      </c>
      <c r="D87" s="51" t="s">
        <v>7</v>
      </c>
      <c r="E87" s="1830">
        <v>9</v>
      </c>
      <c r="F87" s="76">
        <v>600</v>
      </c>
      <c r="G87" s="76">
        <f t="shared" si="70"/>
        <v>5400</v>
      </c>
      <c r="H87" s="76">
        <v>784</v>
      </c>
      <c r="I87" s="76">
        <f t="shared" si="71"/>
        <v>7056</v>
      </c>
      <c r="J87" s="120">
        <f t="shared" si="72"/>
        <v>12456</v>
      </c>
      <c r="K87" s="131"/>
      <c r="L87" s="95">
        <v>600</v>
      </c>
      <c r="M87" s="95">
        <f t="shared" si="73"/>
        <v>0</v>
      </c>
      <c r="N87" s="95">
        <v>784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784</v>
      </c>
      <c r="U87" s="178">
        <f t="shared" si="77"/>
        <v>0</v>
      </c>
      <c r="V87" s="179">
        <f t="shared" si="78"/>
        <v>0</v>
      </c>
      <c r="W87" s="224">
        <v>9</v>
      </c>
      <c r="X87" s="225">
        <v>600</v>
      </c>
      <c r="Y87" s="225">
        <f t="shared" si="79"/>
        <v>5400</v>
      </c>
      <c r="Z87" s="225">
        <v>784</v>
      </c>
      <c r="AA87" s="225">
        <f t="shared" si="80"/>
        <v>7056</v>
      </c>
      <c r="AB87" s="226">
        <f t="shared" si="81"/>
        <v>12456</v>
      </c>
      <c r="AC87" s="271"/>
      <c r="AD87" s="272">
        <v>600</v>
      </c>
      <c r="AE87" s="272">
        <f t="shared" si="82"/>
        <v>0</v>
      </c>
      <c r="AF87" s="272">
        <v>784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784</v>
      </c>
      <c r="AM87" s="319">
        <f t="shared" si="86"/>
        <v>0</v>
      </c>
      <c r="AN87" s="320">
        <f t="shared" si="87"/>
        <v>0</v>
      </c>
      <c r="AO87" s="1091"/>
      <c r="AP87" s="1093">
        <v>600</v>
      </c>
      <c r="AQ87" s="1093">
        <f t="shared" si="88"/>
        <v>0</v>
      </c>
      <c r="AR87" s="1093">
        <v>784</v>
      </c>
      <c r="AS87" s="1093">
        <f t="shared" si="89"/>
        <v>0</v>
      </c>
      <c r="AT87" s="1094">
        <f t="shared" si="90"/>
        <v>0</v>
      </c>
      <c r="AU87" s="1099"/>
      <c r="AV87" s="1101">
        <v>600</v>
      </c>
      <c r="AW87" s="1101">
        <f t="shared" si="91"/>
        <v>0</v>
      </c>
      <c r="AX87" s="1101">
        <v>784</v>
      </c>
      <c r="AY87" s="1101">
        <f t="shared" si="92"/>
        <v>0</v>
      </c>
      <c r="AZ87" s="1102">
        <f t="shared" si="93"/>
        <v>0</v>
      </c>
      <c r="BA87" s="1151">
        <f t="shared" si="96"/>
        <v>0</v>
      </c>
      <c r="BB87" s="363">
        <v>600</v>
      </c>
      <c r="BC87" s="363">
        <f t="shared" si="94"/>
        <v>0</v>
      </c>
      <c r="BD87" s="363">
        <v>784</v>
      </c>
      <c r="BE87" s="363">
        <f t="shared" si="95"/>
        <v>0</v>
      </c>
      <c r="BF87" s="364">
        <f t="shared" si="97"/>
        <v>0</v>
      </c>
      <c r="BG87" s="1142">
        <f t="shared" si="98"/>
        <v>0</v>
      </c>
      <c r="BH87" s="1142">
        <f t="shared" si="99"/>
        <v>0</v>
      </c>
    </row>
    <row r="88" spans="1:60" x14ac:dyDescent="0.2">
      <c r="A88" s="1">
        <v>76</v>
      </c>
      <c r="B88" s="50" t="s">
        <v>51</v>
      </c>
      <c r="C88" s="51" t="s">
        <v>53</v>
      </c>
      <c r="D88" s="51" t="s">
        <v>7</v>
      </c>
      <c r="E88" s="1830">
        <v>14</v>
      </c>
      <c r="F88" s="76">
        <v>600</v>
      </c>
      <c r="G88" s="76">
        <f t="shared" si="70"/>
        <v>8400</v>
      </c>
      <c r="H88" s="76">
        <v>420</v>
      </c>
      <c r="I88" s="76">
        <f t="shared" si="71"/>
        <v>5880</v>
      </c>
      <c r="J88" s="120">
        <f t="shared" si="72"/>
        <v>14280</v>
      </c>
      <c r="K88" s="131"/>
      <c r="L88" s="95">
        <v>600</v>
      </c>
      <c r="M88" s="95">
        <f t="shared" si="73"/>
        <v>0</v>
      </c>
      <c r="N88" s="95">
        <v>420</v>
      </c>
      <c r="O88" s="95">
        <f t="shared" si="74"/>
        <v>0</v>
      </c>
      <c r="P88" s="96">
        <f t="shared" si="75"/>
        <v>0</v>
      </c>
      <c r="Q88" s="177"/>
      <c r="R88" s="178">
        <v>600</v>
      </c>
      <c r="S88" s="178">
        <f t="shared" si="76"/>
        <v>0</v>
      </c>
      <c r="T88" s="178">
        <v>420</v>
      </c>
      <c r="U88" s="178">
        <f t="shared" si="77"/>
        <v>0</v>
      </c>
      <c r="V88" s="179">
        <f t="shared" si="78"/>
        <v>0</v>
      </c>
      <c r="W88" s="224">
        <v>13</v>
      </c>
      <c r="X88" s="225">
        <v>600</v>
      </c>
      <c r="Y88" s="225">
        <f t="shared" si="79"/>
        <v>7800</v>
      </c>
      <c r="Z88" s="225">
        <v>420</v>
      </c>
      <c r="AA88" s="225">
        <f t="shared" si="80"/>
        <v>5460</v>
      </c>
      <c r="AB88" s="226">
        <f t="shared" si="81"/>
        <v>13260</v>
      </c>
      <c r="AC88" s="271"/>
      <c r="AD88" s="272">
        <v>600</v>
      </c>
      <c r="AE88" s="272">
        <f t="shared" si="82"/>
        <v>0</v>
      </c>
      <c r="AF88" s="272">
        <v>420</v>
      </c>
      <c r="AG88" s="272">
        <f t="shared" si="83"/>
        <v>0</v>
      </c>
      <c r="AH88" s="273">
        <f t="shared" si="84"/>
        <v>0</v>
      </c>
      <c r="AI88" s="318"/>
      <c r="AJ88" s="319">
        <v>600</v>
      </c>
      <c r="AK88" s="319">
        <f t="shared" si="85"/>
        <v>0</v>
      </c>
      <c r="AL88" s="319">
        <v>420</v>
      </c>
      <c r="AM88" s="319">
        <f t="shared" si="86"/>
        <v>0</v>
      </c>
      <c r="AN88" s="320">
        <f t="shared" si="87"/>
        <v>0</v>
      </c>
      <c r="AO88" s="1609">
        <v>1</v>
      </c>
      <c r="AP88" s="1093">
        <v>600</v>
      </c>
      <c r="AQ88" s="1093">
        <f t="shared" si="88"/>
        <v>600</v>
      </c>
      <c r="AR88" s="1093">
        <v>420</v>
      </c>
      <c r="AS88" s="1093">
        <f t="shared" si="89"/>
        <v>420</v>
      </c>
      <c r="AT88" s="1094">
        <f t="shared" si="90"/>
        <v>1020</v>
      </c>
      <c r="AU88" s="1099"/>
      <c r="AV88" s="1101">
        <v>600</v>
      </c>
      <c r="AW88" s="1101">
        <f t="shared" si="91"/>
        <v>0</v>
      </c>
      <c r="AX88" s="1101">
        <v>420</v>
      </c>
      <c r="AY88" s="1101">
        <f t="shared" si="92"/>
        <v>0</v>
      </c>
      <c r="AZ88" s="1102">
        <f t="shared" si="93"/>
        <v>0</v>
      </c>
      <c r="BA88" s="1151">
        <f t="shared" si="96"/>
        <v>0</v>
      </c>
      <c r="BB88" s="363">
        <v>600</v>
      </c>
      <c r="BC88" s="363">
        <f t="shared" si="94"/>
        <v>0</v>
      </c>
      <c r="BD88" s="363">
        <v>420</v>
      </c>
      <c r="BE88" s="363">
        <f t="shared" si="95"/>
        <v>0</v>
      </c>
      <c r="BF88" s="364">
        <f t="shared" si="97"/>
        <v>0</v>
      </c>
      <c r="BG88" s="1142">
        <f t="shared" si="98"/>
        <v>1020</v>
      </c>
      <c r="BH88" s="1142">
        <f t="shared" si="99"/>
        <v>-1020</v>
      </c>
    </row>
    <row r="89" spans="1:60" hidden="1" x14ac:dyDescent="0.2">
      <c r="A89" s="1">
        <v>77</v>
      </c>
      <c r="B89" s="50" t="s">
        <v>54</v>
      </c>
      <c r="C89" s="51" t="s">
        <v>293</v>
      </c>
      <c r="D89" s="51" t="s">
        <v>7</v>
      </c>
      <c r="E89" s="1830">
        <v>0</v>
      </c>
      <c r="F89" s="76">
        <v>800</v>
      </c>
      <c r="G89" s="76">
        <f t="shared" si="70"/>
        <v>0</v>
      </c>
      <c r="H89" s="76">
        <v>721</v>
      </c>
      <c r="I89" s="76">
        <f t="shared" si="71"/>
        <v>0</v>
      </c>
      <c r="J89" s="120">
        <f t="shared" si="72"/>
        <v>0</v>
      </c>
      <c r="K89" s="131"/>
      <c r="L89" s="95">
        <v>800</v>
      </c>
      <c r="M89" s="95">
        <f t="shared" si="73"/>
        <v>0</v>
      </c>
      <c r="N89" s="95">
        <v>721</v>
      </c>
      <c r="O89" s="95">
        <f t="shared" si="74"/>
        <v>0</v>
      </c>
      <c r="P89" s="96">
        <f t="shared" si="75"/>
        <v>0</v>
      </c>
      <c r="Q89" s="177"/>
      <c r="R89" s="178">
        <v>800</v>
      </c>
      <c r="S89" s="178">
        <f t="shared" si="76"/>
        <v>0</v>
      </c>
      <c r="T89" s="178">
        <v>721</v>
      </c>
      <c r="U89" s="178">
        <f t="shared" si="77"/>
        <v>0</v>
      </c>
      <c r="V89" s="179">
        <f t="shared" si="78"/>
        <v>0</v>
      </c>
      <c r="W89" s="224"/>
      <c r="X89" s="225">
        <v>800</v>
      </c>
      <c r="Y89" s="225">
        <f t="shared" si="79"/>
        <v>0</v>
      </c>
      <c r="Z89" s="225">
        <v>721</v>
      </c>
      <c r="AA89" s="225">
        <f t="shared" si="80"/>
        <v>0</v>
      </c>
      <c r="AB89" s="226">
        <f t="shared" si="81"/>
        <v>0</v>
      </c>
      <c r="AC89" s="271"/>
      <c r="AD89" s="272">
        <v>800</v>
      </c>
      <c r="AE89" s="272">
        <f t="shared" si="82"/>
        <v>0</v>
      </c>
      <c r="AF89" s="272">
        <v>721</v>
      </c>
      <c r="AG89" s="272">
        <f t="shared" si="83"/>
        <v>0</v>
      </c>
      <c r="AH89" s="273">
        <f t="shared" si="84"/>
        <v>0</v>
      </c>
      <c r="AI89" s="318"/>
      <c r="AJ89" s="319">
        <v>800</v>
      </c>
      <c r="AK89" s="319">
        <f t="shared" si="85"/>
        <v>0</v>
      </c>
      <c r="AL89" s="319">
        <v>721</v>
      </c>
      <c r="AM89" s="319">
        <f t="shared" si="86"/>
        <v>0</v>
      </c>
      <c r="AN89" s="320">
        <f t="shared" si="87"/>
        <v>0</v>
      </c>
      <c r="AO89" s="1091"/>
      <c r="AP89" s="1093">
        <v>800</v>
      </c>
      <c r="AQ89" s="1093">
        <f t="shared" si="88"/>
        <v>0</v>
      </c>
      <c r="AR89" s="1093">
        <v>721</v>
      </c>
      <c r="AS89" s="1093">
        <f t="shared" si="89"/>
        <v>0</v>
      </c>
      <c r="AT89" s="1094">
        <f t="shared" si="90"/>
        <v>0</v>
      </c>
      <c r="AU89" s="1099"/>
      <c r="AV89" s="1101">
        <v>800</v>
      </c>
      <c r="AW89" s="1101">
        <f t="shared" si="91"/>
        <v>0</v>
      </c>
      <c r="AX89" s="1101">
        <v>721</v>
      </c>
      <c r="AY89" s="1101">
        <f t="shared" si="92"/>
        <v>0</v>
      </c>
      <c r="AZ89" s="1102">
        <f t="shared" si="93"/>
        <v>0</v>
      </c>
      <c r="BA89" s="1157">
        <f t="shared" si="96"/>
        <v>0</v>
      </c>
      <c r="BB89" s="363">
        <v>800</v>
      </c>
      <c r="BC89" s="363">
        <f t="shared" si="94"/>
        <v>0</v>
      </c>
      <c r="BD89" s="363">
        <v>721</v>
      </c>
      <c r="BE89" s="363">
        <f t="shared" si="95"/>
        <v>0</v>
      </c>
      <c r="BF89" s="364">
        <f t="shared" si="97"/>
        <v>0</v>
      </c>
      <c r="BG89" s="1142">
        <f t="shared" si="98"/>
        <v>0</v>
      </c>
      <c r="BH89" s="1142">
        <f t="shared" si="99"/>
        <v>0</v>
      </c>
    </row>
    <row r="90" spans="1:60" x14ac:dyDescent="0.2">
      <c r="A90" s="1">
        <v>78</v>
      </c>
      <c r="B90" s="50" t="s">
        <v>55</v>
      </c>
      <c r="C90" s="51"/>
      <c r="D90" s="51" t="s">
        <v>56</v>
      </c>
      <c r="E90" s="1830">
        <v>12.85</v>
      </c>
      <c r="F90" s="76">
        <v>1050</v>
      </c>
      <c r="G90" s="76">
        <f t="shared" si="70"/>
        <v>13492.5</v>
      </c>
      <c r="H90" s="76">
        <v>840</v>
      </c>
      <c r="I90" s="76">
        <f t="shared" si="71"/>
        <v>10794</v>
      </c>
      <c r="J90" s="120">
        <f t="shared" si="72"/>
        <v>24286.5</v>
      </c>
      <c r="K90" s="131"/>
      <c r="L90" s="95">
        <v>1050</v>
      </c>
      <c r="M90" s="95">
        <f t="shared" si="73"/>
        <v>0</v>
      </c>
      <c r="N90" s="95">
        <v>840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840</v>
      </c>
      <c r="U90" s="178">
        <f t="shared" si="77"/>
        <v>0</v>
      </c>
      <c r="V90" s="179">
        <f t="shared" si="78"/>
        <v>0</v>
      </c>
      <c r="W90" s="224"/>
      <c r="X90" s="225">
        <v>1050</v>
      </c>
      <c r="Y90" s="225">
        <f t="shared" si="79"/>
        <v>0</v>
      </c>
      <c r="Z90" s="225">
        <v>840</v>
      </c>
      <c r="AA90" s="225">
        <f t="shared" si="80"/>
        <v>0</v>
      </c>
      <c r="AB90" s="226">
        <f t="shared" si="81"/>
        <v>0</v>
      </c>
      <c r="AC90" s="271"/>
      <c r="AD90" s="272">
        <v>1050</v>
      </c>
      <c r="AE90" s="272">
        <f t="shared" si="82"/>
        <v>0</v>
      </c>
      <c r="AF90" s="272">
        <v>840</v>
      </c>
      <c r="AG90" s="272">
        <f t="shared" si="83"/>
        <v>0</v>
      </c>
      <c r="AH90" s="273">
        <f t="shared" si="84"/>
        <v>0</v>
      </c>
      <c r="AI90" s="318"/>
      <c r="AJ90" s="319">
        <v>1050</v>
      </c>
      <c r="AK90" s="319">
        <f t="shared" si="85"/>
        <v>0</v>
      </c>
      <c r="AL90" s="319">
        <v>840</v>
      </c>
      <c r="AM90" s="319">
        <f t="shared" si="86"/>
        <v>0</v>
      </c>
      <c r="AN90" s="320">
        <f t="shared" si="87"/>
        <v>0</v>
      </c>
      <c r="AO90" s="1609">
        <v>12.85</v>
      </c>
      <c r="AP90" s="1093">
        <v>1050</v>
      </c>
      <c r="AQ90" s="1093">
        <f t="shared" si="88"/>
        <v>13492.5</v>
      </c>
      <c r="AR90" s="1093">
        <v>840</v>
      </c>
      <c r="AS90" s="1093">
        <f t="shared" si="89"/>
        <v>10794</v>
      </c>
      <c r="AT90" s="1094">
        <f t="shared" si="90"/>
        <v>24286.5</v>
      </c>
      <c r="AU90" s="1099"/>
      <c r="AV90" s="1101">
        <v>1050</v>
      </c>
      <c r="AW90" s="1101">
        <f t="shared" si="91"/>
        <v>0</v>
      </c>
      <c r="AX90" s="1101">
        <v>840</v>
      </c>
      <c r="AY90" s="1101">
        <f t="shared" si="92"/>
        <v>0</v>
      </c>
      <c r="AZ90" s="1102">
        <f t="shared" si="93"/>
        <v>0</v>
      </c>
      <c r="BA90" s="1151">
        <f t="shared" si="96"/>
        <v>0</v>
      </c>
      <c r="BB90" s="363">
        <v>1050</v>
      </c>
      <c r="BC90" s="363">
        <f t="shared" si="94"/>
        <v>0</v>
      </c>
      <c r="BD90" s="363">
        <v>840</v>
      </c>
      <c r="BE90" s="363">
        <f t="shared" si="95"/>
        <v>0</v>
      </c>
      <c r="BF90" s="364">
        <f t="shared" si="97"/>
        <v>0</v>
      </c>
      <c r="BG90" s="1142">
        <f t="shared" si="98"/>
        <v>24286.5</v>
      </c>
      <c r="BH90" s="1142">
        <f t="shared" si="99"/>
        <v>-24286.5</v>
      </c>
    </row>
    <row r="91" spans="1:60" x14ac:dyDescent="0.2">
      <c r="A91" s="1">
        <v>79</v>
      </c>
      <c r="B91" s="50" t="s">
        <v>57</v>
      </c>
      <c r="C91" s="1159"/>
      <c r="D91" s="51" t="s">
        <v>56</v>
      </c>
      <c r="E91" s="1830">
        <v>132.56399999999996</v>
      </c>
      <c r="F91" s="76">
        <v>1050</v>
      </c>
      <c r="G91" s="76">
        <f t="shared" si="70"/>
        <v>139192.19999999995</v>
      </c>
      <c r="H91" s="76">
        <v>1190</v>
      </c>
      <c r="I91" s="76">
        <f t="shared" si="71"/>
        <v>157751.15999999995</v>
      </c>
      <c r="J91" s="120">
        <f t="shared" si="72"/>
        <v>296943.35999999987</v>
      </c>
      <c r="K91" s="131"/>
      <c r="L91" s="95">
        <v>1050</v>
      </c>
      <c r="M91" s="95">
        <f t="shared" si="73"/>
        <v>0</v>
      </c>
      <c r="N91" s="95">
        <v>1190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1190</v>
      </c>
      <c r="U91" s="178">
        <f t="shared" si="77"/>
        <v>0</v>
      </c>
      <c r="V91" s="179">
        <f t="shared" si="78"/>
        <v>0</v>
      </c>
      <c r="W91" s="224">
        <v>88.61399999999999</v>
      </c>
      <c r="X91" s="225">
        <v>1050</v>
      </c>
      <c r="Y91" s="225">
        <f t="shared" si="79"/>
        <v>93044.699999999983</v>
      </c>
      <c r="Z91" s="225">
        <v>1190</v>
      </c>
      <c r="AA91" s="225">
        <f t="shared" si="80"/>
        <v>105450.65999999999</v>
      </c>
      <c r="AB91" s="226">
        <f t="shared" si="81"/>
        <v>198495.35999999999</v>
      </c>
      <c r="AC91" s="271">
        <v>50</v>
      </c>
      <c r="AD91" s="272">
        <v>1050</v>
      </c>
      <c r="AE91" s="272">
        <f t="shared" si="82"/>
        <v>52500</v>
      </c>
      <c r="AF91" s="272">
        <v>1190</v>
      </c>
      <c r="AG91" s="272">
        <f t="shared" si="83"/>
        <v>59500</v>
      </c>
      <c r="AH91" s="273">
        <f t="shared" si="84"/>
        <v>112000</v>
      </c>
      <c r="AI91" s="318"/>
      <c r="AJ91" s="319">
        <v>1050</v>
      </c>
      <c r="AK91" s="319">
        <f t="shared" si="85"/>
        <v>0</v>
      </c>
      <c r="AL91" s="319">
        <v>1190</v>
      </c>
      <c r="AM91" s="319">
        <f t="shared" si="86"/>
        <v>0</v>
      </c>
      <c r="AN91" s="320">
        <f t="shared" si="87"/>
        <v>0</v>
      </c>
      <c r="AO91" s="1609">
        <f>132.564-W91-AC91</f>
        <v>-6.0499999999999972</v>
      </c>
      <c r="AP91" s="1093">
        <v>1050</v>
      </c>
      <c r="AQ91" s="1093">
        <f t="shared" si="88"/>
        <v>-6352.4999999999973</v>
      </c>
      <c r="AR91" s="1093">
        <v>1190</v>
      </c>
      <c r="AS91" s="1093">
        <f t="shared" si="89"/>
        <v>-7199.4999999999964</v>
      </c>
      <c r="AT91" s="1094">
        <f t="shared" si="90"/>
        <v>-13551.999999999993</v>
      </c>
      <c r="AU91" s="1099"/>
      <c r="AV91" s="1101">
        <v>1050</v>
      </c>
      <c r="AW91" s="1101">
        <f t="shared" si="91"/>
        <v>0</v>
      </c>
      <c r="AX91" s="1101">
        <v>1190</v>
      </c>
      <c r="AY91" s="1101">
        <f t="shared" si="92"/>
        <v>0</v>
      </c>
      <c r="AZ91" s="1102">
        <f t="shared" si="93"/>
        <v>0</v>
      </c>
      <c r="BA91" s="1151">
        <f t="shared" si="96"/>
        <v>-2.8421709430404007E-14</v>
      </c>
      <c r="BB91" s="363">
        <v>1050</v>
      </c>
      <c r="BC91" s="363">
        <f t="shared" si="94"/>
        <v>-2.9842794901924208E-11</v>
      </c>
      <c r="BD91" s="363">
        <v>1190</v>
      </c>
      <c r="BE91" s="363">
        <f t="shared" si="95"/>
        <v>-3.3821834222180769E-11</v>
      </c>
      <c r="BF91" s="364">
        <f t="shared" si="97"/>
        <v>-6.3664629124104977E-11</v>
      </c>
      <c r="BG91" s="1142">
        <f t="shared" si="98"/>
        <v>-13552.000000000116</v>
      </c>
      <c r="BH91" s="1142">
        <f t="shared" si="99"/>
        <v>13552.000000000053</v>
      </c>
    </row>
    <row r="92" spans="1:60" ht="25.5" x14ac:dyDescent="0.2">
      <c r="A92" s="1">
        <v>80</v>
      </c>
      <c r="B92" s="50" t="s">
        <v>58</v>
      </c>
      <c r="C92" s="1159"/>
      <c r="D92" s="51" t="s">
        <v>56</v>
      </c>
      <c r="E92" s="1829">
        <v>13.627000000000001</v>
      </c>
      <c r="F92" s="76">
        <v>1050</v>
      </c>
      <c r="G92" s="76">
        <f t="shared" si="70"/>
        <v>14308.35</v>
      </c>
      <c r="H92" s="76">
        <v>2380</v>
      </c>
      <c r="I92" s="76">
        <f t="shared" si="71"/>
        <v>32432.260000000002</v>
      </c>
      <c r="J92" s="120">
        <f t="shared" si="72"/>
        <v>46740.61</v>
      </c>
      <c r="K92" s="131"/>
      <c r="L92" s="95">
        <v>1050</v>
      </c>
      <c r="M92" s="95">
        <f t="shared" si="73"/>
        <v>0</v>
      </c>
      <c r="N92" s="95">
        <v>2380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2380</v>
      </c>
      <c r="U92" s="178">
        <f t="shared" si="77"/>
        <v>0</v>
      </c>
      <c r="V92" s="179">
        <f t="shared" si="78"/>
        <v>0</v>
      </c>
      <c r="W92" s="224">
        <v>7.5370000000000008</v>
      </c>
      <c r="X92" s="225">
        <v>1050</v>
      </c>
      <c r="Y92" s="225">
        <f t="shared" si="79"/>
        <v>7913.8500000000013</v>
      </c>
      <c r="Z92" s="225">
        <v>2380</v>
      </c>
      <c r="AA92" s="225">
        <f t="shared" si="80"/>
        <v>17938.060000000001</v>
      </c>
      <c r="AB92" s="226">
        <f t="shared" si="81"/>
        <v>25851.910000000003</v>
      </c>
      <c r="AC92" s="271"/>
      <c r="AD92" s="272">
        <v>1050</v>
      </c>
      <c r="AE92" s="272">
        <f t="shared" si="82"/>
        <v>0</v>
      </c>
      <c r="AF92" s="272">
        <v>2380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2380</v>
      </c>
      <c r="AM92" s="319">
        <f t="shared" si="86"/>
        <v>0</v>
      </c>
      <c r="AN92" s="320">
        <f t="shared" si="87"/>
        <v>0</v>
      </c>
      <c r="AO92" s="1609">
        <v>6.09</v>
      </c>
      <c r="AP92" s="1093">
        <v>1050</v>
      </c>
      <c r="AQ92" s="1093">
        <f t="shared" si="88"/>
        <v>6394.5</v>
      </c>
      <c r="AR92" s="1093">
        <v>2380</v>
      </c>
      <c r="AS92" s="1093">
        <f t="shared" si="89"/>
        <v>14494.199999999999</v>
      </c>
      <c r="AT92" s="1094">
        <f t="shared" si="90"/>
        <v>20888.699999999997</v>
      </c>
      <c r="AU92" s="1099"/>
      <c r="AV92" s="1101">
        <v>1050</v>
      </c>
      <c r="AW92" s="1101">
        <f t="shared" si="91"/>
        <v>0</v>
      </c>
      <c r="AX92" s="1101">
        <v>2380</v>
      </c>
      <c r="AY92" s="1101">
        <f t="shared" si="92"/>
        <v>0</v>
      </c>
      <c r="AZ92" s="1102">
        <f t="shared" si="93"/>
        <v>0</v>
      </c>
      <c r="BA92" s="1151">
        <f t="shared" si="96"/>
        <v>0</v>
      </c>
      <c r="BB92" s="363">
        <v>1050</v>
      </c>
      <c r="BC92" s="363">
        <f t="shared" si="94"/>
        <v>0</v>
      </c>
      <c r="BD92" s="363">
        <v>2380</v>
      </c>
      <c r="BE92" s="363">
        <f t="shared" si="95"/>
        <v>0</v>
      </c>
      <c r="BF92" s="364">
        <f t="shared" si="97"/>
        <v>0</v>
      </c>
      <c r="BG92" s="1142">
        <f t="shared" si="98"/>
        <v>20888.699999999997</v>
      </c>
      <c r="BH92" s="1142">
        <f t="shared" si="99"/>
        <v>-20888.699999999997</v>
      </c>
    </row>
    <row r="93" spans="1:60" x14ac:dyDescent="0.2">
      <c r="A93" s="1">
        <v>81</v>
      </c>
      <c r="B93" s="50" t="s">
        <v>59</v>
      </c>
      <c r="C93" s="51"/>
      <c r="D93" s="51" t="s">
        <v>56</v>
      </c>
      <c r="E93" s="1829">
        <v>2.448</v>
      </c>
      <c r="F93" s="76">
        <v>1050</v>
      </c>
      <c r="G93" s="76">
        <f t="shared" si="70"/>
        <v>2570.4</v>
      </c>
      <c r="H93" s="76">
        <v>3080</v>
      </c>
      <c r="I93" s="76">
        <f t="shared" si="71"/>
        <v>7539.84</v>
      </c>
      <c r="J93" s="120">
        <f t="shared" si="72"/>
        <v>10110.24</v>
      </c>
      <c r="K93" s="131"/>
      <c r="L93" s="95">
        <v>1050</v>
      </c>
      <c r="M93" s="95">
        <f t="shared" si="73"/>
        <v>0</v>
      </c>
      <c r="N93" s="95">
        <v>3080</v>
      </c>
      <c r="O93" s="95">
        <f t="shared" si="74"/>
        <v>0</v>
      </c>
      <c r="P93" s="96">
        <f t="shared" si="75"/>
        <v>0</v>
      </c>
      <c r="Q93" s="177"/>
      <c r="R93" s="178">
        <v>1050</v>
      </c>
      <c r="S93" s="178">
        <f t="shared" si="76"/>
        <v>0</v>
      </c>
      <c r="T93" s="178">
        <v>3080</v>
      </c>
      <c r="U93" s="178">
        <f t="shared" si="77"/>
        <v>0</v>
      </c>
      <c r="V93" s="179">
        <f t="shared" si="78"/>
        <v>0</v>
      </c>
      <c r="W93" s="224"/>
      <c r="X93" s="225">
        <v>1050</v>
      </c>
      <c r="Y93" s="225">
        <f t="shared" si="79"/>
        <v>0</v>
      </c>
      <c r="Z93" s="225">
        <v>3080</v>
      </c>
      <c r="AA93" s="225">
        <f t="shared" si="80"/>
        <v>0</v>
      </c>
      <c r="AB93" s="226">
        <f t="shared" si="81"/>
        <v>0</v>
      </c>
      <c r="AC93" s="271"/>
      <c r="AD93" s="272">
        <v>1050</v>
      </c>
      <c r="AE93" s="272">
        <f t="shared" si="82"/>
        <v>0</v>
      </c>
      <c r="AF93" s="272">
        <v>3080</v>
      </c>
      <c r="AG93" s="272">
        <f t="shared" si="83"/>
        <v>0</v>
      </c>
      <c r="AH93" s="273">
        <f t="shared" si="84"/>
        <v>0</v>
      </c>
      <c r="AI93" s="318"/>
      <c r="AJ93" s="319">
        <v>1050</v>
      </c>
      <c r="AK93" s="319">
        <f t="shared" si="85"/>
        <v>0</v>
      </c>
      <c r="AL93" s="319">
        <v>3080</v>
      </c>
      <c r="AM93" s="319">
        <f t="shared" si="86"/>
        <v>0</v>
      </c>
      <c r="AN93" s="320">
        <f t="shared" si="87"/>
        <v>0</v>
      </c>
      <c r="AO93" s="1609">
        <v>2.448</v>
      </c>
      <c r="AP93" s="1093">
        <v>1050</v>
      </c>
      <c r="AQ93" s="1093">
        <f t="shared" si="88"/>
        <v>2570.4</v>
      </c>
      <c r="AR93" s="1093">
        <v>3080</v>
      </c>
      <c r="AS93" s="1093">
        <f t="shared" si="89"/>
        <v>7539.84</v>
      </c>
      <c r="AT93" s="1094">
        <f t="shared" si="90"/>
        <v>10110.24</v>
      </c>
      <c r="AU93" s="1099"/>
      <c r="AV93" s="1101">
        <v>1050</v>
      </c>
      <c r="AW93" s="1101">
        <f t="shared" si="91"/>
        <v>0</v>
      </c>
      <c r="AX93" s="1101">
        <v>3080</v>
      </c>
      <c r="AY93" s="1101">
        <f t="shared" si="92"/>
        <v>0</v>
      </c>
      <c r="AZ93" s="1102">
        <f t="shared" si="93"/>
        <v>0</v>
      </c>
      <c r="BA93" s="1151">
        <f t="shared" si="96"/>
        <v>0</v>
      </c>
      <c r="BB93" s="363">
        <v>1050</v>
      </c>
      <c r="BC93" s="363">
        <f t="shared" si="94"/>
        <v>0</v>
      </c>
      <c r="BD93" s="363">
        <v>3080</v>
      </c>
      <c r="BE93" s="363">
        <f t="shared" si="95"/>
        <v>0</v>
      </c>
      <c r="BF93" s="364">
        <f t="shared" si="97"/>
        <v>0</v>
      </c>
      <c r="BG93" s="1142">
        <f t="shared" si="98"/>
        <v>10110.24</v>
      </c>
      <c r="BH93" s="1142">
        <f t="shared" si="99"/>
        <v>-10110.24</v>
      </c>
    </row>
    <row r="94" spans="1:60" x14ac:dyDescent="0.2">
      <c r="A94" s="1">
        <v>82</v>
      </c>
      <c r="B94" s="50" t="s">
        <v>60</v>
      </c>
      <c r="C94" s="1159"/>
      <c r="D94" s="51" t="s">
        <v>5</v>
      </c>
      <c r="E94" s="1830">
        <v>1</v>
      </c>
      <c r="F94" s="76">
        <v>0</v>
      </c>
      <c r="G94" s="76">
        <f t="shared" si="70"/>
        <v>0</v>
      </c>
      <c r="H94" s="76">
        <v>32642</v>
      </c>
      <c r="I94" s="76">
        <f t="shared" si="71"/>
        <v>32642</v>
      </c>
      <c r="J94" s="120">
        <f t="shared" si="72"/>
        <v>32642</v>
      </c>
      <c r="K94" s="131"/>
      <c r="L94" s="95">
        <v>0</v>
      </c>
      <c r="M94" s="95">
        <f t="shared" si="73"/>
        <v>0</v>
      </c>
      <c r="N94" s="95">
        <v>32642</v>
      </c>
      <c r="O94" s="95">
        <f t="shared" si="74"/>
        <v>0</v>
      </c>
      <c r="P94" s="96">
        <f t="shared" si="75"/>
        <v>0</v>
      </c>
      <c r="Q94" s="177"/>
      <c r="R94" s="178">
        <v>0</v>
      </c>
      <c r="S94" s="178">
        <f t="shared" si="76"/>
        <v>0</v>
      </c>
      <c r="T94" s="178">
        <v>32642</v>
      </c>
      <c r="U94" s="178">
        <f t="shared" si="77"/>
        <v>0</v>
      </c>
      <c r="V94" s="179">
        <f t="shared" si="78"/>
        <v>0</v>
      </c>
      <c r="W94" s="224">
        <v>1</v>
      </c>
      <c r="X94" s="225">
        <v>0</v>
      </c>
      <c r="Y94" s="225">
        <f t="shared" si="79"/>
        <v>0</v>
      </c>
      <c r="Z94" s="225">
        <v>32642</v>
      </c>
      <c r="AA94" s="225">
        <f t="shared" si="80"/>
        <v>32642</v>
      </c>
      <c r="AB94" s="226">
        <f t="shared" si="81"/>
        <v>32642</v>
      </c>
      <c r="AC94" s="271"/>
      <c r="AD94" s="272">
        <v>0</v>
      </c>
      <c r="AE94" s="272">
        <f t="shared" si="82"/>
        <v>0</v>
      </c>
      <c r="AF94" s="272">
        <v>32642</v>
      </c>
      <c r="AG94" s="272">
        <f t="shared" si="83"/>
        <v>0</v>
      </c>
      <c r="AH94" s="273">
        <f t="shared" si="84"/>
        <v>0</v>
      </c>
      <c r="AI94" s="318"/>
      <c r="AJ94" s="319">
        <v>0</v>
      </c>
      <c r="AK94" s="319">
        <f t="shared" si="85"/>
        <v>0</v>
      </c>
      <c r="AL94" s="319">
        <v>32642</v>
      </c>
      <c r="AM94" s="319">
        <f t="shared" si="86"/>
        <v>0</v>
      </c>
      <c r="AN94" s="320">
        <f t="shared" si="87"/>
        <v>0</v>
      </c>
      <c r="AO94" s="1091"/>
      <c r="AP94" s="1093">
        <v>0</v>
      </c>
      <c r="AQ94" s="1093">
        <f t="shared" si="88"/>
        <v>0</v>
      </c>
      <c r="AR94" s="1093">
        <v>32642</v>
      </c>
      <c r="AS94" s="1093">
        <f t="shared" si="89"/>
        <v>0</v>
      </c>
      <c r="AT94" s="1094">
        <f t="shared" si="90"/>
        <v>0</v>
      </c>
      <c r="AU94" s="1099"/>
      <c r="AV94" s="1101">
        <v>0</v>
      </c>
      <c r="AW94" s="1101">
        <f t="shared" si="91"/>
        <v>0</v>
      </c>
      <c r="AX94" s="1101">
        <v>32642</v>
      </c>
      <c r="AY94" s="1101">
        <f t="shared" si="92"/>
        <v>0</v>
      </c>
      <c r="AZ94" s="1102">
        <f t="shared" si="93"/>
        <v>0</v>
      </c>
      <c r="BA94" s="1151">
        <f t="shared" si="96"/>
        <v>0</v>
      </c>
      <c r="BB94" s="363">
        <v>0</v>
      </c>
      <c r="BC94" s="363">
        <f t="shared" si="94"/>
        <v>0</v>
      </c>
      <c r="BD94" s="363">
        <v>32642</v>
      </c>
      <c r="BE94" s="363">
        <f t="shared" si="95"/>
        <v>0</v>
      </c>
      <c r="BF94" s="364">
        <f t="shared" si="97"/>
        <v>0</v>
      </c>
      <c r="BG94" s="1142">
        <f t="shared" si="98"/>
        <v>0</v>
      </c>
      <c r="BH94" s="1142">
        <f t="shared" si="99"/>
        <v>0</v>
      </c>
    </row>
    <row r="95" spans="1:60" x14ac:dyDescent="0.2">
      <c r="A95" s="1">
        <v>83</v>
      </c>
      <c r="B95" s="1160" t="s">
        <v>61</v>
      </c>
      <c r="C95" s="51"/>
      <c r="D95" s="51"/>
      <c r="E95" s="1830"/>
      <c r="F95" s="51"/>
      <c r="G95" s="76"/>
      <c r="H95" s="1124"/>
      <c r="I95" s="76"/>
      <c r="J95" s="1125"/>
      <c r="K95" s="131"/>
      <c r="L95" s="1144"/>
      <c r="M95" s="95"/>
      <c r="N95" s="1126"/>
      <c r="O95" s="95"/>
      <c r="P95" s="1127"/>
      <c r="Q95" s="177"/>
      <c r="R95" s="1145"/>
      <c r="S95" s="178"/>
      <c r="T95" s="1128"/>
      <c r="U95" s="178"/>
      <c r="V95" s="1129"/>
      <c r="W95" s="224"/>
      <c r="X95" s="1146"/>
      <c r="Y95" s="225"/>
      <c r="Z95" s="1130"/>
      <c r="AA95" s="225"/>
      <c r="AB95" s="1131"/>
      <c r="AC95" s="271"/>
      <c r="AD95" s="1147"/>
      <c r="AE95" s="272"/>
      <c r="AF95" s="1132"/>
      <c r="AG95" s="272"/>
      <c r="AH95" s="1133"/>
      <c r="AI95" s="318"/>
      <c r="AJ95" s="1148"/>
      <c r="AK95" s="319"/>
      <c r="AL95" s="1134"/>
      <c r="AM95" s="319"/>
      <c r="AN95" s="1135"/>
      <c r="AO95" s="1091"/>
      <c r="AP95" s="1149"/>
      <c r="AQ95" s="1093"/>
      <c r="AR95" s="1136"/>
      <c r="AS95" s="1093"/>
      <c r="AT95" s="1137"/>
      <c r="AU95" s="1099"/>
      <c r="AV95" s="1150"/>
      <c r="AW95" s="1101"/>
      <c r="AX95" s="1138"/>
      <c r="AY95" s="1101"/>
      <c r="AZ95" s="1139"/>
      <c r="BA95" s="1151">
        <f t="shared" si="96"/>
        <v>0</v>
      </c>
      <c r="BB95" s="1152"/>
      <c r="BC95" s="363"/>
      <c r="BD95" s="1140"/>
      <c r="BE95" s="363"/>
      <c r="BF95" s="364">
        <f t="shared" si="97"/>
        <v>0</v>
      </c>
      <c r="BG95" s="1142">
        <f t="shared" si="98"/>
        <v>0</v>
      </c>
      <c r="BH95" s="1142">
        <f t="shared" si="99"/>
        <v>0</v>
      </c>
    </row>
    <row r="96" spans="1:60" x14ac:dyDescent="0.2">
      <c r="A96" s="1">
        <v>84</v>
      </c>
      <c r="B96" s="50" t="s">
        <v>294</v>
      </c>
      <c r="C96" s="51" t="s">
        <v>335</v>
      </c>
      <c r="D96" s="51" t="s">
        <v>14</v>
      </c>
      <c r="E96" s="1830">
        <v>1</v>
      </c>
      <c r="F96" s="76">
        <v>3518</v>
      </c>
      <c r="G96" s="76">
        <f t="shared" si="70"/>
        <v>3518</v>
      </c>
      <c r="H96" s="76">
        <v>7588.7999999999993</v>
      </c>
      <c r="I96" s="76">
        <f t="shared" si="71"/>
        <v>7588.7999999999993</v>
      </c>
      <c r="J96" s="120">
        <f t="shared" ref="J96:J108" si="100">G96+I96</f>
        <v>11106.8</v>
      </c>
      <c r="K96" s="131"/>
      <c r="L96" s="95">
        <v>3518</v>
      </c>
      <c r="M96" s="95">
        <f t="shared" ref="M96:M108" si="101">K96*L96</f>
        <v>0</v>
      </c>
      <c r="N96" s="95">
        <v>7588.7999999999993</v>
      </c>
      <c r="O96" s="95">
        <f t="shared" ref="O96:O108" si="102">K96*N96</f>
        <v>0</v>
      </c>
      <c r="P96" s="96">
        <f t="shared" ref="P96:P108" si="103">M96+O96</f>
        <v>0</v>
      </c>
      <c r="Q96" s="177"/>
      <c r="R96" s="178">
        <v>3518</v>
      </c>
      <c r="S96" s="178">
        <f t="shared" ref="S96:S108" si="104">Q96*R96</f>
        <v>0</v>
      </c>
      <c r="T96" s="178">
        <v>7588.7999999999993</v>
      </c>
      <c r="U96" s="178">
        <f t="shared" ref="U96:U108" si="105">Q96*T96</f>
        <v>0</v>
      </c>
      <c r="V96" s="179">
        <f t="shared" ref="V96:V108" si="106">S96+U96</f>
        <v>0</v>
      </c>
      <c r="W96" s="224">
        <v>1</v>
      </c>
      <c r="X96" s="225">
        <v>3518</v>
      </c>
      <c r="Y96" s="225">
        <f t="shared" ref="Y96:Y108" si="107">W96*X96</f>
        <v>3518</v>
      </c>
      <c r="Z96" s="225">
        <v>7588.7999999999993</v>
      </c>
      <c r="AA96" s="225">
        <f t="shared" ref="AA96:AA108" si="108">W96*Z96</f>
        <v>7588.7999999999993</v>
      </c>
      <c r="AB96" s="226">
        <f t="shared" ref="AB96:AB108" si="109">Y96+AA96</f>
        <v>11106.8</v>
      </c>
      <c r="AC96" s="271"/>
      <c r="AD96" s="272">
        <v>3518</v>
      </c>
      <c r="AE96" s="272">
        <f t="shared" ref="AE96:AE108" si="110">AC96*AD96</f>
        <v>0</v>
      </c>
      <c r="AF96" s="272">
        <v>7588.7999999999993</v>
      </c>
      <c r="AG96" s="272">
        <f t="shared" ref="AG96:AG108" si="111">AC96*AF96</f>
        <v>0</v>
      </c>
      <c r="AH96" s="273">
        <f t="shared" ref="AH96:AH108" si="112">AE96+AG96</f>
        <v>0</v>
      </c>
      <c r="AI96" s="318"/>
      <c r="AJ96" s="319">
        <v>3518</v>
      </c>
      <c r="AK96" s="319">
        <f t="shared" ref="AK96:AK108" si="113">AI96*AJ96</f>
        <v>0</v>
      </c>
      <c r="AL96" s="319">
        <v>7588.7999999999993</v>
      </c>
      <c r="AM96" s="319">
        <f t="shared" ref="AM96:AM108" si="114">AI96*AL96</f>
        <v>0</v>
      </c>
      <c r="AN96" s="320">
        <f t="shared" ref="AN96:AN108" si="115">AK96+AM96</f>
        <v>0</v>
      </c>
      <c r="AO96" s="1091"/>
      <c r="AP96" s="1093">
        <v>3518</v>
      </c>
      <c r="AQ96" s="1093">
        <f t="shared" ref="AQ96:AQ108" si="116">AO96*AP96</f>
        <v>0</v>
      </c>
      <c r="AR96" s="1093">
        <v>7588.7999999999993</v>
      </c>
      <c r="AS96" s="1093">
        <f t="shared" ref="AS96:AS108" si="117">AO96*AR96</f>
        <v>0</v>
      </c>
      <c r="AT96" s="1094">
        <f t="shared" ref="AT96:AT108" si="118">AQ96+AS96</f>
        <v>0</v>
      </c>
      <c r="AU96" s="1099"/>
      <c r="AV96" s="1101">
        <v>3518</v>
      </c>
      <c r="AW96" s="1101">
        <f t="shared" ref="AW96:AW108" si="119">AU96*AV96</f>
        <v>0</v>
      </c>
      <c r="AX96" s="1101">
        <v>7588.7999999999993</v>
      </c>
      <c r="AY96" s="1101">
        <f t="shared" ref="AY96:AY108" si="120">AU96*AX96</f>
        <v>0</v>
      </c>
      <c r="AZ96" s="1102">
        <f t="shared" ref="AZ96:AZ108" si="121">AW96+AY96</f>
        <v>0</v>
      </c>
      <c r="BA96" s="1151">
        <f t="shared" si="96"/>
        <v>0</v>
      </c>
      <c r="BB96" s="363">
        <v>3518</v>
      </c>
      <c r="BC96" s="363">
        <f t="shared" ref="BC96:BC108" si="122">BA96*BB96</f>
        <v>0</v>
      </c>
      <c r="BD96" s="363">
        <v>7588.7999999999993</v>
      </c>
      <c r="BE96" s="363">
        <f t="shared" ref="BE96:BE108" si="123">BA96*BD96</f>
        <v>0</v>
      </c>
      <c r="BF96" s="364">
        <f t="shared" si="97"/>
        <v>0</v>
      </c>
      <c r="BG96" s="1142">
        <f t="shared" si="98"/>
        <v>0</v>
      </c>
      <c r="BH96" s="1142">
        <f t="shared" si="99"/>
        <v>0</v>
      </c>
    </row>
    <row r="97" spans="1:60" x14ac:dyDescent="0.2">
      <c r="A97" s="1">
        <v>85</v>
      </c>
      <c r="B97" s="50" t="s">
        <v>62</v>
      </c>
      <c r="C97" s="51" t="s">
        <v>336</v>
      </c>
      <c r="D97" s="51" t="s">
        <v>14</v>
      </c>
      <c r="E97" s="1830">
        <v>1</v>
      </c>
      <c r="F97" s="76">
        <v>2005</v>
      </c>
      <c r="G97" s="76">
        <f t="shared" si="70"/>
        <v>2005</v>
      </c>
      <c r="H97" s="76">
        <v>4910.3999999999996</v>
      </c>
      <c r="I97" s="76">
        <f t="shared" si="71"/>
        <v>4910.3999999999996</v>
      </c>
      <c r="J97" s="120">
        <f t="shared" si="100"/>
        <v>6915.4</v>
      </c>
      <c r="K97" s="131"/>
      <c r="L97" s="95">
        <v>2005</v>
      </c>
      <c r="M97" s="95">
        <f t="shared" si="101"/>
        <v>0</v>
      </c>
      <c r="N97" s="95">
        <v>4910.3999999999996</v>
      </c>
      <c r="O97" s="95">
        <f t="shared" si="102"/>
        <v>0</v>
      </c>
      <c r="P97" s="96">
        <f t="shared" si="103"/>
        <v>0</v>
      </c>
      <c r="Q97" s="177"/>
      <c r="R97" s="178">
        <v>2005</v>
      </c>
      <c r="S97" s="178">
        <f t="shared" si="104"/>
        <v>0</v>
      </c>
      <c r="T97" s="178">
        <v>4910.3999999999996</v>
      </c>
      <c r="U97" s="178">
        <f t="shared" si="105"/>
        <v>0</v>
      </c>
      <c r="V97" s="179">
        <f t="shared" si="106"/>
        <v>0</v>
      </c>
      <c r="W97" s="224">
        <v>1</v>
      </c>
      <c r="X97" s="225">
        <v>2005</v>
      </c>
      <c r="Y97" s="225">
        <f t="shared" si="107"/>
        <v>2005</v>
      </c>
      <c r="Z97" s="225">
        <v>4910.3999999999996</v>
      </c>
      <c r="AA97" s="225">
        <f t="shared" si="108"/>
        <v>4910.3999999999996</v>
      </c>
      <c r="AB97" s="226">
        <f t="shared" si="109"/>
        <v>6915.4</v>
      </c>
      <c r="AC97" s="271"/>
      <c r="AD97" s="272">
        <v>2005</v>
      </c>
      <c r="AE97" s="272">
        <f t="shared" si="110"/>
        <v>0</v>
      </c>
      <c r="AF97" s="272">
        <v>4910.3999999999996</v>
      </c>
      <c r="AG97" s="272">
        <f t="shared" si="111"/>
        <v>0</v>
      </c>
      <c r="AH97" s="273">
        <f t="shared" si="112"/>
        <v>0</v>
      </c>
      <c r="AI97" s="318"/>
      <c r="AJ97" s="319">
        <v>2005</v>
      </c>
      <c r="AK97" s="319">
        <f t="shared" si="113"/>
        <v>0</v>
      </c>
      <c r="AL97" s="319">
        <v>4910.3999999999996</v>
      </c>
      <c r="AM97" s="319">
        <f t="shared" si="114"/>
        <v>0</v>
      </c>
      <c r="AN97" s="320">
        <f t="shared" si="115"/>
        <v>0</v>
      </c>
      <c r="AO97" s="1091"/>
      <c r="AP97" s="1093">
        <v>2005</v>
      </c>
      <c r="AQ97" s="1093">
        <f t="shared" si="116"/>
        <v>0</v>
      </c>
      <c r="AR97" s="1093">
        <v>4910.3999999999996</v>
      </c>
      <c r="AS97" s="1093">
        <f t="shared" si="117"/>
        <v>0</v>
      </c>
      <c r="AT97" s="1094">
        <f t="shared" si="118"/>
        <v>0</v>
      </c>
      <c r="AU97" s="1099"/>
      <c r="AV97" s="1101">
        <v>2005</v>
      </c>
      <c r="AW97" s="1101">
        <f t="shared" si="119"/>
        <v>0</v>
      </c>
      <c r="AX97" s="1101">
        <v>4910.3999999999996</v>
      </c>
      <c r="AY97" s="1101">
        <f t="shared" si="120"/>
        <v>0</v>
      </c>
      <c r="AZ97" s="1102">
        <f t="shared" si="121"/>
        <v>0</v>
      </c>
      <c r="BA97" s="1151">
        <f t="shared" si="96"/>
        <v>0</v>
      </c>
      <c r="BB97" s="363">
        <v>2005</v>
      </c>
      <c r="BC97" s="363">
        <f t="shared" si="122"/>
        <v>0</v>
      </c>
      <c r="BD97" s="363">
        <v>4910.3999999999996</v>
      </c>
      <c r="BE97" s="363">
        <f t="shared" si="123"/>
        <v>0</v>
      </c>
      <c r="BF97" s="364">
        <f t="shared" si="97"/>
        <v>0</v>
      </c>
      <c r="BG97" s="1142">
        <f t="shared" si="98"/>
        <v>0</v>
      </c>
      <c r="BH97" s="1142">
        <f t="shared" si="99"/>
        <v>0</v>
      </c>
    </row>
    <row r="98" spans="1:60" x14ac:dyDescent="0.2">
      <c r="A98" s="1">
        <v>86</v>
      </c>
      <c r="B98" s="50" t="s">
        <v>396</v>
      </c>
      <c r="C98" s="51" t="s">
        <v>296</v>
      </c>
      <c r="D98" s="51" t="s">
        <v>14</v>
      </c>
      <c r="E98" s="1830">
        <v>1</v>
      </c>
      <c r="F98" s="76">
        <v>4500</v>
      </c>
      <c r="G98" s="76">
        <f t="shared" si="70"/>
        <v>4500</v>
      </c>
      <c r="H98" s="76">
        <v>4900</v>
      </c>
      <c r="I98" s="76">
        <f t="shared" si="71"/>
        <v>4900</v>
      </c>
      <c r="J98" s="120">
        <f t="shared" si="100"/>
        <v>9400</v>
      </c>
      <c r="K98" s="131"/>
      <c r="L98" s="95">
        <v>4500</v>
      </c>
      <c r="M98" s="95">
        <f t="shared" si="101"/>
        <v>0</v>
      </c>
      <c r="N98" s="95">
        <v>4900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4900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4900</v>
      </c>
      <c r="AA98" s="225">
        <f t="shared" si="108"/>
        <v>0</v>
      </c>
      <c r="AB98" s="226">
        <f t="shared" si="109"/>
        <v>0</v>
      </c>
      <c r="AC98" s="271"/>
      <c r="AD98" s="272">
        <v>4500</v>
      </c>
      <c r="AE98" s="272">
        <f t="shared" si="110"/>
        <v>0</v>
      </c>
      <c r="AF98" s="272">
        <v>4900</v>
      </c>
      <c r="AG98" s="272">
        <f t="shared" si="111"/>
        <v>0</v>
      </c>
      <c r="AH98" s="273">
        <f t="shared" si="112"/>
        <v>0</v>
      </c>
      <c r="AI98" s="1608">
        <v>1</v>
      </c>
      <c r="AJ98" s="319">
        <v>4500</v>
      </c>
      <c r="AK98" s="319">
        <f t="shared" si="113"/>
        <v>4500</v>
      </c>
      <c r="AL98" s="319">
        <v>4900</v>
      </c>
      <c r="AM98" s="319">
        <f t="shared" si="114"/>
        <v>4900</v>
      </c>
      <c r="AN98" s="320">
        <f t="shared" si="115"/>
        <v>9400</v>
      </c>
      <c r="AO98" s="1091"/>
      <c r="AP98" s="1093">
        <v>4500</v>
      </c>
      <c r="AQ98" s="1093">
        <f t="shared" si="116"/>
        <v>0</v>
      </c>
      <c r="AR98" s="1093">
        <v>4900</v>
      </c>
      <c r="AS98" s="1093">
        <f t="shared" si="117"/>
        <v>0</v>
      </c>
      <c r="AT98" s="1094">
        <f t="shared" si="118"/>
        <v>0</v>
      </c>
      <c r="AU98" s="1099"/>
      <c r="AV98" s="1101">
        <v>4500</v>
      </c>
      <c r="AW98" s="1101">
        <f t="shared" si="119"/>
        <v>0</v>
      </c>
      <c r="AX98" s="1101">
        <v>4900</v>
      </c>
      <c r="AY98" s="1101">
        <f t="shared" si="120"/>
        <v>0</v>
      </c>
      <c r="AZ98" s="1102">
        <f t="shared" si="121"/>
        <v>0</v>
      </c>
      <c r="BA98" s="1151">
        <f t="shared" si="96"/>
        <v>0</v>
      </c>
      <c r="BB98" s="363">
        <v>4500</v>
      </c>
      <c r="BC98" s="363">
        <f t="shared" si="122"/>
        <v>0</v>
      </c>
      <c r="BD98" s="363">
        <v>4900</v>
      </c>
      <c r="BE98" s="363">
        <f t="shared" si="123"/>
        <v>0</v>
      </c>
      <c r="BF98" s="364">
        <f t="shared" si="97"/>
        <v>0</v>
      </c>
      <c r="BG98" s="1142">
        <f t="shared" si="98"/>
        <v>0</v>
      </c>
      <c r="BH98" s="1142">
        <f t="shared" si="99"/>
        <v>0</v>
      </c>
    </row>
    <row r="99" spans="1:60" ht="25.5" x14ac:dyDescent="0.2">
      <c r="A99" s="1">
        <v>87</v>
      </c>
      <c r="B99" s="50" t="s">
        <v>387</v>
      </c>
      <c r="C99" s="51" t="s">
        <v>397</v>
      </c>
      <c r="D99" s="51" t="s">
        <v>14</v>
      </c>
      <c r="E99" s="1830">
        <v>3</v>
      </c>
      <c r="F99" s="76">
        <v>4500</v>
      </c>
      <c r="G99" s="76">
        <f t="shared" si="70"/>
        <v>13500</v>
      </c>
      <c r="H99" s="76">
        <v>11450.625</v>
      </c>
      <c r="I99" s="76">
        <f t="shared" si="71"/>
        <v>34351.875</v>
      </c>
      <c r="J99" s="120">
        <f t="shared" si="100"/>
        <v>47851.875</v>
      </c>
      <c r="K99" s="131"/>
      <c r="L99" s="95">
        <v>4500</v>
      </c>
      <c r="M99" s="95">
        <f t="shared" si="101"/>
        <v>0</v>
      </c>
      <c r="N99" s="95">
        <v>11450.625</v>
      </c>
      <c r="O99" s="95">
        <f t="shared" si="102"/>
        <v>0</v>
      </c>
      <c r="P99" s="96">
        <f t="shared" si="103"/>
        <v>0</v>
      </c>
      <c r="Q99" s="177"/>
      <c r="R99" s="178">
        <v>4500</v>
      </c>
      <c r="S99" s="178">
        <f t="shared" si="104"/>
        <v>0</v>
      </c>
      <c r="T99" s="178">
        <v>11450.625</v>
      </c>
      <c r="U99" s="178">
        <f t="shared" si="105"/>
        <v>0</v>
      </c>
      <c r="V99" s="179">
        <f t="shared" si="106"/>
        <v>0</v>
      </c>
      <c r="W99" s="224"/>
      <c r="X99" s="225">
        <v>4500</v>
      </c>
      <c r="Y99" s="225">
        <f t="shared" si="107"/>
        <v>0</v>
      </c>
      <c r="Z99" s="225">
        <v>11450.625</v>
      </c>
      <c r="AA99" s="225">
        <f t="shared" si="108"/>
        <v>0</v>
      </c>
      <c r="AB99" s="226">
        <f t="shared" si="109"/>
        <v>0</v>
      </c>
      <c r="AC99" s="271">
        <v>3</v>
      </c>
      <c r="AD99" s="272">
        <v>4500</v>
      </c>
      <c r="AE99" s="272">
        <f t="shared" si="110"/>
        <v>13500</v>
      </c>
      <c r="AF99" s="272">
        <v>11450.625</v>
      </c>
      <c r="AG99" s="272">
        <f t="shared" si="111"/>
        <v>34351.875</v>
      </c>
      <c r="AH99" s="273">
        <f t="shared" si="112"/>
        <v>47851.875</v>
      </c>
      <c r="AI99" s="318"/>
      <c r="AJ99" s="319">
        <v>4500</v>
      </c>
      <c r="AK99" s="319">
        <f t="shared" si="113"/>
        <v>0</v>
      </c>
      <c r="AL99" s="319">
        <v>11450.625</v>
      </c>
      <c r="AM99" s="319">
        <f t="shared" si="114"/>
        <v>0</v>
      </c>
      <c r="AN99" s="320">
        <f t="shared" si="115"/>
        <v>0</v>
      </c>
      <c r="AO99" s="1091"/>
      <c r="AP99" s="1093">
        <v>4500</v>
      </c>
      <c r="AQ99" s="1093">
        <f t="shared" si="116"/>
        <v>0</v>
      </c>
      <c r="AR99" s="1093">
        <v>11450.625</v>
      </c>
      <c r="AS99" s="1093">
        <f t="shared" si="117"/>
        <v>0</v>
      </c>
      <c r="AT99" s="1094">
        <f t="shared" si="118"/>
        <v>0</v>
      </c>
      <c r="AU99" s="1099"/>
      <c r="AV99" s="1101">
        <v>4500</v>
      </c>
      <c r="AW99" s="1101">
        <f t="shared" si="119"/>
        <v>0</v>
      </c>
      <c r="AX99" s="1101">
        <v>11450.625</v>
      </c>
      <c r="AY99" s="1101">
        <f t="shared" si="120"/>
        <v>0</v>
      </c>
      <c r="AZ99" s="1102">
        <f t="shared" si="121"/>
        <v>0</v>
      </c>
      <c r="BA99" s="1151">
        <f t="shared" si="96"/>
        <v>0</v>
      </c>
      <c r="BB99" s="363">
        <v>4500</v>
      </c>
      <c r="BC99" s="363">
        <f t="shared" si="122"/>
        <v>0</v>
      </c>
      <c r="BD99" s="363">
        <v>11450.625</v>
      </c>
      <c r="BE99" s="363">
        <f t="shared" si="123"/>
        <v>0</v>
      </c>
      <c r="BF99" s="364">
        <f t="shared" si="97"/>
        <v>0</v>
      </c>
      <c r="BG99" s="1142">
        <f t="shared" si="98"/>
        <v>0</v>
      </c>
      <c r="BH99" s="1142">
        <f t="shared" si="99"/>
        <v>0</v>
      </c>
    </row>
    <row r="100" spans="1:60" x14ac:dyDescent="0.2">
      <c r="A100" s="1">
        <v>90</v>
      </c>
      <c r="B100" s="50" t="s">
        <v>394</v>
      </c>
      <c r="C100" s="77" t="s">
        <v>158</v>
      </c>
      <c r="D100" s="77" t="s">
        <v>14</v>
      </c>
      <c r="E100" s="1830">
        <v>1</v>
      </c>
      <c r="F100" s="76">
        <v>850</v>
      </c>
      <c r="G100" s="76">
        <f t="shared" si="70"/>
        <v>850</v>
      </c>
      <c r="H100" s="76">
        <v>316.39999999999998</v>
      </c>
      <c r="I100" s="76">
        <f t="shared" si="71"/>
        <v>316.39999999999998</v>
      </c>
      <c r="J100" s="120">
        <f t="shared" si="100"/>
        <v>1166.4000000000001</v>
      </c>
      <c r="K100" s="132"/>
      <c r="L100" s="95">
        <v>850</v>
      </c>
      <c r="M100" s="95">
        <f t="shared" si="101"/>
        <v>0</v>
      </c>
      <c r="N100" s="95">
        <v>316.39999999999998</v>
      </c>
      <c r="O100" s="95">
        <f t="shared" si="102"/>
        <v>0</v>
      </c>
      <c r="P100" s="96">
        <f t="shared" si="103"/>
        <v>0</v>
      </c>
      <c r="Q100" s="180"/>
      <c r="R100" s="178">
        <v>850</v>
      </c>
      <c r="S100" s="178">
        <f t="shared" si="104"/>
        <v>0</v>
      </c>
      <c r="T100" s="178">
        <v>316.39999999999998</v>
      </c>
      <c r="U100" s="178">
        <f t="shared" si="105"/>
        <v>0</v>
      </c>
      <c r="V100" s="179">
        <f t="shared" si="106"/>
        <v>0</v>
      </c>
      <c r="W100" s="227">
        <v>1</v>
      </c>
      <c r="X100" s="225">
        <v>850</v>
      </c>
      <c r="Y100" s="225">
        <f t="shared" si="107"/>
        <v>850</v>
      </c>
      <c r="Z100" s="225">
        <v>316.39999999999998</v>
      </c>
      <c r="AA100" s="225">
        <f t="shared" si="108"/>
        <v>316.39999999999998</v>
      </c>
      <c r="AB100" s="226">
        <f t="shared" si="109"/>
        <v>1166.4000000000001</v>
      </c>
      <c r="AC100" s="274"/>
      <c r="AD100" s="272">
        <v>850</v>
      </c>
      <c r="AE100" s="272">
        <f t="shared" si="110"/>
        <v>0</v>
      </c>
      <c r="AF100" s="272">
        <v>316.39999999999998</v>
      </c>
      <c r="AG100" s="272">
        <f t="shared" si="111"/>
        <v>0</v>
      </c>
      <c r="AH100" s="273">
        <f t="shared" si="112"/>
        <v>0</v>
      </c>
      <c r="AI100" s="321"/>
      <c r="AJ100" s="319">
        <v>850</v>
      </c>
      <c r="AK100" s="319">
        <f t="shared" si="113"/>
        <v>0</v>
      </c>
      <c r="AL100" s="319">
        <v>316.39999999999998</v>
      </c>
      <c r="AM100" s="319">
        <f t="shared" si="114"/>
        <v>0</v>
      </c>
      <c r="AN100" s="320">
        <f t="shared" si="115"/>
        <v>0</v>
      </c>
      <c r="AO100" s="1091"/>
      <c r="AP100" s="1093">
        <v>850</v>
      </c>
      <c r="AQ100" s="1093">
        <f t="shared" si="116"/>
        <v>0</v>
      </c>
      <c r="AR100" s="1093">
        <v>316.39999999999998</v>
      </c>
      <c r="AS100" s="1093">
        <f t="shared" si="117"/>
        <v>0</v>
      </c>
      <c r="AT100" s="1094">
        <f t="shared" si="118"/>
        <v>0</v>
      </c>
      <c r="AU100" s="1099"/>
      <c r="AV100" s="1101">
        <v>850</v>
      </c>
      <c r="AW100" s="1101">
        <f t="shared" si="119"/>
        <v>0</v>
      </c>
      <c r="AX100" s="1101">
        <v>316.39999999999998</v>
      </c>
      <c r="AY100" s="1101">
        <f t="shared" si="120"/>
        <v>0</v>
      </c>
      <c r="AZ100" s="1102">
        <f t="shared" si="121"/>
        <v>0</v>
      </c>
      <c r="BA100" s="1151">
        <f t="shared" si="96"/>
        <v>0</v>
      </c>
      <c r="BB100" s="363">
        <v>850</v>
      </c>
      <c r="BC100" s="363">
        <f t="shared" si="122"/>
        <v>0</v>
      </c>
      <c r="BD100" s="363">
        <v>316.39999999999998</v>
      </c>
      <c r="BE100" s="363">
        <f t="shared" si="123"/>
        <v>0</v>
      </c>
      <c r="BF100" s="364">
        <f t="shared" si="97"/>
        <v>0</v>
      </c>
      <c r="BG100" s="1142">
        <f t="shared" si="98"/>
        <v>0</v>
      </c>
      <c r="BH100" s="1142">
        <f t="shared" si="99"/>
        <v>0</v>
      </c>
    </row>
    <row r="101" spans="1:60" x14ac:dyDescent="0.2">
      <c r="A101" s="1">
        <v>91</v>
      </c>
      <c r="B101" s="50" t="s">
        <v>394</v>
      </c>
      <c r="C101" s="77" t="s">
        <v>168</v>
      </c>
      <c r="D101" s="77" t="s">
        <v>14</v>
      </c>
      <c r="E101" s="1830">
        <v>1</v>
      </c>
      <c r="F101" s="76">
        <v>850</v>
      </c>
      <c r="G101" s="76">
        <f t="shared" si="70"/>
        <v>850</v>
      </c>
      <c r="H101" s="76">
        <v>311.87692307692305</v>
      </c>
      <c r="I101" s="76">
        <f t="shared" si="71"/>
        <v>311.87692307692305</v>
      </c>
      <c r="J101" s="120">
        <f t="shared" si="100"/>
        <v>1161.876923076923</v>
      </c>
      <c r="K101" s="132"/>
      <c r="L101" s="95">
        <v>850</v>
      </c>
      <c r="M101" s="95">
        <f t="shared" si="101"/>
        <v>0</v>
      </c>
      <c r="N101" s="95">
        <v>311.87692307692305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311.87692307692305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311.87692307692305</v>
      </c>
      <c r="AA101" s="225">
        <f t="shared" si="108"/>
        <v>311.87692307692305</v>
      </c>
      <c r="AB101" s="226">
        <f t="shared" si="109"/>
        <v>1161.876923076923</v>
      </c>
      <c r="AC101" s="274"/>
      <c r="AD101" s="272">
        <v>850</v>
      </c>
      <c r="AE101" s="272">
        <f t="shared" si="110"/>
        <v>0</v>
      </c>
      <c r="AF101" s="272">
        <v>311.87692307692305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311.87692307692305</v>
      </c>
      <c r="AM101" s="319">
        <f t="shared" si="114"/>
        <v>0</v>
      </c>
      <c r="AN101" s="320">
        <f t="shared" si="115"/>
        <v>0</v>
      </c>
      <c r="AO101" s="1091"/>
      <c r="AP101" s="1093">
        <v>850</v>
      </c>
      <c r="AQ101" s="1093">
        <f t="shared" si="116"/>
        <v>0</v>
      </c>
      <c r="AR101" s="1093">
        <v>311.87692307692305</v>
      </c>
      <c r="AS101" s="1093">
        <f t="shared" si="117"/>
        <v>0</v>
      </c>
      <c r="AT101" s="1094">
        <f t="shared" si="118"/>
        <v>0</v>
      </c>
      <c r="AU101" s="1099"/>
      <c r="AV101" s="1101">
        <v>850</v>
      </c>
      <c r="AW101" s="1101">
        <f t="shared" si="119"/>
        <v>0</v>
      </c>
      <c r="AX101" s="1101">
        <v>311.87692307692305</v>
      </c>
      <c r="AY101" s="1101">
        <f t="shared" si="120"/>
        <v>0</v>
      </c>
      <c r="AZ101" s="1102">
        <f t="shared" si="121"/>
        <v>0</v>
      </c>
      <c r="BA101" s="1151">
        <f t="shared" si="96"/>
        <v>0</v>
      </c>
      <c r="BB101" s="363">
        <v>850</v>
      </c>
      <c r="BC101" s="363">
        <f t="shared" si="122"/>
        <v>0</v>
      </c>
      <c r="BD101" s="363">
        <v>311.87692307692305</v>
      </c>
      <c r="BE101" s="363">
        <f t="shared" si="123"/>
        <v>0</v>
      </c>
      <c r="BF101" s="364">
        <f t="shared" si="97"/>
        <v>0</v>
      </c>
      <c r="BG101" s="1142">
        <f t="shared" si="98"/>
        <v>0</v>
      </c>
      <c r="BH101" s="1142">
        <f t="shared" si="99"/>
        <v>0</v>
      </c>
    </row>
    <row r="102" spans="1:60" x14ac:dyDescent="0.2">
      <c r="A102" s="1">
        <v>92</v>
      </c>
      <c r="B102" s="50" t="s">
        <v>63</v>
      </c>
      <c r="C102" s="51" t="s">
        <v>67</v>
      </c>
      <c r="D102" s="51" t="s">
        <v>14</v>
      </c>
      <c r="E102" s="1830">
        <v>2</v>
      </c>
      <c r="F102" s="76">
        <v>600</v>
      </c>
      <c r="G102" s="76">
        <f t="shared" si="70"/>
        <v>1200</v>
      </c>
      <c r="H102" s="76">
        <v>630</v>
      </c>
      <c r="I102" s="76">
        <f t="shared" si="71"/>
        <v>1260</v>
      </c>
      <c r="J102" s="120">
        <f t="shared" si="100"/>
        <v>2460</v>
      </c>
      <c r="K102" s="131"/>
      <c r="L102" s="95">
        <v>600</v>
      </c>
      <c r="M102" s="95">
        <f t="shared" si="101"/>
        <v>0</v>
      </c>
      <c r="N102" s="95">
        <v>630</v>
      </c>
      <c r="O102" s="95">
        <f t="shared" si="102"/>
        <v>0</v>
      </c>
      <c r="P102" s="96">
        <f t="shared" si="103"/>
        <v>0</v>
      </c>
      <c r="Q102" s="177"/>
      <c r="R102" s="178">
        <v>600</v>
      </c>
      <c r="S102" s="178">
        <f t="shared" si="104"/>
        <v>0</v>
      </c>
      <c r="T102" s="178">
        <v>630</v>
      </c>
      <c r="U102" s="178">
        <f t="shared" si="105"/>
        <v>0</v>
      </c>
      <c r="V102" s="179">
        <f t="shared" si="106"/>
        <v>0</v>
      </c>
      <c r="W102" s="224">
        <v>2</v>
      </c>
      <c r="X102" s="225">
        <v>600</v>
      </c>
      <c r="Y102" s="225">
        <f t="shared" si="107"/>
        <v>1200</v>
      </c>
      <c r="Z102" s="225">
        <v>630</v>
      </c>
      <c r="AA102" s="225">
        <f t="shared" si="108"/>
        <v>1260</v>
      </c>
      <c r="AB102" s="226">
        <f t="shared" si="109"/>
        <v>2460</v>
      </c>
      <c r="AC102" s="271"/>
      <c r="AD102" s="272">
        <v>600</v>
      </c>
      <c r="AE102" s="272">
        <f t="shared" si="110"/>
        <v>0</v>
      </c>
      <c r="AF102" s="272">
        <v>630</v>
      </c>
      <c r="AG102" s="272">
        <f t="shared" si="111"/>
        <v>0</v>
      </c>
      <c r="AH102" s="273">
        <f t="shared" si="112"/>
        <v>0</v>
      </c>
      <c r="AI102" s="318"/>
      <c r="AJ102" s="319">
        <v>600</v>
      </c>
      <c r="AK102" s="319">
        <f t="shared" si="113"/>
        <v>0</v>
      </c>
      <c r="AL102" s="319">
        <v>630</v>
      </c>
      <c r="AM102" s="319">
        <f t="shared" si="114"/>
        <v>0</v>
      </c>
      <c r="AN102" s="320">
        <f t="shared" si="115"/>
        <v>0</v>
      </c>
      <c r="AO102" s="1091"/>
      <c r="AP102" s="1093">
        <v>600</v>
      </c>
      <c r="AQ102" s="1093">
        <f t="shared" si="116"/>
        <v>0</v>
      </c>
      <c r="AR102" s="1093">
        <v>630</v>
      </c>
      <c r="AS102" s="1093">
        <f t="shared" si="117"/>
        <v>0</v>
      </c>
      <c r="AT102" s="1094">
        <f t="shared" si="118"/>
        <v>0</v>
      </c>
      <c r="AU102" s="1099"/>
      <c r="AV102" s="1101">
        <v>600</v>
      </c>
      <c r="AW102" s="1101">
        <f t="shared" si="119"/>
        <v>0</v>
      </c>
      <c r="AX102" s="1101">
        <v>630</v>
      </c>
      <c r="AY102" s="1101">
        <f t="shared" si="120"/>
        <v>0</v>
      </c>
      <c r="AZ102" s="1102">
        <f t="shared" si="121"/>
        <v>0</v>
      </c>
      <c r="BA102" s="1151">
        <f t="shared" si="96"/>
        <v>0</v>
      </c>
      <c r="BB102" s="363">
        <v>600</v>
      </c>
      <c r="BC102" s="363">
        <f t="shared" si="122"/>
        <v>0</v>
      </c>
      <c r="BD102" s="363">
        <v>630</v>
      </c>
      <c r="BE102" s="363">
        <f t="shared" si="123"/>
        <v>0</v>
      </c>
      <c r="BF102" s="364">
        <f t="shared" si="97"/>
        <v>0</v>
      </c>
      <c r="BG102" s="1142">
        <f t="shared" si="98"/>
        <v>0</v>
      </c>
      <c r="BH102" s="1142">
        <f t="shared" si="99"/>
        <v>0</v>
      </c>
    </row>
    <row r="103" spans="1:60" x14ac:dyDescent="0.2">
      <c r="A103" s="1">
        <v>93</v>
      </c>
      <c r="B103" s="50" t="s">
        <v>63</v>
      </c>
      <c r="C103" s="51" t="s">
        <v>64</v>
      </c>
      <c r="D103" s="51" t="s">
        <v>14</v>
      </c>
      <c r="E103" s="1830">
        <v>1</v>
      </c>
      <c r="F103" s="76">
        <v>600</v>
      </c>
      <c r="G103" s="76">
        <f t="shared" si="70"/>
        <v>600</v>
      </c>
      <c r="H103" s="76">
        <v>420</v>
      </c>
      <c r="I103" s="76">
        <f t="shared" si="71"/>
        <v>420</v>
      </c>
      <c r="J103" s="120">
        <f t="shared" si="100"/>
        <v>1020</v>
      </c>
      <c r="K103" s="131"/>
      <c r="L103" s="95">
        <v>600</v>
      </c>
      <c r="M103" s="95">
        <f t="shared" si="101"/>
        <v>0</v>
      </c>
      <c r="N103" s="95">
        <v>420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420</v>
      </c>
      <c r="U103" s="178">
        <f t="shared" si="105"/>
        <v>0</v>
      </c>
      <c r="V103" s="179">
        <f t="shared" si="106"/>
        <v>0</v>
      </c>
      <c r="W103" s="224">
        <v>1</v>
      </c>
      <c r="X103" s="225">
        <v>600</v>
      </c>
      <c r="Y103" s="225">
        <f t="shared" si="107"/>
        <v>600</v>
      </c>
      <c r="Z103" s="225">
        <v>420</v>
      </c>
      <c r="AA103" s="225">
        <f t="shared" si="108"/>
        <v>420</v>
      </c>
      <c r="AB103" s="226">
        <f t="shared" si="109"/>
        <v>1020</v>
      </c>
      <c r="AC103" s="271"/>
      <c r="AD103" s="272">
        <v>600</v>
      </c>
      <c r="AE103" s="272">
        <f t="shared" si="110"/>
        <v>0</v>
      </c>
      <c r="AF103" s="272">
        <v>420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420</v>
      </c>
      <c r="AM103" s="319">
        <f t="shared" si="114"/>
        <v>0</v>
      </c>
      <c r="AN103" s="320">
        <f t="shared" si="115"/>
        <v>0</v>
      </c>
      <c r="AO103" s="1091"/>
      <c r="AP103" s="1093">
        <v>600</v>
      </c>
      <c r="AQ103" s="1093">
        <f t="shared" si="116"/>
        <v>0</v>
      </c>
      <c r="AR103" s="1093">
        <v>420</v>
      </c>
      <c r="AS103" s="1093">
        <f t="shared" si="117"/>
        <v>0</v>
      </c>
      <c r="AT103" s="1094">
        <f t="shared" si="118"/>
        <v>0</v>
      </c>
      <c r="AU103" s="1099"/>
      <c r="AV103" s="1101">
        <v>600</v>
      </c>
      <c r="AW103" s="1101">
        <f t="shared" si="119"/>
        <v>0</v>
      </c>
      <c r="AX103" s="1101">
        <v>420</v>
      </c>
      <c r="AY103" s="1101">
        <f t="shared" si="120"/>
        <v>0</v>
      </c>
      <c r="AZ103" s="1102">
        <f t="shared" si="121"/>
        <v>0</v>
      </c>
      <c r="BA103" s="1151">
        <f t="shared" si="96"/>
        <v>0</v>
      </c>
      <c r="BB103" s="363">
        <v>600</v>
      </c>
      <c r="BC103" s="363">
        <f t="shared" si="122"/>
        <v>0</v>
      </c>
      <c r="BD103" s="363">
        <v>420</v>
      </c>
      <c r="BE103" s="363">
        <f t="shared" si="123"/>
        <v>0</v>
      </c>
      <c r="BF103" s="364">
        <f t="shared" si="97"/>
        <v>0</v>
      </c>
      <c r="BG103" s="1142">
        <f t="shared" si="98"/>
        <v>0</v>
      </c>
      <c r="BH103" s="1142">
        <f t="shared" si="99"/>
        <v>0</v>
      </c>
    </row>
    <row r="104" spans="1:60" x14ac:dyDescent="0.2">
      <c r="A104" s="1">
        <v>94</v>
      </c>
      <c r="B104" s="50" t="s">
        <v>295</v>
      </c>
      <c r="C104" s="51" t="s">
        <v>296</v>
      </c>
      <c r="D104" s="51" t="s">
        <v>7</v>
      </c>
      <c r="E104" s="1830">
        <v>1</v>
      </c>
      <c r="F104" s="76">
        <v>1200</v>
      </c>
      <c r="G104" s="76">
        <f t="shared" si="70"/>
        <v>1200</v>
      </c>
      <c r="H104" s="76">
        <v>350</v>
      </c>
      <c r="I104" s="76">
        <f t="shared" si="71"/>
        <v>350</v>
      </c>
      <c r="J104" s="120">
        <f t="shared" si="100"/>
        <v>1550</v>
      </c>
      <c r="K104" s="131"/>
      <c r="L104" s="95">
        <v>1200</v>
      </c>
      <c r="M104" s="95">
        <f t="shared" si="101"/>
        <v>0</v>
      </c>
      <c r="N104" s="95">
        <v>350</v>
      </c>
      <c r="O104" s="95">
        <f t="shared" si="102"/>
        <v>0</v>
      </c>
      <c r="P104" s="96">
        <f t="shared" si="103"/>
        <v>0</v>
      </c>
      <c r="Q104" s="177"/>
      <c r="R104" s="178">
        <v>1200</v>
      </c>
      <c r="S104" s="178">
        <f t="shared" si="104"/>
        <v>0</v>
      </c>
      <c r="T104" s="178">
        <v>350</v>
      </c>
      <c r="U104" s="178">
        <f t="shared" si="105"/>
        <v>0</v>
      </c>
      <c r="V104" s="179">
        <f t="shared" si="106"/>
        <v>0</v>
      </c>
      <c r="W104" s="224"/>
      <c r="X104" s="225">
        <v>1200</v>
      </c>
      <c r="Y104" s="225">
        <f t="shared" si="107"/>
        <v>0</v>
      </c>
      <c r="Z104" s="225">
        <v>350</v>
      </c>
      <c r="AA104" s="225">
        <f t="shared" si="108"/>
        <v>0</v>
      </c>
      <c r="AB104" s="226">
        <f t="shared" si="109"/>
        <v>0</v>
      </c>
      <c r="AC104" s="271"/>
      <c r="AD104" s="272">
        <v>1200</v>
      </c>
      <c r="AE104" s="272">
        <f t="shared" si="110"/>
        <v>0</v>
      </c>
      <c r="AF104" s="272">
        <v>350</v>
      </c>
      <c r="AG104" s="272">
        <f t="shared" si="111"/>
        <v>0</v>
      </c>
      <c r="AH104" s="273">
        <f t="shared" si="112"/>
        <v>0</v>
      </c>
      <c r="AI104" s="318"/>
      <c r="AJ104" s="319">
        <v>1200</v>
      </c>
      <c r="AK104" s="319">
        <f t="shared" si="113"/>
        <v>0</v>
      </c>
      <c r="AL104" s="319">
        <v>350</v>
      </c>
      <c r="AM104" s="319">
        <f t="shared" si="114"/>
        <v>0</v>
      </c>
      <c r="AN104" s="320">
        <f t="shared" si="115"/>
        <v>0</v>
      </c>
      <c r="AO104" s="1609">
        <v>1</v>
      </c>
      <c r="AP104" s="1093">
        <v>1200</v>
      </c>
      <c r="AQ104" s="1093">
        <f t="shared" si="116"/>
        <v>1200</v>
      </c>
      <c r="AR104" s="1093">
        <v>350</v>
      </c>
      <c r="AS104" s="1093">
        <f t="shared" si="117"/>
        <v>350</v>
      </c>
      <c r="AT104" s="1094">
        <f t="shared" si="118"/>
        <v>1550</v>
      </c>
      <c r="AU104" s="1099"/>
      <c r="AV104" s="1101">
        <v>1200</v>
      </c>
      <c r="AW104" s="1101">
        <f t="shared" si="119"/>
        <v>0</v>
      </c>
      <c r="AX104" s="1101">
        <v>350</v>
      </c>
      <c r="AY104" s="1101">
        <f t="shared" si="120"/>
        <v>0</v>
      </c>
      <c r="AZ104" s="1102">
        <f t="shared" si="121"/>
        <v>0</v>
      </c>
      <c r="BA104" s="1151">
        <f t="shared" si="96"/>
        <v>0</v>
      </c>
      <c r="BB104" s="363">
        <v>1200</v>
      </c>
      <c r="BC104" s="363">
        <f t="shared" si="122"/>
        <v>0</v>
      </c>
      <c r="BD104" s="363">
        <v>350</v>
      </c>
      <c r="BE104" s="363">
        <f t="shared" si="123"/>
        <v>0</v>
      </c>
      <c r="BF104" s="364">
        <f t="shared" si="97"/>
        <v>0</v>
      </c>
      <c r="BG104" s="1142">
        <f t="shared" si="98"/>
        <v>1550</v>
      </c>
      <c r="BH104" s="1142">
        <f t="shared" si="99"/>
        <v>-1550</v>
      </c>
    </row>
    <row r="105" spans="1:60" x14ac:dyDescent="0.2">
      <c r="A105" s="1">
        <v>95</v>
      </c>
      <c r="B105" s="50" t="s">
        <v>72</v>
      </c>
      <c r="C105" s="51"/>
      <c r="D105" s="51" t="s">
        <v>56</v>
      </c>
      <c r="E105" s="1829">
        <v>12.626000000000001</v>
      </c>
      <c r="F105" s="76">
        <v>1050</v>
      </c>
      <c r="G105" s="76">
        <f t="shared" si="70"/>
        <v>13257.300000000001</v>
      </c>
      <c r="H105" s="76">
        <v>840</v>
      </c>
      <c r="I105" s="76">
        <f t="shared" si="71"/>
        <v>10605.84</v>
      </c>
      <c r="J105" s="120">
        <f t="shared" si="100"/>
        <v>23863.14</v>
      </c>
      <c r="K105" s="131"/>
      <c r="L105" s="95">
        <v>1050</v>
      </c>
      <c r="M105" s="95">
        <f t="shared" si="101"/>
        <v>0</v>
      </c>
      <c r="N105" s="95">
        <v>840</v>
      </c>
      <c r="O105" s="95">
        <f t="shared" si="102"/>
        <v>0</v>
      </c>
      <c r="P105" s="96">
        <f t="shared" si="103"/>
        <v>0</v>
      </c>
      <c r="Q105" s="177"/>
      <c r="R105" s="178">
        <v>1050</v>
      </c>
      <c r="S105" s="178">
        <f t="shared" si="104"/>
        <v>0</v>
      </c>
      <c r="T105" s="178">
        <v>840</v>
      </c>
      <c r="U105" s="178">
        <f t="shared" si="105"/>
        <v>0</v>
      </c>
      <c r="V105" s="179">
        <f t="shared" si="106"/>
        <v>0</v>
      </c>
      <c r="W105" s="224">
        <v>7.2610000000000001</v>
      </c>
      <c r="X105" s="225">
        <v>1050</v>
      </c>
      <c r="Y105" s="225">
        <f t="shared" si="107"/>
        <v>7624.05</v>
      </c>
      <c r="Z105" s="225">
        <v>840</v>
      </c>
      <c r="AA105" s="225">
        <f t="shared" si="108"/>
        <v>6099.24</v>
      </c>
      <c r="AB105" s="226">
        <f t="shared" si="109"/>
        <v>13723.29</v>
      </c>
      <c r="AC105" s="271"/>
      <c r="AD105" s="272">
        <v>1050</v>
      </c>
      <c r="AE105" s="272">
        <f t="shared" si="110"/>
        <v>0</v>
      </c>
      <c r="AF105" s="272">
        <v>840</v>
      </c>
      <c r="AG105" s="272">
        <f t="shared" si="111"/>
        <v>0</v>
      </c>
      <c r="AH105" s="273">
        <f t="shared" si="112"/>
        <v>0</v>
      </c>
      <c r="AI105" s="318"/>
      <c r="AJ105" s="319">
        <v>1050</v>
      </c>
      <c r="AK105" s="319">
        <f t="shared" si="113"/>
        <v>0</v>
      </c>
      <c r="AL105" s="319">
        <v>840</v>
      </c>
      <c r="AM105" s="319">
        <f t="shared" si="114"/>
        <v>0</v>
      </c>
      <c r="AN105" s="320">
        <f t="shared" si="115"/>
        <v>0</v>
      </c>
      <c r="AO105" s="1609">
        <v>5.3650000000000002</v>
      </c>
      <c r="AP105" s="1093">
        <v>1050</v>
      </c>
      <c r="AQ105" s="1093">
        <f t="shared" si="116"/>
        <v>5633.25</v>
      </c>
      <c r="AR105" s="1093">
        <v>840</v>
      </c>
      <c r="AS105" s="1093">
        <f t="shared" si="117"/>
        <v>4506.6000000000004</v>
      </c>
      <c r="AT105" s="1094">
        <f t="shared" si="118"/>
        <v>10139.85</v>
      </c>
      <c r="AU105" s="1099"/>
      <c r="AV105" s="1101">
        <v>1050</v>
      </c>
      <c r="AW105" s="1101">
        <f t="shared" si="119"/>
        <v>0</v>
      </c>
      <c r="AX105" s="1101">
        <v>840</v>
      </c>
      <c r="AY105" s="1101">
        <f t="shared" si="120"/>
        <v>0</v>
      </c>
      <c r="AZ105" s="1102">
        <f t="shared" si="121"/>
        <v>0</v>
      </c>
      <c r="BA105" s="1151">
        <f t="shared" si="96"/>
        <v>8.8817841970012523E-16</v>
      </c>
      <c r="BB105" s="363">
        <v>1050</v>
      </c>
      <c r="BC105" s="363">
        <f t="shared" si="122"/>
        <v>9.3258734068513149E-13</v>
      </c>
      <c r="BD105" s="363">
        <v>840</v>
      </c>
      <c r="BE105" s="363">
        <f t="shared" si="123"/>
        <v>7.460698725481052E-13</v>
      </c>
      <c r="BF105" s="364">
        <f t="shared" si="97"/>
        <v>1.6786572132332367E-12</v>
      </c>
      <c r="BG105" s="1142">
        <f t="shared" si="98"/>
        <v>10139.849999999999</v>
      </c>
      <c r="BH105" s="1142">
        <f t="shared" si="99"/>
        <v>-10139.849999999997</v>
      </c>
    </row>
    <row r="106" spans="1:60" x14ac:dyDescent="0.2">
      <c r="A106" s="1">
        <v>96</v>
      </c>
      <c r="B106" s="50" t="s">
        <v>73</v>
      </c>
      <c r="C106" s="51"/>
      <c r="D106" s="51" t="s">
        <v>56</v>
      </c>
      <c r="E106" s="1829">
        <v>3.3250000000000002</v>
      </c>
      <c r="F106" s="76">
        <v>1050</v>
      </c>
      <c r="G106" s="76">
        <f t="shared" si="70"/>
        <v>3491.25</v>
      </c>
      <c r="H106" s="76">
        <v>3080</v>
      </c>
      <c r="I106" s="76">
        <f t="shared" si="71"/>
        <v>10241</v>
      </c>
      <c r="J106" s="120">
        <f t="shared" si="100"/>
        <v>13732.25</v>
      </c>
      <c r="K106" s="131"/>
      <c r="L106" s="95">
        <v>1050</v>
      </c>
      <c r="M106" s="95">
        <f t="shared" si="101"/>
        <v>0</v>
      </c>
      <c r="N106" s="95">
        <v>3080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3080</v>
      </c>
      <c r="U106" s="178">
        <f t="shared" si="105"/>
        <v>0</v>
      </c>
      <c r="V106" s="179">
        <f t="shared" si="106"/>
        <v>0</v>
      </c>
      <c r="W106" s="224">
        <v>2</v>
      </c>
      <c r="X106" s="225">
        <v>1050</v>
      </c>
      <c r="Y106" s="225">
        <f t="shared" si="107"/>
        <v>2100</v>
      </c>
      <c r="Z106" s="225">
        <v>3080</v>
      </c>
      <c r="AA106" s="225">
        <f t="shared" si="108"/>
        <v>6160</v>
      </c>
      <c r="AB106" s="226">
        <f t="shared" si="109"/>
        <v>8260</v>
      </c>
      <c r="AC106" s="271"/>
      <c r="AD106" s="272">
        <v>1050</v>
      </c>
      <c r="AE106" s="272">
        <f t="shared" si="110"/>
        <v>0</v>
      </c>
      <c r="AF106" s="272">
        <v>3080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3080</v>
      </c>
      <c r="AM106" s="319">
        <f t="shared" si="114"/>
        <v>0</v>
      </c>
      <c r="AN106" s="320">
        <f t="shared" si="115"/>
        <v>0</v>
      </c>
      <c r="AO106" s="1609">
        <v>1.325</v>
      </c>
      <c r="AP106" s="1093">
        <v>1050</v>
      </c>
      <c r="AQ106" s="1093">
        <f t="shared" si="116"/>
        <v>1391.25</v>
      </c>
      <c r="AR106" s="1093">
        <v>3080</v>
      </c>
      <c r="AS106" s="1093">
        <f t="shared" si="117"/>
        <v>4081</v>
      </c>
      <c r="AT106" s="1094">
        <f t="shared" si="118"/>
        <v>5472.25</v>
      </c>
      <c r="AU106" s="1099"/>
      <c r="AV106" s="1101">
        <v>1050</v>
      </c>
      <c r="AW106" s="1101">
        <f t="shared" si="119"/>
        <v>0</v>
      </c>
      <c r="AX106" s="1101">
        <v>3080</v>
      </c>
      <c r="AY106" s="1101">
        <f t="shared" si="120"/>
        <v>0</v>
      </c>
      <c r="AZ106" s="1102">
        <f t="shared" si="121"/>
        <v>0</v>
      </c>
      <c r="BA106" s="1151">
        <f t="shared" si="96"/>
        <v>2.2204460492503131E-16</v>
      </c>
      <c r="BB106" s="363">
        <v>1050</v>
      </c>
      <c r="BC106" s="363">
        <f t="shared" si="122"/>
        <v>2.3314683517128287E-13</v>
      </c>
      <c r="BD106" s="363">
        <v>3080</v>
      </c>
      <c r="BE106" s="363">
        <f t="shared" si="123"/>
        <v>6.8389738316909643E-13</v>
      </c>
      <c r="BF106" s="364">
        <f t="shared" si="97"/>
        <v>9.170442183403793E-13</v>
      </c>
      <c r="BG106" s="1142">
        <f t="shared" si="98"/>
        <v>5472.25</v>
      </c>
      <c r="BH106" s="1142">
        <f t="shared" si="99"/>
        <v>-5472.2499999999991</v>
      </c>
    </row>
    <row r="107" spans="1:60" x14ac:dyDescent="0.2">
      <c r="A107" s="1">
        <v>97</v>
      </c>
      <c r="B107" s="50" t="s">
        <v>60</v>
      </c>
      <c r="C107" s="1159"/>
      <c r="D107" s="51" t="s">
        <v>5</v>
      </c>
      <c r="E107" s="1830">
        <v>1</v>
      </c>
      <c r="F107" s="76">
        <v>0</v>
      </c>
      <c r="G107" s="76">
        <f t="shared" si="70"/>
        <v>0</v>
      </c>
      <c r="H107" s="76">
        <v>1218</v>
      </c>
      <c r="I107" s="76">
        <f t="shared" si="71"/>
        <v>1218</v>
      </c>
      <c r="J107" s="120">
        <f t="shared" si="100"/>
        <v>1218</v>
      </c>
      <c r="K107" s="131"/>
      <c r="L107" s="95">
        <v>0</v>
      </c>
      <c r="M107" s="95">
        <f t="shared" si="101"/>
        <v>0</v>
      </c>
      <c r="N107" s="95">
        <v>1218</v>
      </c>
      <c r="O107" s="95">
        <f t="shared" si="102"/>
        <v>0</v>
      </c>
      <c r="P107" s="96">
        <f t="shared" si="103"/>
        <v>0</v>
      </c>
      <c r="Q107" s="177"/>
      <c r="R107" s="178">
        <v>0</v>
      </c>
      <c r="S107" s="178">
        <f t="shared" si="104"/>
        <v>0</v>
      </c>
      <c r="T107" s="178">
        <v>1218</v>
      </c>
      <c r="U107" s="178">
        <f t="shared" si="105"/>
        <v>0</v>
      </c>
      <c r="V107" s="179">
        <f t="shared" si="106"/>
        <v>0</v>
      </c>
      <c r="W107" s="224">
        <v>1</v>
      </c>
      <c r="X107" s="225">
        <v>0</v>
      </c>
      <c r="Y107" s="225">
        <f t="shared" si="107"/>
        <v>0</v>
      </c>
      <c r="Z107" s="225">
        <v>1218</v>
      </c>
      <c r="AA107" s="225">
        <f t="shared" si="108"/>
        <v>1218</v>
      </c>
      <c r="AB107" s="226">
        <f t="shared" si="109"/>
        <v>1218</v>
      </c>
      <c r="AC107" s="271"/>
      <c r="AD107" s="272">
        <v>0</v>
      </c>
      <c r="AE107" s="272">
        <f t="shared" si="110"/>
        <v>0</v>
      </c>
      <c r="AF107" s="272">
        <v>1218</v>
      </c>
      <c r="AG107" s="272">
        <f t="shared" si="111"/>
        <v>0</v>
      </c>
      <c r="AH107" s="273">
        <f t="shared" si="112"/>
        <v>0</v>
      </c>
      <c r="AI107" s="318"/>
      <c r="AJ107" s="319">
        <v>0</v>
      </c>
      <c r="AK107" s="319">
        <f t="shared" si="113"/>
        <v>0</v>
      </c>
      <c r="AL107" s="319">
        <v>1218</v>
      </c>
      <c r="AM107" s="319">
        <f t="shared" si="114"/>
        <v>0</v>
      </c>
      <c r="AN107" s="320">
        <f t="shared" si="115"/>
        <v>0</v>
      </c>
      <c r="AO107" s="1091"/>
      <c r="AP107" s="1093">
        <v>0</v>
      </c>
      <c r="AQ107" s="1093">
        <f t="shared" si="116"/>
        <v>0</v>
      </c>
      <c r="AR107" s="1093">
        <v>1218</v>
      </c>
      <c r="AS107" s="1093">
        <f t="shared" si="117"/>
        <v>0</v>
      </c>
      <c r="AT107" s="1094">
        <f t="shared" si="118"/>
        <v>0</v>
      </c>
      <c r="AU107" s="1099"/>
      <c r="AV107" s="1101">
        <v>0</v>
      </c>
      <c r="AW107" s="1101">
        <f t="shared" si="119"/>
        <v>0</v>
      </c>
      <c r="AX107" s="1101">
        <v>1218</v>
      </c>
      <c r="AY107" s="1101">
        <f t="shared" si="120"/>
        <v>0</v>
      </c>
      <c r="AZ107" s="1102">
        <f t="shared" si="121"/>
        <v>0</v>
      </c>
      <c r="BA107" s="1151">
        <f t="shared" si="96"/>
        <v>0</v>
      </c>
      <c r="BB107" s="363">
        <v>0</v>
      </c>
      <c r="BC107" s="363">
        <f t="shared" si="122"/>
        <v>0</v>
      </c>
      <c r="BD107" s="363">
        <v>1218</v>
      </c>
      <c r="BE107" s="363">
        <f t="shared" si="123"/>
        <v>0</v>
      </c>
      <c r="BF107" s="364">
        <f t="shared" si="97"/>
        <v>0</v>
      </c>
      <c r="BG107" s="1142">
        <f t="shared" si="98"/>
        <v>0</v>
      </c>
      <c r="BH107" s="1142">
        <f t="shared" si="99"/>
        <v>0</v>
      </c>
    </row>
    <row r="108" spans="1:60" ht="25.5" x14ac:dyDescent="0.2">
      <c r="A108" s="1">
        <v>98</v>
      </c>
      <c r="B108" s="50" t="s">
        <v>82</v>
      </c>
      <c r="C108" s="51" t="s">
        <v>83</v>
      </c>
      <c r="D108" s="51" t="s">
        <v>56</v>
      </c>
      <c r="E108" s="1830">
        <v>4.4000000000000004</v>
      </c>
      <c r="F108" s="76">
        <v>600</v>
      </c>
      <c r="G108" s="76">
        <f t="shared" si="70"/>
        <v>2640</v>
      </c>
      <c r="H108" s="76">
        <v>588</v>
      </c>
      <c r="I108" s="76">
        <f t="shared" si="71"/>
        <v>2587.2000000000003</v>
      </c>
      <c r="J108" s="120">
        <f t="shared" si="100"/>
        <v>5227.2000000000007</v>
      </c>
      <c r="K108" s="131"/>
      <c r="L108" s="95">
        <v>600</v>
      </c>
      <c r="M108" s="95">
        <f t="shared" si="101"/>
        <v>0</v>
      </c>
      <c r="N108" s="95">
        <v>588</v>
      </c>
      <c r="O108" s="95">
        <f t="shared" si="102"/>
        <v>0</v>
      </c>
      <c r="P108" s="96">
        <f t="shared" si="103"/>
        <v>0</v>
      </c>
      <c r="Q108" s="177"/>
      <c r="R108" s="178">
        <v>600</v>
      </c>
      <c r="S108" s="178">
        <f t="shared" si="104"/>
        <v>0</v>
      </c>
      <c r="T108" s="178">
        <v>588</v>
      </c>
      <c r="U108" s="178">
        <f t="shared" si="105"/>
        <v>0</v>
      </c>
      <c r="V108" s="179">
        <f t="shared" si="106"/>
        <v>0</v>
      </c>
      <c r="W108" s="224"/>
      <c r="X108" s="225">
        <v>600</v>
      </c>
      <c r="Y108" s="225">
        <f t="shared" si="107"/>
        <v>0</v>
      </c>
      <c r="Z108" s="225">
        <v>588</v>
      </c>
      <c r="AA108" s="225">
        <f t="shared" si="108"/>
        <v>0</v>
      </c>
      <c r="AB108" s="226">
        <f t="shared" si="109"/>
        <v>0</v>
      </c>
      <c r="AC108" s="271"/>
      <c r="AD108" s="272">
        <v>600</v>
      </c>
      <c r="AE108" s="272">
        <f t="shared" si="110"/>
        <v>0</v>
      </c>
      <c r="AF108" s="272">
        <v>588</v>
      </c>
      <c r="AG108" s="272">
        <f t="shared" si="111"/>
        <v>0</v>
      </c>
      <c r="AH108" s="273">
        <f t="shared" si="112"/>
        <v>0</v>
      </c>
      <c r="AI108" s="318"/>
      <c r="AJ108" s="319">
        <v>600</v>
      </c>
      <c r="AK108" s="319">
        <f t="shared" si="113"/>
        <v>0</v>
      </c>
      <c r="AL108" s="319">
        <v>588</v>
      </c>
      <c r="AM108" s="319">
        <f t="shared" si="114"/>
        <v>0</v>
      </c>
      <c r="AN108" s="320">
        <f t="shared" si="115"/>
        <v>0</v>
      </c>
      <c r="AO108" s="1091">
        <v>4.4000000000000004</v>
      </c>
      <c r="AP108" s="1093">
        <v>600</v>
      </c>
      <c r="AQ108" s="1093">
        <f t="shared" si="116"/>
        <v>2640</v>
      </c>
      <c r="AR108" s="1093">
        <v>588</v>
      </c>
      <c r="AS108" s="1093">
        <f t="shared" si="117"/>
        <v>2587.2000000000003</v>
      </c>
      <c r="AT108" s="1094">
        <f t="shared" si="118"/>
        <v>5227.2000000000007</v>
      </c>
      <c r="AU108" s="1099"/>
      <c r="AV108" s="1101">
        <v>600</v>
      </c>
      <c r="AW108" s="1101">
        <f t="shared" si="119"/>
        <v>0</v>
      </c>
      <c r="AX108" s="1101">
        <v>588</v>
      </c>
      <c r="AY108" s="1101">
        <f t="shared" si="120"/>
        <v>0</v>
      </c>
      <c r="AZ108" s="1102">
        <f t="shared" si="121"/>
        <v>0</v>
      </c>
      <c r="BA108" s="1151">
        <f t="shared" si="96"/>
        <v>0</v>
      </c>
      <c r="BB108" s="363">
        <v>600</v>
      </c>
      <c r="BC108" s="363">
        <f t="shared" si="122"/>
        <v>0</v>
      </c>
      <c r="BD108" s="363">
        <v>588</v>
      </c>
      <c r="BE108" s="363">
        <f t="shared" si="123"/>
        <v>0</v>
      </c>
      <c r="BF108" s="364">
        <f t="shared" si="97"/>
        <v>0</v>
      </c>
      <c r="BG108" s="1142">
        <f t="shared" si="98"/>
        <v>5227.2000000000007</v>
      </c>
      <c r="BH108" s="1142">
        <f t="shared" si="99"/>
        <v>-5227.2000000000007</v>
      </c>
    </row>
    <row r="109" spans="1:60" x14ac:dyDescent="0.2">
      <c r="A109" s="1">
        <v>99</v>
      </c>
      <c r="B109" s="1160" t="s">
        <v>66</v>
      </c>
      <c r="C109" s="51"/>
      <c r="D109" s="51"/>
      <c r="E109" s="1830"/>
      <c r="F109" s="51"/>
      <c r="G109" s="76"/>
      <c r="H109" s="1124"/>
      <c r="I109" s="76"/>
      <c r="J109" s="1125"/>
      <c r="K109" s="131"/>
      <c r="L109" s="1144"/>
      <c r="M109" s="95"/>
      <c r="N109" s="1126"/>
      <c r="O109" s="95"/>
      <c r="P109" s="1127"/>
      <c r="Q109" s="177"/>
      <c r="R109" s="1145"/>
      <c r="S109" s="178"/>
      <c r="T109" s="1128"/>
      <c r="U109" s="178"/>
      <c r="V109" s="1129"/>
      <c r="W109" s="224"/>
      <c r="X109" s="1146"/>
      <c r="Y109" s="225"/>
      <c r="Z109" s="1130"/>
      <c r="AA109" s="225"/>
      <c r="AB109" s="1131"/>
      <c r="AC109" s="271"/>
      <c r="AD109" s="1147"/>
      <c r="AE109" s="272"/>
      <c r="AF109" s="1132"/>
      <c r="AG109" s="272"/>
      <c r="AH109" s="1133"/>
      <c r="AI109" s="318"/>
      <c r="AJ109" s="1148"/>
      <c r="AK109" s="319"/>
      <c r="AL109" s="1134"/>
      <c r="AM109" s="319"/>
      <c r="AN109" s="1135"/>
      <c r="AO109" s="1091"/>
      <c r="AP109" s="1149"/>
      <c r="AQ109" s="1093"/>
      <c r="AR109" s="1136"/>
      <c r="AS109" s="1093"/>
      <c r="AT109" s="1137"/>
      <c r="AU109" s="1099"/>
      <c r="AV109" s="1150"/>
      <c r="AW109" s="1101"/>
      <c r="AX109" s="1138"/>
      <c r="AY109" s="1101"/>
      <c r="AZ109" s="1139"/>
      <c r="BA109" s="1151">
        <f t="shared" si="96"/>
        <v>0</v>
      </c>
      <c r="BB109" s="1152"/>
      <c r="BC109" s="363"/>
      <c r="BD109" s="1140"/>
      <c r="BE109" s="363"/>
      <c r="BF109" s="364">
        <f t="shared" si="97"/>
        <v>0</v>
      </c>
      <c r="BG109" s="1142">
        <f t="shared" si="98"/>
        <v>0</v>
      </c>
      <c r="BH109" s="1142">
        <f t="shared" si="99"/>
        <v>0</v>
      </c>
    </row>
    <row r="110" spans="1:60" x14ac:dyDescent="0.2">
      <c r="A110" s="1">
        <v>100</v>
      </c>
      <c r="B110" s="50" t="s">
        <v>297</v>
      </c>
      <c r="C110" s="51" t="s">
        <v>338</v>
      </c>
      <c r="D110" s="51" t="s">
        <v>14</v>
      </c>
      <c r="E110" s="1830">
        <v>1</v>
      </c>
      <c r="F110" s="76">
        <v>2829</v>
      </c>
      <c r="G110" s="76">
        <f t="shared" si="70"/>
        <v>2829</v>
      </c>
      <c r="H110" s="76">
        <v>5624.6399999999994</v>
      </c>
      <c r="I110" s="76">
        <f t="shared" si="71"/>
        <v>5624.6399999999994</v>
      </c>
      <c r="J110" s="120">
        <f t="shared" ref="J110:J120" si="124">G110+I110</f>
        <v>8453.64</v>
      </c>
      <c r="K110" s="131"/>
      <c r="L110" s="95">
        <v>2829</v>
      </c>
      <c r="M110" s="95">
        <f t="shared" ref="M110:M120" si="125">K110*L110</f>
        <v>0</v>
      </c>
      <c r="N110" s="95">
        <v>5624.6399999999994</v>
      </c>
      <c r="O110" s="95">
        <f t="shared" ref="O110:O120" si="126">K110*N110</f>
        <v>0</v>
      </c>
      <c r="P110" s="96">
        <f t="shared" ref="P110:P120" si="127">M110+O110</f>
        <v>0</v>
      </c>
      <c r="Q110" s="177"/>
      <c r="R110" s="178">
        <v>2829</v>
      </c>
      <c r="S110" s="178">
        <f t="shared" ref="S110:S120" si="128">Q110*R110</f>
        <v>0</v>
      </c>
      <c r="T110" s="178">
        <v>5624.6399999999994</v>
      </c>
      <c r="U110" s="178">
        <f t="shared" ref="U110:U120" si="129">Q110*T110</f>
        <v>0</v>
      </c>
      <c r="V110" s="179">
        <f t="shared" ref="V110:V120" si="130">S110+U110</f>
        <v>0</v>
      </c>
      <c r="W110" s="224">
        <v>1</v>
      </c>
      <c r="X110" s="225">
        <v>2829</v>
      </c>
      <c r="Y110" s="225">
        <f t="shared" ref="Y110:Y120" si="131">W110*X110</f>
        <v>2829</v>
      </c>
      <c r="Z110" s="225">
        <v>5624.6399999999994</v>
      </c>
      <c r="AA110" s="225">
        <f t="shared" ref="AA110:AA120" si="132">W110*Z110</f>
        <v>5624.6399999999994</v>
      </c>
      <c r="AB110" s="226">
        <f t="shared" ref="AB110:AB120" si="133">Y110+AA110</f>
        <v>8453.64</v>
      </c>
      <c r="AC110" s="271"/>
      <c r="AD110" s="272">
        <v>2829</v>
      </c>
      <c r="AE110" s="272">
        <f t="shared" ref="AE110:AE120" si="134">AC110*AD110</f>
        <v>0</v>
      </c>
      <c r="AF110" s="272">
        <v>5624.6399999999994</v>
      </c>
      <c r="AG110" s="272">
        <f t="shared" ref="AG110:AG120" si="135">AC110*AF110</f>
        <v>0</v>
      </c>
      <c r="AH110" s="273">
        <f t="shared" ref="AH110:AH120" si="136">AE110+AG110</f>
        <v>0</v>
      </c>
      <c r="AI110" s="318"/>
      <c r="AJ110" s="319">
        <v>2829</v>
      </c>
      <c r="AK110" s="319">
        <f t="shared" ref="AK110:AK120" si="137">AI110*AJ110</f>
        <v>0</v>
      </c>
      <c r="AL110" s="319">
        <v>5624.6399999999994</v>
      </c>
      <c r="AM110" s="319">
        <f t="shared" ref="AM110:AM120" si="138">AI110*AL110</f>
        <v>0</v>
      </c>
      <c r="AN110" s="320">
        <f t="shared" ref="AN110:AN120" si="139">AK110+AM110</f>
        <v>0</v>
      </c>
      <c r="AO110" s="1091"/>
      <c r="AP110" s="1093">
        <v>2829</v>
      </c>
      <c r="AQ110" s="1093">
        <f t="shared" ref="AQ110:AQ120" si="140">AO110*AP110</f>
        <v>0</v>
      </c>
      <c r="AR110" s="1093">
        <v>5624.6399999999994</v>
      </c>
      <c r="AS110" s="1093">
        <f t="shared" ref="AS110:AS120" si="141">AO110*AR110</f>
        <v>0</v>
      </c>
      <c r="AT110" s="1094">
        <f t="shared" ref="AT110:AT120" si="142">AQ110+AS110</f>
        <v>0</v>
      </c>
      <c r="AU110" s="1099"/>
      <c r="AV110" s="1101">
        <v>2829</v>
      </c>
      <c r="AW110" s="1101">
        <f t="shared" ref="AW110:AW120" si="143">AU110*AV110</f>
        <v>0</v>
      </c>
      <c r="AX110" s="1101">
        <v>5624.6399999999994</v>
      </c>
      <c r="AY110" s="1101">
        <f t="shared" ref="AY110:AY120" si="144">AU110*AX110</f>
        <v>0</v>
      </c>
      <c r="AZ110" s="1102">
        <f t="shared" ref="AZ110:AZ120" si="145">AW110+AY110</f>
        <v>0</v>
      </c>
      <c r="BA110" s="1151">
        <f t="shared" si="96"/>
        <v>0</v>
      </c>
      <c r="BB110" s="363">
        <v>2829</v>
      </c>
      <c r="BC110" s="363">
        <f t="shared" ref="BC110:BC120" si="146">BA110*BB110</f>
        <v>0</v>
      </c>
      <c r="BD110" s="363">
        <v>5624.6399999999994</v>
      </c>
      <c r="BE110" s="363">
        <f t="shared" ref="BE110:BE120" si="147">BA110*BD110</f>
        <v>0</v>
      </c>
      <c r="BF110" s="364">
        <f t="shared" si="97"/>
        <v>0</v>
      </c>
      <c r="BG110" s="1142">
        <f t="shared" si="98"/>
        <v>0</v>
      </c>
      <c r="BH110" s="1142">
        <f t="shared" si="99"/>
        <v>0</v>
      </c>
    </row>
    <row r="111" spans="1:60" x14ac:dyDescent="0.2">
      <c r="A111" s="1">
        <v>101</v>
      </c>
      <c r="B111" s="50" t="s">
        <v>62</v>
      </c>
      <c r="C111" s="51" t="s">
        <v>337</v>
      </c>
      <c r="D111" s="51" t="s">
        <v>14</v>
      </c>
      <c r="E111" s="1830">
        <v>1</v>
      </c>
      <c r="F111" s="76">
        <v>1681</v>
      </c>
      <c r="G111" s="76">
        <f t="shared" si="70"/>
        <v>1681</v>
      </c>
      <c r="H111" s="76">
        <v>4575.5999999999995</v>
      </c>
      <c r="I111" s="76">
        <f t="shared" si="71"/>
        <v>4575.5999999999995</v>
      </c>
      <c r="J111" s="120">
        <f t="shared" si="124"/>
        <v>6256.5999999999995</v>
      </c>
      <c r="K111" s="131"/>
      <c r="L111" s="95">
        <v>1681</v>
      </c>
      <c r="M111" s="95">
        <f t="shared" si="125"/>
        <v>0</v>
      </c>
      <c r="N111" s="95">
        <v>4575.5999999999995</v>
      </c>
      <c r="O111" s="95">
        <f t="shared" si="126"/>
        <v>0</v>
      </c>
      <c r="P111" s="96">
        <f t="shared" si="127"/>
        <v>0</v>
      </c>
      <c r="Q111" s="177"/>
      <c r="R111" s="178">
        <v>1681</v>
      </c>
      <c r="S111" s="178">
        <f t="shared" si="128"/>
        <v>0</v>
      </c>
      <c r="T111" s="178">
        <v>4575.5999999999995</v>
      </c>
      <c r="U111" s="178">
        <f t="shared" si="129"/>
        <v>0</v>
      </c>
      <c r="V111" s="179">
        <f t="shared" si="130"/>
        <v>0</v>
      </c>
      <c r="W111" s="224">
        <v>1</v>
      </c>
      <c r="X111" s="225">
        <v>1681</v>
      </c>
      <c r="Y111" s="225">
        <f t="shared" si="131"/>
        <v>1681</v>
      </c>
      <c r="Z111" s="225">
        <v>4575.5999999999995</v>
      </c>
      <c r="AA111" s="225">
        <f t="shared" si="132"/>
        <v>4575.5999999999995</v>
      </c>
      <c r="AB111" s="226">
        <f t="shared" si="133"/>
        <v>6256.5999999999995</v>
      </c>
      <c r="AC111" s="271"/>
      <c r="AD111" s="272">
        <v>1681</v>
      </c>
      <c r="AE111" s="272">
        <f t="shared" si="134"/>
        <v>0</v>
      </c>
      <c r="AF111" s="272">
        <v>4575.5999999999995</v>
      </c>
      <c r="AG111" s="272">
        <f t="shared" si="135"/>
        <v>0</v>
      </c>
      <c r="AH111" s="273">
        <f t="shared" si="136"/>
        <v>0</v>
      </c>
      <c r="AI111" s="318"/>
      <c r="AJ111" s="319">
        <v>1681</v>
      </c>
      <c r="AK111" s="319">
        <f t="shared" si="137"/>
        <v>0</v>
      </c>
      <c r="AL111" s="319">
        <v>4575.5999999999995</v>
      </c>
      <c r="AM111" s="319">
        <f t="shared" si="138"/>
        <v>0</v>
      </c>
      <c r="AN111" s="320">
        <f t="shared" si="139"/>
        <v>0</v>
      </c>
      <c r="AO111" s="1091"/>
      <c r="AP111" s="1093">
        <v>1681</v>
      </c>
      <c r="AQ111" s="1093">
        <f t="shared" si="140"/>
        <v>0</v>
      </c>
      <c r="AR111" s="1093">
        <v>4575.5999999999995</v>
      </c>
      <c r="AS111" s="1093">
        <f t="shared" si="141"/>
        <v>0</v>
      </c>
      <c r="AT111" s="1094">
        <f t="shared" si="142"/>
        <v>0</v>
      </c>
      <c r="AU111" s="1099"/>
      <c r="AV111" s="1101">
        <v>1681</v>
      </c>
      <c r="AW111" s="1101">
        <f t="shared" si="143"/>
        <v>0</v>
      </c>
      <c r="AX111" s="1101">
        <v>4575.5999999999995</v>
      </c>
      <c r="AY111" s="1101">
        <f t="shared" si="144"/>
        <v>0</v>
      </c>
      <c r="AZ111" s="1102">
        <f t="shared" si="145"/>
        <v>0</v>
      </c>
      <c r="BA111" s="1151">
        <f t="shared" si="96"/>
        <v>0</v>
      </c>
      <c r="BB111" s="363">
        <v>1681</v>
      </c>
      <c r="BC111" s="363">
        <f t="shared" si="146"/>
        <v>0</v>
      </c>
      <c r="BD111" s="363">
        <v>4575.5999999999995</v>
      </c>
      <c r="BE111" s="363">
        <f t="shared" si="147"/>
        <v>0</v>
      </c>
      <c r="BF111" s="364">
        <f t="shared" si="97"/>
        <v>0</v>
      </c>
      <c r="BG111" s="1142">
        <f t="shared" si="98"/>
        <v>0</v>
      </c>
      <c r="BH111" s="1142">
        <f t="shared" si="99"/>
        <v>0</v>
      </c>
    </row>
    <row r="112" spans="1:60" x14ac:dyDescent="0.2">
      <c r="A112" s="1">
        <v>102</v>
      </c>
      <c r="B112" s="50" t="s">
        <v>396</v>
      </c>
      <c r="C112" s="51" t="s">
        <v>296</v>
      </c>
      <c r="D112" s="51" t="s">
        <v>14</v>
      </c>
      <c r="E112" s="1830">
        <v>1</v>
      </c>
      <c r="F112" s="76">
        <v>4500</v>
      </c>
      <c r="G112" s="76">
        <f t="shared" si="70"/>
        <v>4500</v>
      </c>
      <c r="H112" s="76">
        <v>4900</v>
      </c>
      <c r="I112" s="76">
        <f t="shared" si="71"/>
        <v>4900</v>
      </c>
      <c r="J112" s="120">
        <f t="shared" si="124"/>
        <v>9400</v>
      </c>
      <c r="K112" s="131"/>
      <c r="L112" s="95">
        <v>4500</v>
      </c>
      <c r="M112" s="95">
        <f t="shared" si="125"/>
        <v>0</v>
      </c>
      <c r="N112" s="95">
        <v>4900</v>
      </c>
      <c r="O112" s="95">
        <f t="shared" si="126"/>
        <v>0</v>
      </c>
      <c r="P112" s="96">
        <f t="shared" si="127"/>
        <v>0</v>
      </c>
      <c r="Q112" s="177"/>
      <c r="R112" s="178">
        <v>4500</v>
      </c>
      <c r="S112" s="178">
        <f t="shared" si="128"/>
        <v>0</v>
      </c>
      <c r="T112" s="178">
        <v>4900</v>
      </c>
      <c r="U112" s="178">
        <f t="shared" si="129"/>
        <v>0</v>
      </c>
      <c r="V112" s="179">
        <f t="shared" si="130"/>
        <v>0</v>
      </c>
      <c r="W112" s="224"/>
      <c r="X112" s="225">
        <v>4500</v>
      </c>
      <c r="Y112" s="225">
        <f t="shared" si="131"/>
        <v>0</v>
      </c>
      <c r="Z112" s="225">
        <v>4900</v>
      </c>
      <c r="AA112" s="225">
        <f t="shared" si="132"/>
        <v>0</v>
      </c>
      <c r="AB112" s="226">
        <f t="shared" si="133"/>
        <v>0</v>
      </c>
      <c r="AC112" s="271"/>
      <c r="AD112" s="272">
        <v>4500</v>
      </c>
      <c r="AE112" s="272">
        <f t="shared" si="134"/>
        <v>0</v>
      </c>
      <c r="AF112" s="272">
        <v>4900</v>
      </c>
      <c r="AG112" s="272">
        <f t="shared" si="135"/>
        <v>0</v>
      </c>
      <c r="AH112" s="273">
        <f t="shared" si="136"/>
        <v>0</v>
      </c>
      <c r="AI112" s="1608">
        <v>1</v>
      </c>
      <c r="AJ112" s="319">
        <v>4500</v>
      </c>
      <c r="AK112" s="319">
        <f t="shared" si="137"/>
        <v>4500</v>
      </c>
      <c r="AL112" s="319">
        <v>4900</v>
      </c>
      <c r="AM112" s="319">
        <f t="shared" si="138"/>
        <v>4900</v>
      </c>
      <c r="AN112" s="320">
        <f t="shared" si="139"/>
        <v>9400</v>
      </c>
      <c r="AO112" s="1091"/>
      <c r="AP112" s="1093">
        <v>4500</v>
      </c>
      <c r="AQ112" s="1093">
        <f t="shared" si="140"/>
        <v>0</v>
      </c>
      <c r="AR112" s="1093">
        <v>4900</v>
      </c>
      <c r="AS112" s="1093">
        <f t="shared" si="141"/>
        <v>0</v>
      </c>
      <c r="AT112" s="1094">
        <f t="shared" si="142"/>
        <v>0</v>
      </c>
      <c r="AU112" s="1099"/>
      <c r="AV112" s="1101">
        <v>4500</v>
      </c>
      <c r="AW112" s="1101">
        <f t="shared" si="143"/>
        <v>0</v>
      </c>
      <c r="AX112" s="1101">
        <v>4900</v>
      </c>
      <c r="AY112" s="1101">
        <f t="shared" si="144"/>
        <v>0</v>
      </c>
      <c r="AZ112" s="1102">
        <f t="shared" si="145"/>
        <v>0</v>
      </c>
      <c r="BA112" s="1151">
        <f t="shared" si="96"/>
        <v>0</v>
      </c>
      <c r="BB112" s="363">
        <v>4500</v>
      </c>
      <c r="BC112" s="363">
        <f t="shared" si="146"/>
        <v>0</v>
      </c>
      <c r="BD112" s="363">
        <v>4900</v>
      </c>
      <c r="BE112" s="363">
        <f t="shared" si="147"/>
        <v>0</v>
      </c>
      <c r="BF112" s="364">
        <f t="shared" si="97"/>
        <v>0</v>
      </c>
      <c r="BG112" s="1142">
        <f t="shared" si="98"/>
        <v>0</v>
      </c>
      <c r="BH112" s="1142">
        <f t="shared" si="99"/>
        <v>0</v>
      </c>
    </row>
    <row r="113" spans="1:60" ht="25.5" x14ac:dyDescent="0.2">
      <c r="A113" s="1">
        <v>103</v>
      </c>
      <c r="B113" s="50" t="s">
        <v>387</v>
      </c>
      <c r="C113" s="51" t="s">
        <v>400</v>
      </c>
      <c r="D113" s="51" t="s">
        <v>14</v>
      </c>
      <c r="E113" s="1830">
        <v>2</v>
      </c>
      <c r="F113" s="76">
        <v>4500</v>
      </c>
      <c r="G113" s="76">
        <f t="shared" si="70"/>
        <v>9000</v>
      </c>
      <c r="H113" s="76">
        <v>11136.75</v>
      </c>
      <c r="I113" s="76">
        <f t="shared" si="71"/>
        <v>22273.5</v>
      </c>
      <c r="J113" s="120">
        <f t="shared" si="124"/>
        <v>31273.5</v>
      </c>
      <c r="K113" s="131"/>
      <c r="L113" s="95">
        <v>4500</v>
      </c>
      <c r="M113" s="95">
        <f t="shared" si="125"/>
        <v>0</v>
      </c>
      <c r="N113" s="95">
        <v>11136.75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11136.75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11136.75</v>
      </c>
      <c r="AA113" s="225">
        <f t="shared" si="132"/>
        <v>0</v>
      </c>
      <c r="AB113" s="226">
        <f t="shared" si="133"/>
        <v>0</v>
      </c>
      <c r="AC113" s="271">
        <v>2</v>
      </c>
      <c r="AD113" s="272">
        <v>4500</v>
      </c>
      <c r="AE113" s="272">
        <f t="shared" si="134"/>
        <v>9000</v>
      </c>
      <c r="AF113" s="272">
        <v>11136.75</v>
      </c>
      <c r="AG113" s="272">
        <f t="shared" si="135"/>
        <v>22273.5</v>
      </c>
      <c r="AH113" s="273">
        <f t="shared" si="136"/>
        <v>31273.5</v>
      </c>
      <c r="AI113" s="318"/>
      <c r="AJ113" s="319">
        <v>4500</v>
      </c>
      <c r="AK113" s="319">
        <f t="shared" si="137"/>
        <v>0</v>
      </c>
      <c r="AL113" s="319">
        <v>11136.75</v>
      </c>
      <c r="AM113" s="319">
        <f t="shared" si="138"/>
        <v>0</v>
      </c>
      <c r="AN113" s="320">
        <f t="shared" si="139"/>
        <v>0</v>
      </c>
      <c r="AO113" s="1091"/>
      <c r="AP113" s="1093">
        <v>4500</v>
      </c>
      <c r="AQ113" s="1093">
        <f t="shared" si="140"/>
        <v>0</v>
      </c>
      <c r="AR113" s="1093">
        <v>11136.75</v>
      </c>
      <c r="AS113" s="1093">
        <f t="shared" si="141"/>
        <v>0</v>
      </c>
      <c r="AT113" s="1094">
        <f t="shared" si="142"/>
        <v>0</v>
      </c>
      <c r="AU113" s="1099"/>
      <c r="AV113" s="1101">
        <v>4500</v>
      </c>
      <c r="AW113" s="1101">
        <f t="shared" si="143"/>
        <v>0</v>
      </c>
      <c r="AX113" s="1101">
        <v>11136.75</v>
      </c>
      <c r="AY113" s="1101">
        <f t="shared" si="144"/>
        <v>0</v>
      </c>
      <c r="AZ113" s="1102">
        <f t="shared" si="145"/>
        <v>0</v>
      </c>
      <c r="BA113" s="1151">
        <f t="shared" si="96"/>
        <v>0</v>
      </c>
      <c r="BB113" s="363">
        <v>4500</v>
      </c>
      <c r="BC113" s="363">
        <f t="shared" si="146"/>
        <v>0</v>
      </c>
      <c r="BD113" s="363">
        <v>11136.75</v>
      </c>
      <c r="BE113" s="363">
        <f t="shared" si="147"/>
        <v>0</v>
      </c>
      <c r="BF113" s="364">
        <f t="shared" si="97"/>
        <v>0</v>
      </c>
      <c r="BG113" s="1142">
        <f t="shared" si="98"/>
        <v>0</v>
      </c>
      <c r="BH113" s="1142">
        <f t="shared" si="99"/>
        <v>0</v>
      </c>
    </row>
    <row r="114" spans="1:60" x14ac:dyDescent="0.2">
      <c r="A114" s="1">
        <v>106</v>
      </c>
      <c r="B114" s="50" t="s">
        <v>394</v>
      </c>
      <c r="C114" s="77" t="s">
        <v>168</v>
      </c>
      <c r="D114" s="77" t="s">
        <v>14</v>
      </c>
      <c r="E114" s="1830">
        <v>2</v>
      </c>
      <c r="F114" s="76">
        <v>850</v>
      </c>
      <c r="G114" s="76">
        <f t="shared" si="70"/>
        <v>1700</v>
      </c>
      <c r="H114" s="76">
        <v>311.87692307692305</v>
      </c>
      <c r="I114" s="76">
        <f t="shared" si="71"/>
        <v>623.7538461538461</v>
      </c>
      <c r="J114" s="120">
        <f t="shared" si="124"/>
        <v>2323.7538461538461</v>
      </c>
      <c r="K114" s="132"/>
      <c r="L114" s="95">
        <v>850</v>
      </c>
      <c r="M114" s="95">
        <f t="shared" si="125"/>
        <v>0</v>
      </c>
      <c r="N114" s="95">
        <v>311.87692307692305</v>
      </c>
      <c r="O114" s="95">
        <f t="shared" si="126"/>
        <v>0</v>
      </c>
      <c r="P114" s="96">
        <f t="shared" si="127"/>
        <v>0</v>
      </c>
      <c r="Q114" s="180"/>
      <c r="R114" s="178">
        <v>850</v>
      </c>
      <c r="S114" s="178">
        <f t="shared" si="128"/>
        <v>0</v>
      </c>
      <c r="T114" s="178">
        <v>311.87692307692305</v>
      </c>
      <c r="U114" s="178">
        <f t="shared" si="129"/>
        <v>0</v>
      </c>
      <c r="V114" s="179">
        <f t="shared" si="130"/>
        <v>0</v>
      </c>
      <c r="W114" s="227">
        <v>2</v>
      </c>
      <c r="X114" s="225">
        <v>850</v>
      </c>
      <c r="Y114" s="225">
        <f t="shared" si="131"/>
        <v>1700</v>
      </c>
      <c r="Z114" s="225">
        <v>311.87692307692305</v>
      </c>
      <c r="AA114" s="225">
        <f t="shared" si="132"/>
        <v>623.7538461538461</v>
      </c>
      <c r="AB114" s="226">
        <f t="shared" si="133"/>
        <v>2323.7538461538461</v>
      </c>
      <c r="AC114" s="274"/>
      <c r="AD114" s="272">
        <v>850</v>
      </c>
      <c r="AE114" s="272">
        <f t="shared" si="134"/>
        <v>0</v>
      </c>
      <c r="AF114" s="272">
        <v>311.87692307692305</v>
      </c>
      <c r="AG114" s="272">
        <f t="shared" si="135"/>
        <v>0</v>
      </c>
      <c r="AH114" s="273">
        <f t="shared" si="136"/>
        <v>0</v>
      </c>
      <c r="AI114" s="321"/>
      <c r="AJ114" s="319">
        <v>850</v>
      </c>
      <c r="AK114" s="319">
        <f t="shared" si="137"/>
        <v>0</v>
      </c>
      <c r="AL114" s="319">
        <v>311.87692307692305</v>
      </c>
      <c r="AM114" s="319">
        <f t="shared" si="138"/>
        <v>0</v>
      </c>
      <c r="AN114" s="320">
        <f t="shared" si="139"/>
        <v>0</v>
      </c>
      <c r="AO114" s="1091"/>
      <c r="AP114" s="1093">
        <v>850</v>
      </c>
      <c r="AQ114" s="1093">
        <f t="shared" si="140"/>
        <v>0</v>
      </c>
      <c r="AR114" s="1093">
        <v>311.87692307692305</v>
      </c>
      <c r="AS114" s="1093">
        <f t="shared" si="141"/>
        <v>0</v>
      </c>
      <c r="AT114" s="1094">
        <f t="shared" si="142"/>
        <v>0</v>
      </c>
      <c r="AU114" s="1099"/>
      <c r="AV114" s="1101">
        <v>850</v>
      </c>
      <c r="AW114" s="1101">
        <f t="shared" si="143"/>
        <v>0</v>
      </c>
      <c r="AX114" s="1101">
        <v>311.87692307692305</v>
      </c>
      <c r="AY114" s="1101">
        <f t="shared" si="144"/>
        <v>0</v>
      </c>
      <c r="AZ114" s="1102">
        <f t="shared" si="145"/>
        <v>0</v>
      </c>
      <c r="BA114" s="1151">
        <f t="shared" si="96"/>
        <v>0</v>
      </c>
      <c r="BB114" s="363">
        <v>850</v>
      </c>
      <c r="BC114" s="363">
        <f t="shared" si="146"/>
        <v>0</v>
      </c>
      <c r="BD114" s="363">
        <v>311.87692307692305</v>
      </c>
      <c r="BE114" s="363">
        <f t="shared" si="147"/>
        <v>0</v>
      </c>
      <c r="BF114" s="364">
        <f t="shared" si="97"/>
        <v>0</v>
      </c>
      <c r="BG114" s="1142">
        <f t="shared" si="98"/>
        <v>0</v>
      </c>
      <c r="BH114" s="1142">
        <f t="shared" si="99"/>
        <v>0</v>
      </c>
    </row>
    <row r="115" spans="1:60" x14ac:dyDescent="0.2">
      <c r="A115" s="1">
        <v>107</v>
      </c>
      <c r="B115" s="50" t="s">
        <v>63</v>
      </c>
      <c r="C115" s="51" t="s">
        <v>64</v>
      </c>
      <c r="D115" s="51" t="s">
        <v>7</v>
      </c>
      <c r="E115" s="1830">
        <v>6</v>
      </c>
      <c r="F115" s="76">
        <v>600</v>
      </c>
      <c r="G115" s="76">
        <f t="shared" si="70"/>
        <v>3600</v>
      </c>
      <c r="H115" s="76">
        <v>420</v>
      </c>
      <c r="I115" s="76">
        <f t="shared" si="71"/>
        <v>2520</v>
      </c>
      <c r="J115" s="120">
        <f t="shared" si="124"/>
        <v>6120</v>
      </c>
      <c r="K115" s="131"/>
      <c r="L115" s="95">
        <v>600</v>
      </c>
      <c r="M115" s="95">
        <f t="shared" si="125"/>
        <v>0</v>
      </c>
      <c r="N115" s="95">
        <v>420</v>
      </c>
      <c r="O115" s="95">
        <f t="shared" si="126"/>
        <v>0</v>
      </c>
      <c r="P115" s="96">
        <f t="shared" si="127"/>
        <v>0</v>
      </c>
      <c r="Q115" s="177"/>
      <c r="R115" s="178">
        <v>600</v>
      </c>
      <c r="S115" s="178">
        <f t="shared" si="128"/>
        <v>0</v>
      </c>
      <c r="T115" s="178">
        <v>420</v>
      </c>
      <c r="U115" s="178">
        <f t="shared" si="129"/>
        <v>0</v>
      </c>
      <c r="V115" s="179">
        <f t="shared" si="130"/>
        <v>0</v>
      </c>
      <c r="W115" s="224">
        <v>6</v>
      </c>
      <c r="X115" s="225">
        <v>600</v>
      </c>
      <c r="Y115" s="225">
        <f t="shared" si="131"/>
        <v>3600</v>
      </c>
      <c r="Z115" s="225">
        <v>420</v>
      </c>
      <c r="AA115" s="225">
        <f t="shared" si="132"/>
        <v>2520</v>
      </c>
      <c r="AB115" s="226">
        <f t="shared" si="133"/>
        <v>6120</v>
      </c>
      <c r="AC115" s="271"/>
      <c r="AD115" s="272">
        <v>600</v>
      </c>
      <c r="AE115" s="272">
        <f t="shared" si="134"/>
        <v>0</v>
      </c>
      <c r="AF115" s="272">
        <v>420</v>
      </c>
      <c r="AG115" s="272">
        <f t="shared" si="135"/>
        <v>0</v>
      </c>
      <c r="AH115" s="273">
        <f t="shared" si="136"/>
        <v>0</v>
      </c>
      <c r="AI115" s="318"/>
      <c r="AJ115" s="319">
        <v>600</v>
      </c>
      <c r="AK115" s="319">
        <f t="shared" si="137"/>
        <v>0</v>
      </c>
      <c r="AL115" s="319">
        <v>420</v>
      </c>
      <c r="AM115" s="319">
        <f t="shared" si="138"/>
        <v>0</v>
      </c>
      <c r="AN115" s="320">
        <f t="shared" si="139"/>
        <v>0</v>
      </c>
      <c r="AO115" s="1091"/>
      <c r="AP115" s="1093">
        <v>600</v>
      </c>
      <c r="AQ115" s="1093">
        <f t="shared" si="140"/>
        <v>0</v>
      </c>
      <c r="AR115" s="1093">
        <v>420</v>
      </c>
      <c r="AS115" s="1093">
        <f t="shared" si="141"/>
        <v>0</v>
      </c>
      <c r="AT115" s="1094">
        <f t="shared" si="142"/>
        <v>0</v>
      </c>
      <c r="AU115" s="1099"/>
      <c r="AV115" s="1101">
        <v>600</v>
      </c>
      <c r="AW115" s="1101">
        <f t="shared" si="143"/>
        <v>0</v>
      </c>
      <c r="AX115" s="1101">
        <v>420</v>
      </c>
      <c r="AY115" s="1101">
        <f t="shared" si="144"/>
        <v>0</v>
      </c>
      <c r="AZ115" s="1102">
        <f t="shared" si="145"/>
        <v>0</v>
      </c>
      <c r="BA115" s="1151">
        <f t="shared" si="96"/>
        <v>0</v>
      </c>
      <c r="BB115" s="363">
        <v>600</v>
      </c>
      <c r="BC115" s="363">
        <f t="shared" si="146"/>
        <v>0</v>
      </c>
      <c r="BD115" s="363">
        <v>420</v>
      </c>
      <c r="BE115" s="363">
        <f t="shared" si="147"/>
        <v>0</v>
      </c>
      <c r="BF115" s="364">
        <f t="shared" si="97"/>
        <v>0</v>
      </c>
      <c r="BG115" s="1142">
        <f t="shared" si="98"/>
        <v>0</v>
      </c>
      <c r="BH115" s="1142">
        <f t="shared" si="99"/>
        <v>0</v>
      </c>
    </row>
    <row r="116" spans="1:60" x14ac:dyDescent="0.2">
      <c r="A116" s="1">
        <v>108</v>
      </c>
      <c r="B116" s="50" t="s">
        <v>295</v>
      </c>
      <c r="C116" s="51" t="s">
        <v>168</v>
      </c>
      <c r="D116" s="51" t="s">
        <v>7</v>
      </c>
      <c r="E116" s="1830">
        <v>1</v>
      </c>
      <c r="F116" s="76">
        <v>1200</v>
      </c>
      <c r="G116" s="76">
        <f t="shared" si="70"/>
        <v>1200</v>
      </c>
      <c r="H116" s="76">
        <v>300</v>
      </c>
      <c r="I116" s="76">
        <f t="shared" si="71"/>
        <v>300</v>
      </c>
      <c r="J116" s="120">
        <f t="shared" si="124"/>
        <v>1500</v>
      </c>
      <c r="K116" s="131"/>
      <c r="L116" s="95">
        <v>1200</v>
      </c>
      <c r="M116" s="95">
        <f t="shared" si="125"/>
        <v>0</v>
      </c>
      <c r="N116" s="95">
        <v>300</v>
      </c>
      <c r="O116" s="95">
        <f t="shared" si="126"/>
        <v>0</v>
      </c>
      <c r="P116" s="96">
        <f t="shared" si="127"/>
        <v>0</v>
      </c>
      <c r="Q116" s="177"/>
      <c r="R116" s="178">
        <v>1200</v>
      </c>
      <c r="S116" s="178">
        <f t="shared" si="128"/>
        <v>0</v>
      </c>
      <c r="T116" s="178">
        <v>300</v>
      </c>
      <c r="U116" s="178">
        <f t="shared" si="129"/>
        <v>0</v>
      </c>
      <c r="V116" s="179">
        <f t="shared" si="130"/>
        <v>0</v>
      </c>
      <c r="W116" s="224"/>
      <c r="X116" s="225">
        <v>1200</v>
      </c>
      <c r="Y116" s="225">
        <f t="shared" si="131"/>
        <v>0</v>
      </c>
      <c r="Z116" s="225">
        <v>300</v>
      </c>
      <c r="AA116" s="225">
        <f t="shared" si="132"/>
        <v>0</v>
      </c>
      <c r="AB116" s="226">
        <f t="shared" si="133"/>
        <v>0</v>
      </c>
      <c r="AC116" s="271"/>
      <c r="AD116" s="272">
        <v>1200</v>
      </c>
      <c r="AE116" s="272">
        <f t="shared" si="134"/>
        <v>0</v>
      </c>
      <c r="AF116" s="272">
        <v>300</v>
      </c>
      <c r="AG116" s="272">
        <f t="shared" si="135"/>
        <v>0</v>
      </c>
      <c r="AH116" s="273">
        <f t="shared" si="136"/>
        <v>0</v>
      </c>
      <c r="AI116" s="318"/>
      <c r="AJ116" s="319">
        <v>1200</v>
      </c>
      <c r="AK116" s="319">
        <f t="shared" si="137"/>
        <v>0</v>
      </c>
      <c r="AL116" s="319">
        <v>300</v>
      </c>
      <c r="AM116" s="319">
        <f t="shared" si="138"/>
        <v>0</v>
      </c>
      <c r="AN116" s="320">
        <f t="shared" si="139"/>
        <v>0</v>
      </c>
      <c r="AO116" s="1609">
        <v>1</v>
      </c>
      <c r="AP116" s="1093">
        <v>1200</v>
      </c>
      <c r="AQ116" s="1093">
        <f t="shared" si="140"/>
        <v>1200</v>
      </c>
      <c r="AR116" s="1093">
        <v>300</v>
      </c>
      <c r="AS116" s="1093">
        <f t="shared" si="141"/>
        <v>300</v>
      </c>
      <c r="AT116" s="1094">
        <f t="shared" si="142"/>
        <v>1500</v>
      </c>
      <c r="AU116" s="1099"/>
      <c r="AV116" s="1101">
        <v>1200</v>
      </c>
      <c r="AW116" s="1101">
        <f t="shared" si="143"/>
        <v>0</v>
      </c>
      <c r="AX116" s="1101">
        <v>300</v>
      </c>
      <c r="AY116" s="1101">
        <f t="shared" si="144"/>
        <v>0</v>
      </c>
      <c r="AZ116" s="1102">
        <f t="shared" si="145"/>
        <v>0</v>
      </c>
      <c r="BA116" s="1151">
        <f t="shared" si="96"/>
        <v>0</v>
      </c>
      <c r="BB116" s="363">
        <v>1200</v>
      </c>
      <c r="BC116" s="363">
        <f t="shared" si="146"/>
        <v>0</v>
      </c>
      <c r="BD116" s="363">
        <v>300</v>
      </c>
      <c r="BE116" s="363">
        <f t="shared" si="147"/>
        <v>0</v>
      </c>
      <c r="BF116" s="364">
        <f t="shared" si="97"/>
        <v>0</v>
      </c>
      <c r="BG116" s="1142">
        <f t="shared" si="98"/>
        <v>1500</v>
      </c>
      <c r="BH116" s="1142">
        <f t="shared" si="99"/>
        <v>-1500</v>
      </c>
    </row>
    <row r="117" spans="1:60" x14ac:dyDescent="0.2">
      <c r="A117" s="1">
        <v>109</v>
      </c>
      <c r="B117" s="50" t="s">
        <v>74</v>
      </c>
      <c r="C117" s="51"/>
      <c r="D117" s="51" t="s">
        <v>56</v>
      </c>
      <c r="E117" s="1830">
        <v>7.1</v>
      </c>
      <c r="F117" s="76">
        <v>1050</v>
      </c>
      <c r="G117" s="76">
        <f t="shared" si="70"/>
        <v>7455</v>
      </c>
      <c r="H117" s="76">
        <v>840</v>
      </c>
      <c r="I117" s="76">
        <f t="shared" si="71"/>
        <v>5964</v>
      </c>
      <c r="J117" s="120">
        <f t="shared" si="124"/>
        <v>13419</v>
      </c>
      <c r="K117" s="131"/>
      <c r="L117" s="95">
        <v>1050</v>
      </c>
      <c r="M117" s="95">
        <f t="shared" si="125"/>
        <v>0</v>
      </c>
      <c r="N117" s="95">
        <v>840</v>
      </c>
      <c r="O117" s="95">
        <f t="shared" si="126"/>
        <v>0</v>
      </c>
      <c r="P117" s="96">
        <f t="shared" si="127"/>
        <v>0</v>
      </c>
      <c r="Q117" s="177"/>
      <c r="R117" s="178">
        <v>1050</v>
      </c>
      <c r="S117" s="178">
        <f t="shared" si="128"/>
        <v>0</v>
      </c>
      <c r="T117" s="178">
        <v>840</v>
      </c>
      <c r="U117" s="178">
        <f t="shared" si="129"/>
        <v>0</v>
      </c>
      <c r="V117" s="179">
        <f t="shared" si="130"/>
        <v>0</v>
      </c>
      <c r="W117" s="224">
        <v>3.7549999999999999</v>
      </c>
      <c r="X117" s="225">
        <v>1050</v>
      </c>
      <c r="Y117" s="225">
        <f t="shared" si="131"/>
        <v>3942.75</v>
      </c>
      <c r="Z117" s="225">
        <v>840</v>
      </c>
      <c r="AA117" s="225">
        <f t="shared" si="132"/>
        <v>3154.2</v>
      </c>
      <c r="AB117" s="226">
        <f t="shared" si="133"/>
        <v>7096.95</v>
      </c>
      <c r="AC117" s="271"/>
      <c r="AD117" s="272">
        <v>1050</v>
      </c>
      <c r="AE117" s="272">
        <f t="shared" si="134"/>
        <v>0</v>
      </c>
      <c r="AF117" s="272">
        <v>840</v>
      </c>
      <c r="AG117" s="272">
        <f t="shared" si="135"/>
        <v>0</v>
      </c>
      <c r="AH117" s="273">
        <f t="shared" si="136"/>
        <v>0</v>
      </c>
      <c r="AI117" s="318"/>
      <c r="AJ117" s="319">
        <v>1050</v>
      </c>
      <c r="AK117" s="319">
        <f t="shared" si="137"/>
        <v>0</v>
      </c>
      <c r="AL117" s="319">
        <v>840</v>
      </c>
      <c r="AM117" s="319">
        <f t="shared" si="138"/>
        <v>0</v>
      </c>
      <c r="AN117" s="320">
        <f t="shared" si="139"/>
        <v>0</v>
      </c>
      <c r="AO117" s="1612">
        <v>3.3449999999999998</v>
      </c>
      <c r="AP117" s="1093">
        <v>1050</v>
      </c>
      <c r="AQ117" s="1093">
        <f t="shared" si="140"/>
        <v>3512.2499999999995</v>
      </c>
      <c r="AR117" s="1093">
        <v>840</v>
      </c>
      <c r="AS117" s="1093">
        <f t="shared" si="141"/>
        <v>2809.7999999999997</v>
      </c>
      <c r="AT117" s="1094">
        <f t="shared" si="142"/>
        <v>6322.0499999999993</v>
      </c>
      <c r="AU117" s="1099"/>
      <c r="AV117" s="1101">
        <v>1050</v>
      </c>
      <c r="AW117" s="1101">
        <f t="shared" si="143"/>
        <v>0</v>
      </c>
      <c r="AX117" s="1101">
        <v>840</v>
      </c>
      <c r="AY117" s="1101">
        <f t="shared" si="144"/>
        <v>0</v>
      </c>
      <c r="AZ117" s="1102">
        <f t="shared" si="145"/>
        <v>0</v>
      </c>
      <c r="BA117" s="1151">
        <f t="shared" si="96"/>
        <v>0</v>
      </c>
      <c r="BB117" s="363">
        <v>1050</v>
      </c>
      <c r="BC117" s="363">
        <f t="shared" si="146"/>
        <v>0</v>
      </c>
      <c r="BD117" s="363">
        <v>840</v>
      </c>
      <c r="BE117" s="363">
        <f t="shared" si="147"/>
        <v>0</v>
      </c>
      <c r="BF117" s="364">
        <f t="shared" si="97"/>
        <v>0</v>
      </c>
      <c r="BG117" s="1142">
        <f t="shared" si="98"/>
        <v>6322.05</v>
      </c>
      <c r="BH117" s="1142">
        <f t="shared" si="99"/>
        <v>-6322.05</v>
      </c>
    </row>
    <row r="118" spans="1:60" x14ac:dyDescent="0.2">
      <c r="A118" s="1">
        <v>110</v>
      </c>
      <c r="B118" s="50" t="s">
        <v>65</v>
      </c>
      <c r="C118" s="51"/>
      <c r="D118" s="51" t="s">
        <v>56</v>
      </c>
      <c r="E118" s="1830">
        <v>1.71</v>
      </c>
      <c r="F118" s="76">
        <v>1050</v>
      </c>
      <c r="G118" s="76">
        <f t="shared" si="70"/>
        <v>1795.5</v>
      </c>
      <c r="H118" s="76">
        <v>3080</v>
      </c>
      <c r="I118" s="76">
        <f t="shared" si="71"/>
        <v>5266.8</v>
      </c>
      <c r="J118" s="120">
        <f t="shared" si="124"/>
        <v>7062.3</v>
      </c>
      <c r="K118" s="131"/>
      <c r="L118" s="95">
        <v>1050</v>
      </c>
      <c r="M118" s="95">
        <f t="shared" si="125"/>
        <v>0</v>
      </c>
      <c r="N118" s="95">
        <v>3080</v>
      </c>
      <c r="O118" s="95">
        <f t="shared" si="126"/>
        <v>0</v>
      </c>
      <c r="P118" s="96">
        <f t="shared" si="127"/>
        <v>0</v>
      </c>
      <c r="Q118" s="177"/>
      <c r="R118" s="178">
        <v>1050</v>
      </c>
      <c r="S118" s="178">
        <f t="shared" si="128"/>
        <v>0</v>
      </c>
      <c r="T118" s="178">
        <v>3080</v>
      </c>
      <c r="U118" s="178">
        <f t="shared" si="129"/>
        <v>0</v>
      </c>
      <c r="V118" s="179">
        <f t="shared" si="130"/>
        <v>0</v>
      </c>
      <c r="W118" s="224">
        <v>1.53</v>
      </c>
      <c r="X118" s="225">
        <v>1050</v>
      </c>
      <c r="Y118" s="225">
        <f t="shared" si="131"/>
        <v>1606.5</v>
      </c>
      <c r="Z118" s="225">
        <v>3080</v>
      </c>
      <c r="AA118" s="225">
        <f t="shared" si="132"/>
        <v>4712.3999999999996</v>
      </c>
      <c r="AB118" s="226">
        <f t="shared" si="133"/>
        <v>6318.9</v>
      </c>
      <c r="AC118" s="271"/>
      <c r="AD118" s="272">
        <v>1050</v>
      </c>
      <c r="AE118" s="272">
        <f t="shared" si="134"/>
        <v>0</v>
      </c>
      <c r="AF118" s="272">
        <v>3080</v>
      </c>
      <c r="AG118" s="272">
        <f t="shared" si="135"/>
        <v>0</v>
      </c>
      <c r="AH118" s="273">
        <f t="shared" si="136"/>
        <v>0</v>
      </c>
      <c r="AI118" s="318"/>
      <c r="AJ118" s="319">
        <v>1050</v>
      </c>
      <c r="AK118" s="319">
        <f t="shared" si="137"/>
        <v>0</v>
      </c>
      <c r="AL118" s="319">
        <v>3080</v>
      </c>
      <c r="AM118" s="319">
        <f t="shared" si="138"/>
        <v>0</v>
      </c>
      <c r="AN118" s="320">
        <f t="shared" si="139"/>
        <v>0</v>
      </c>
      <c r="AO118" s="1609">
        <v>0.17999999999999994</v>
      </c>
      <c r="AP118" s="1093">
        <v>1050</v>
      </c>
      <c r="AQ118" s="1093">
        <f t="shared" si="140"/>
        <v>188.99999999999994</v>
      </c>
      <c r="AR118" s="1093">
        <v>3080</v>
      </c>
      <c r="AS118" s="1093">
        <f t="shared" si="141"/>
        <v>554.39999999999986</v>
      </c>
      <c r="AT118" s="1094">
        <f t="shared" si="142"/>
        <v>743.39999999999986</v>
      </c>
      <c r="AU118" s="1099"/>
      <c r="AV118" s="1101">
        <v>1050</v>
      </c>
      <c r="AW118" s="1101">
        <f t="shared" si="143"/>
        <v>0</v>
      </c>
      <c r="AX118" s="1101">
        <v>3080</v>
      </c>
      <c r="AY118" s="1101">
        <f t="shared" si="144"/>
        <v>0</v>
      </c>
      <c r="AZ118" s="1102">
        <f t="shared" si="145"/>
        <v>0</v>
      </c>
      <c r="BA118" s="1151">
        <f t="shared" si="96"/>
        <v>0</v>
      </c>
      <c r="BB118" s="363">
        <v>1050</v>
      </c>
      <c r="BC118" s="363">
        <f t="shared" si="146"/>
        <v>0</v>
      </c>
      <c r="BD118" s="363">
        <v>3080</v>
      </c>
      <c r="BE118" s="363">
        <f t="shared" si="147"/>
        <v>0</v>
      </c>
      <c r="BF118" s="364">
        <f t="shared" si="97"/>
        <v>0</v>
      </c>
      <c r="BG118" s="1142">
        <f t="shared" si="98"/>
        <v>743.40000000000055</v>
      </c>
      <c r="BH118" s="1142">
        <f t="shared" si="99"/>
        <v>-743.40000000000055</v>
      </c>
    </row>
    <row r="119" spans="1:60" x14ac:dyDescent="0.2">
      <c r="A119" s="1">
        <v>111</v>
      </c>
      <c r="B119" s="50" t="s">
        <v>60</v>
      </c>
      <c r="C119" s="1159"/>
      <c r="D119" s="51" t="s">
        <v>5</v>
      </c>
      <c r="E119" s="1830">
        <v>1</v>
      </c>
      <c r="F119" s="76">
        <v>0</v>
      </c>
      <c r="G119" s="76">
        <f t="shared" si="70"/>
        <v>0</v>
      </c>
      <c r="H119" s="76">
        <v>1688</v>
      </c>
      <c r="I119" s="76">
        <f t="shared" si="71"/>
        <v>1688</v>
      </c>
      <c r="J119" s="120">
        <f t="shared" si="124"/>
        <v>1688</v>
      </c>
      <c r="K119" s="131"/>
      <c r="L119" s="95">
        <v>0</v>
      </c>
      <c r="M119" s="95">
        <f t="shared" si="125"/>
        <v>0</v>
      </c>
      <c r="N119" s="95">
        <v>1688</v>
      </c>
      <c r="O119" s="95">
        <f t="shared" si="126"/>
        <v>0</v>
      </c>
      <c r="P119" s="96">
        <f t="shared" si="127"/>
        <v>0</v>
      </c>
      <c r="Q119" s="177"/>
      <c r="R119" s="178">
        <v>0</v>
      </c>
      <c r="S119" s="178">
        <f t="shared" si="128"/>
        <v>0</v>
      </c>
      <c r="T119" s="178">
        <v>1688</v>
      </c>
      <c r="U119" s="178">
        <f t="shared" si="129"/>
        <v>0</v>
      </c>
      <c r="V119" s="179">
        <f t="shared" si="130"/>
        <v>0</v>
      </c>
      <c r="W119" s="224">
        <v>1</v>
      </c>
      <c r="X119" s="225">
        <v>0</v>
      </c>
      <c r="Y119" s="225">
        <f t="shared" si="131"/>
        <v>0</v>
      </c>
      <c r="Z119" s="225">
        <v>1688</v>
      </c>
      <c r="AA119" s="225">
        <f t="shared" si="132"/>
        <v>1688</v>
      </c>
      <c r="AB119" s="226">
        <f t="shared" si="133"/>
        <v>1688</v>
      </c>
      <c r="AC119" s="271"/>
      <c r="AD119" s="272">
        <v>0</v>
      </c>
      <c r="AE119" s="272">
        <f t="shared" si="134"/>
        <v>0</v>
      </c>
      <c r="AF119" s="272">
        <v>1688</v>
      </c>
      <c r="AG119" s="272">
        <f t="shared" si="135"/>
        <v>0</v>
      </c>
      <c r="AH119" s="273">
        <f t="shared" si="136"/>
        <v>0</v>
      </c>
      <c r="AI119" s="318"/>
      <c r="AJ119" s="319">
        <v>0</v>
      </c>
      <c r="AK119" s="319">
        <f t="shared" si="137"/>
        <v>0</v>
      </c>
      <c r="AL119" s="319">
        <v>1688</v>
      </c>
      <c r="AM119" s="319">
        <f t="shared" si="138"/>
        <v>0</v>
      </c>
      <c r="AN119" s="320">
        <f t="shared" si="139"/>
        <v>0</v>
      </c>
      <c r="AO119" s="1091"/>
      <c r="AP119" s="1093">
        <v>0</v>
      </c>
      <c r="AQ119" s="1093">
        <f t="shared" si="140"/>
        <v>0</v>
      </c>
      <c r="AR119" s="1093">
        <v>1688</v>
      </c>
      <c r="AS119" s="1093">
        <f t="shared" si="141"/>
        <v>0</v>
      </c>
      <c r="AT119" s="1094">
        <f t="shared" si="142"/>
        <v>0</v>
      </c>
      <c r="AU119" s="1099"/>
      <c r="AV119" s="1101">
        <v>0</v>
      </c>
      <c r="AW119" s="1101">
        <f t="shared" si="143"/>
        <v>0</v>
      </c>
      <c r="AX119" s="1101">
        <v>1688</v>
      </c>
      <c r="AY119" s="1101">
        <f t="shared" si="144"/>
        <v>0</v>
      </c>
      <c r="AZ119" s="1102">
        <f t="shared" si="145"/>
        <v>0</v>
      </c>
      <c r="BA119" s="1151">
        <f t="shared" si="96"/>
        <v>0</v>
      </c>
      <c r="BB119" s="363">
        <v>0</v>
      </c>
      <c r="BC119" s="363">
        <f t="shared" si="146"/>
        <v>0</v>
      </c>
      <c r="BD119" s="363">
        <v>1688</v>
      </c>
      <c r="BE119" s="363">
        <f t="shared" si="147"/>
        <v>0</v>
      </c>
      <c r="BF119" s="364">
        <f t="shared" si="97"/>
        <v>0</v>
      </c>
      <c r="BG119" s="1142">
        <f t="shared" si="98"/>
        <v>0</v>
      </c>
      <c r="BH119" s="1142">
        <f t="shared" si="99"/>
        <v>0</v>
      </c>
    </row>
    <row r="120" spans="1:60" ht="25.5" x14ac:dyDescent="0.2">
      <c r="A120" s="1">
        <v>112</v>
      </c>
      <c r="B120" s="50" t="s">
        <v>82</v>
      </c>
      <c r="C120" s="51" t="s">
        <v>83</v>
      </c>
      <c r="D120" s="51" t="s">
        <v>56</v>
      </c>
      <c r="E120" s="1830">
        <v>3</v>
      </c>
      <c r="F120" s="76">
        <v>600</v>
      </c>
      <c r="G120" s="76">
        <f t="shared" si="70"/>
        <v>1800</v>
      </c>
      <c r="H120" s="76">
        <v>588</v>
      </c>
      <c r="I120" s="76">
        <f t="shared" si="71"/>
        <v>1764</v>
      </c>
      <c r="J120" s="120">
        <f t="shared" si="124"/>
        <v>3564</v>
      </c>
      <c r="K120" s="131"/>
      <c r="L120" s="95">
        <v>600</v>
      </c>
      <c r="M120" s="95">
        <f t="shared" si="125"/>
        <v>0</v>
      </c>
      <c r="N120" s="95">
        <v>588</v>
      </c>
      <c r="O120" s="95">
        <f t="shared" si="126"/>
        <v>0</v>
      </c>
      <c r="P120" s="96">
        <f t="shared" si="127"/>
        <v>0</v>
      </c>
      <c r="Q120" s="177"/>
      <c r="R120" s="178">
        <v>600</v>
      </c>
      <c r="S120" s="178">
        <f t="shared" si="128"/>
        <v>0</v>
      </c>
      <c r="T120" s="178">
        <v>588</v>
      </c>
      <c r="U120" s="178">
        <f t="shared" si="129"/>
        <v>0</v>
      </c>
      <c r="V120" s="179">
        <f t="shared" si="130"/>
        <v>0</v>
      </c>
      <c r="W120" s="224"/>
      <c r="X120" s="225">
        <v>600</v>
      </c>
      <c r="Y120" s="225">
        <f t="shared" si="131"/>
        <v>0</v>
      </c>
      <c r="Z120" s="225">
        <v>588</v>
      </c>
      <c r="AA120" s="225">
        <f t="shared" si="132"/>
        <v>0</v>
      </c>
      <c r="AB120" s="226">
        <f t="shared" si="133"/>
        <v>0</v>
      </c>
      <c r="AC120" s="271"/>
      <c r="AD120" s="272">
        <v>600</v>
      </c>
      <c r="AE120" s="272">
        <f t="shared" si="134"/>
        <v>0</v>
      </c>
      <c r="AF120" s="272">
        <v>588</v>
      </c>
      <c r="AG120" s="272">
        <f t="shared" si="135"/>
        <v>0</v>
      </c>
      <c r="AH120" s="273">
        <f t="shared" si="136"/>
        <v>0</v>
      </c>
      <c r="AI120" s="318"/>
      <c r="AJ120" s="319">
        <v>600</v>
      </c>
      <c r="AK120" s="319">
        <f t="shared" si="137"/>
        <v>0</v>
      </c>
      <c r="AL120" s="319">
        <v>588</v>
      </c>
      <c r="AM120" s="319">
        <f t="shared" si="138"/>
        <v>0</v>
      </c>
      <c r="AN120" s="320">
        <f t="shared" si="139"/>
        <v>0</v>
      </c>
      <c r="AO120" s="1091">
        <v>3</v>
      </c>
      <c r="AP120" s="1093">
        <v>600</v>
      </c>
      <c r="AQ120" s="1093">
        <f t="shared" si="140"/>
        <v>1800</v>
      </c>
      <c r="AR120" s="1093">
        <v>588</v>
      </c>
      <c r="AS120" s="1093">
        <f t="shared" si="141"/>
        <v>1764</v>
      </c>
      <c r="AT120" s="1094">
        <f t="shared" si="142"/>
        <v>3564</v>
      </c>
      <c r="AU120" s="1099"/>
      <c r="AV120" s="1101">
        <v>600</v>
      </c>
      <c r="AW120" s="1101">
        <f t="shared" si="143"/>
        <v>0</v>
      </c>
      <c r="AX120" s="1101">
        <v>588</v>
      </c>
      <c r="AY120" s="1101">
        <f t="shared" si="144"/>
        <v>0</v>
      </c>
      <c r="AZ120" s="1102">
        <f t="shared" si="145"/>
        <v>0</v>
      </c>
      <c r="BA120" s="1151">
        <f t="shared" si="96"/>
        <v>0</v>
      </c>
      <c r="BB120" s="363">
        <v>600</v>
      </c>
      <c r="BC120" s="363">
        <f t="shared" si="146"/>
        <v>0</v>
      </c>
      <c r="BD120" s="363">
        <v>588</v>
      </c>
      <c r="BE120" s="363">
        <f t="shared" si="147"/>
        <v>0</v>
      </c>
      <c r="BF120" s="364">
        <f t="shared" si="97"/>
        <v>0</v>
      </c>
      <c r="BG120" s="1142">
        <f t="shared" si="98"/>
        <v>3564</v>
      </c>
      <c r="BH120" s="1142">
        <f t="shared" si="99"/>
        <v>-3564</v>
      </c>
    </row>
    <row r="121" spans="1:60" x14ac:dyDescent="0.2">
      <c r="A121" s="1">
        <v>113</v>
      </c>
      <c r="B121" s="1160" t="s">
        <v>68</v>
      </c>
      <c r="C121" s="51"/>
      <c r="D121" s="51"/>
      <c r="E121" s="1830"/>
      <c r="F121" s="51"/>
      <c r="G121" s="76"/>
      <c r="H121" s="1124"/>
      <c r="I121" s="76"/>
      <c r="J121" s="1125"/>
      <c r="K121" s="131"/>
      <c r="L121" s="1144"/>
      <c r="M121" s="95"/>
      <c r="N121" s="1126"/>
      <c r="O121" s="95"/>
      <c r="P121" s="1127"/>
      <c r="Q121" s="177"/>
      <c r="R121" s="1145"/>
      <c r="S121" s="178"/>
      <c r="T121" s="1128"/>
      <c r="U121" s="178"/>
      <c r="V121" s="1129"/>
      <c r="W121" s="224"/>
      <c r="X121" s="1146"/>
      <c r="Y121" s="225"/>
      <c r="Z121" s="1130"/>
      <c r="AA121" s="225"/>
      <c r="AB121" s="1131"/>
      <c r="AC121" s="271"/>
      <c r="AD121" s="1147"/>
      <c r="AE121" s="272"/>
      <c r="AF121" s="1132"/>
      <c r="AG121" s="272"/>
      <c r="AH121" s="1133"/>
      <c r="AI121" s="318"/>
      <c r="AJ121" s="1148"/>
      <c r="AK121" s="319"/>
      <c r="AL121" s="1134"/>
      <c r="AM121" s="319"/>
      <c r="AN121" s="1135"/>
      <c r="AO121" s="1091"/>
      <c r="AP121" s="1149"/>
      <c r="AQ121" s="1093"/>
      <c r="AR121" s="1136"/>
      <c r="AS121" s="1093"/>
      <c r="AT121" s="1137"/>
      <c r="AU121" s="1099"/>
      <c r="AV121" s="1150"/>
      <c r="AW121" s="1101"/>
      <c r="AX121" s="1138"/>
      <c r="AY121" s="1101"/>
      <c r="AZ121" s="1139"/>
      <c r="BA121" s="1151">
        <f t="shared" si="96"/>
        <v>0</v>
      </c>
      <c r="BB121" s="1152"/>
      <c r="BC121" s="363"/>
      <c r="BD121" s="1140"/>
      <c r="BE121" s="363"/>
      <c r="BF121" s="364">
        <f t="shared" si="97"/>
        <v>0</v>
      </c>
      <c r="BG121" s="1142">
        <f t="shared" si="98"/>
        <v>0</v>
      </c>
      <c r="BH121" s="1142">
        <f t="shared" si="99"/>
        <v>0</v>
      </c>
    </row>
    <row r="122" spans="1:60" x14ac:dyDescent="0.2">
      <c r="A122" s="1">
        <v>114</v>
      </c>
      <c r="B122" s="50" t="s">
        <v>345</v>
      </c>
      <c r="C122" s="51" t="s">
        <v>340</v>
      </c>
      <c r="D122" s="51" t="s">
        <v>14</v>
      </c>
      <c r="E122" s="1830">
        <v>1</v>
      </c>
      <c r="F122" s="76">
        <v>4518</v>
      </c>
      <c r="G122" s="76">
        <f t="shared" si="70"/>
        <v>4518</v>
      </c>
      <c r="H122" s="76">
        <v>7588.7999999999993</v>
      </c>
      <c r="I122" s="76">
        <f t="shared" si="71"/>
        <v>7588.7999999999993</v>
      </c>
      <c r="J122" s="120">
        <f t="shared" ref="J122:J138" si="148">G122+I122</f>
        <v>12106.8</v>
      </c>
      <c r="K122" s="131"/>
      <c r="L122" s="95">
        <v>4518</v>
      </c>
      <c r="M122" s="95">
        <f t="shared" ref="M122:M138" si="149">K122*L122</f>
        <v>0</v>
      </c>
      <c r="N122" s="95">
        <v>7588.7999999999993</v>
      </c>
      <c r="O122" s="95">
        <f t="shared" ref="O122:O138" si="150">K122*N122</f>
        <v>0</v>
      </c>
      <c r="P122" s="96">
        <f t="shared" ref="P122:P138" si="151">M122+O122</f>
        <v>0</v>
      </c>
      <c r="Q122" s="177"/>
      <c r="R122" s="178">
        <v>4518</v>
      </c>
      <c r="S122" s="178">
        <f t="shared" ref="S122:S138" si="152">Q122*R122</f>
        <v>0</v>
      </c>
      <c r="T122" s="178">
        <v>7588.7999999999993</v>
      </c>
      <c r="U122" s="178">
        <f t="shared" ref="U122:U138" si="153">Q122*T122</f>
        <v>0</v>
      </c>
      <c r="V122" s="179">
        <f t="shared" ref="V122:V138" si="154">S122+U122</f>
        <v>0</v>
      </c>
      <c r="W122" s="224">
        <v>1</v>
      </c>
      <c r="X122" s="225">
        <v>4518</v>
      </c>
      <c r="Y122" s="225">
        <f t="shared" ref="Y122:Y138" si="155">W122*X122</f>
        <v>4518</v>
      </c>
      <c r="Z122" s="225">
        <v>7588.7999999999993</v>
      </c>
      <c r="AA122" s="225">
        <f t="shared" ref="AA122:AA138" si="156">W122*Z122</f>
        <v>7588.7999999999993</v>
      </c>
      <c r="AB122" s="226">
        <f t="shared" ref="AB122:AB138" si="157">Y122+AA122</f>
        <v>12106.8</v>
      </c>
      <c r="AC122" s="271"/>
      <c r="AD122" s="272">
        <v>4518</v>
      </c>
      <c r="AE122" s="272">
        <f t="shared" ref="AE122:AE138" si="158">AC122*AD122</f>
        <v>0</v>
      </c>
      <c r="AF122" s="272">
        <v>7588.7999999999993</v>
      </c>
      <c r="AG122" s="272">
        <f t="shared" ref="AG122:AG138" si="159">AC122*AF122</f>
        <v>0</v>
      </c>
      <c r="AH122" s="273">
        <f t="shared" ref="AH122:AH138" si="160">AE122+AG122</f>
        <v>0</v>
      </c>
      <c r="AI122" s="318"/>
      <c r="AJ122" s="319">
        <v>4518</v>
      </c>
      <c r="AK122" s="319">
        <f t="shared" ref="AK122:AK138" si="161">AI122*AJ122</f>
        <v>0</v>
      </c>
      <c r="AL122" s="319">
        <v>7588.7999999999993</v>
      </c>
      <c r="AM122" s="319">
        <f t="shared" ref="AM122:AM138" si="162">AI122*AL122</f>
        <v>0</v>
      </c>
      <c r="AN122" s="320">
        <f t="shared" ref="AN122:AN138" si="163">AK122+AM122</f>
        <v>0</v>
      </c>
      <c r="AO122" s="1107"/>
      <c r="AP122" s="1093">
        <v>4518</v>
      </c>
      <c r="AQ122" s="1093">
        <f t="shared" ref="AQ122:AQ138" si="164">AO122*AP122</f>
        <v>0</v>
      </c>
      <c r="AR122" s="1093">
        <v>7588.7999999999993</v>
      </c>
      <c r="AS122" s="1093">
        <f t="shared" ref="AS122:AS138" si="165">AO122*AR122</f>
        <v>0</v>
      </c>
      <c r="AT122" s="1094">
        <f t="shared" ref="AT122:AT138" si="166">AQ122+AS122</f>
        <v>0</v>
      </c>
      <c r="AU122" s="1103"/>
      <c r="AV122" s="1101">
        <v>4518</v>
      </c>
      <c r="AW122" s="1101">
        <f t="shared" ref="AW122:AW138" si="167">AU122*AV122</f>
        <v>0</v>
      </c>
      <c r="AX122" s="1101">
        <v>7588.7999999999993</v>
      </c>
      <c r="AY122" s="1101">
        <f t="shared" ref="AY122:AY138" si="168">AU122*AX122</f>
        <v>0</v>
      </c>
      <c r="AZ122" s="1102">
        <f t="shared" ref="AZ122:AZ138" si="169">AW122+AY122</f>
        <v>0</v>
      </c>
      <c r="BA122" s="1151">
        <f t="shared" si="96"/>
        <v>0</v>
      </c>
      <c r="BB122" s="363">
        <v>4518</v>
      </c>
      <c r="BC122" s="363">
        <f t="shared" ref="BC122:BC138" si="170">BA122*BB122</f>
        <v>0</v>
      </c>
      <c r="BD122" s="363">
        <v>7588.7999999999993</v>
      </c>
      <c r="BE122" s="363">
        <f t="shared" ref="BE122:BE138" si="171">BA122*BD122</f>
        <v>0</v>
      </c>
      <c r="BF122" s="364">
        <f t="shared" si="97"/>
        <v>0</v>
      </c>
      <c r="BG122" s="1142">
        <f t="shared" si="98"/>
        <v>0</v>
      </c>
      <c r="BH122" s="1142">
        <f t="shared" si="99"/>
        <v>0</v>
      </c>
    </row>
    <row r="123" spans="1:60" x14ac:dyDescent="0.2">
      <c r="A123" s="1">
        <v>115</v>
      </c>
      <c r="B123" s="50" t="s">
        <v>62</v>
      </c>
      <c r="C123" s="51" t="s">
        <v>339</v>
      </c>
      <c r="D123" s="51" t="s">
        <v>14</v>
      </c>
      <c r="E123" s="1830">
        <v>1</v>
      </c>
      <c r="F123" s="76">
        <v>3005</v>
      </c>
      <c r="G123" s="76">
        <f t="shared" si="70"/>
        <v>3005</v>
      </c>
      <c r="H123" s="76">
        <v>5133.5999999999995</v>
      </c>
      <c r="I123" s="76">
        <f t="shared" si="71"/>
        <v>5133.5999999999995</v>
      </c>
      <c r="J123" s="120">
        <f t="shared" si="148"/>
        <v>8138.5999999999995</v>
      </c>
      <c r="K123" s="131"/>
      <c r="L123" s="95">
        <v>3005</v>
      </c>
      <c r="M123" s="95">
        <f t="shared" si="149"/>
        <v>0</v>
      </c>
      <c r="N123" s="95">
        <v>5133.5999999999995</v>
      </c>
      <c r="O123" s="95">
        <f t="shared" si="150"/>
        <v>0</v>
      </c>
      <c r="P123" s="96">
        <f t="shared" si="151"/>
        <v>0</v>
      </c>
      <c r="Q123" s="177"/>
      <c r="R123" s="178">
        <v>3005</v>
      </c>
      <c r="S123" s="178">
        <f t="shared" si="152"/>
        <v>0</v>
      </c>
      <c r="T123" s="178">
        <v>5133.5999999999995</v>
      </c>
      <c r="U123" s="178">
        <f t="shared" si="153"/>
        <v>0</v>
      </c>
      <c r="V123" s="179">
        <f t="shared" si="154"/>
        <v>0</v>
      </c>
      <c r="W123" s="224">
        <v>1</v>
      </c>
      <c r="X123" s="225">
        <v>3005</v>
      </c>
      <c r="Y123" s="225">
        <f t="shared" si="155"/>
        <v>3005</v>
      </c>
      <c r="Z123" s="225">
        <v>5133.5999999999995</v>
      </c>
      <c r="AA123" s="225">
        <f t="shared" si="156"/>
        <v>5133.5999999999995</v>
      </c>
      <c r="AB123" s="226">
        <f t="shared" si="157"/>
        <v>8138.5999999999995</v>
      </c>
      <c r="AC123" s="271"/>
      <c r="AD123" s="272">
        <v>3005</v>
      </c>
      <c r="AE123" s="272">
        <f t="shared" si="158"/>
        <v>0</v>
      </c>
      <c r="AF123" s="272">
        <v>5133.5999999999995</v>
      </c>
      <c r="AG123" s="272">
        <f t="shared" si="159"/>
        <v>0</v>
      </c>
      <c r="AH123" s="273">
        <f t="shared" si="160"/>
        <v>0</v>
      </c>
      <c r="AI123" s="318"/>
      <c r="AJ123" s="319">
        <v>3005</v>
      </c>
      <c r="AK123" s="319">
        <f t="shared" si="161"/>
        <v>0</v>
      </c>
      <c r="AL123" s="319">
        <v>5133.5999999999995</v>
      </c>
      <c r="AM123" s="319">
        <f t="shared" si="162"/>
        <v>0</v>
      </c>
      <c r="AN123" s="320">
        <f t="shared" si="163"/>
        <v>0</v>
      </c>
      <c r="AO123" s="1107"/>
      <c r="AP123" s="1093">
        <v>3005</v>
      </c>
      <c r="AQ123" s="1093">
        <f t="shared" si="164"/>
        <v>0</v>
      </c>
      <c r="AR123" s="1093">
        <v>5133.5999999999995</v>
      </c>
      <c r="AS123" s="1093">
        <f t="shared" si="165"/>
        <v>0</v>
      </c>
      <c r="AT123" s="1094">
        <f t="shared" si="166"/>
        <v>0</v>
      </c>
      <c r="AU123" s="1103"/>
      <c r="AV123" s="1101">
        <v>3005</v>
      </c>
      <c r="AW123" s="1101">
        <f t="shared" si="167"/>
        <v>0</v>
      </c>
      <c r="AX123" s="1101">
        <v>5133.5999999999995</v>
      </c>
      <c r="AY123" s="1101">
        <f t="shared" si="168"/>
        <v>0</v>
      </c>
      <c r="AZ123" s="1102">
        <f t="shared" si="169"/>
        <v>0</v>
      </c>
      <c r="BA123" s="1151">
        <f t="shared" si="96"/>
        <v>0</v>
      </c>
      <c r="BB123" s="363">
        <v>3005</v>
      </c>
      <c r="BC123" s="363">
        <f t="shared" si="170"/>
        <v>0</v>
      </c>
      <c r="BD123" s="363">
        <v>5133.5999999999995</v>
      </c>
      <c r="BE123" s="363">
        <f t="shared" si="171"/>
        <v>0</v>
      </c>
      <c r="BF123" s="364">
        <f t="shared" si="97"/>
        <v>0</v>
      </c>
      <c r="BG123" s="1142">
        <f t="shared" si="98"/>
        <v>0</v>
      </c>
      <c r="BH123" s="1142">
        <f t="shared" si="99"/>
        <v>0</v>
      </c>
    </row>
    <row r="124" spans="1:60" x14ac:dyDescent="0.2">
      <c r="A124" s="1">
        <v>116</v>
      </c>
      <c r="B124" s="50" t="s">
        <v>402</v>
      </c>
      <c r="C124" s="51" t="s">
        <v>298</v>
      </c>
      <c r="D124" s="51" t="s">
        <v>14</v>
      </c>
      <c r="E124" s="1830">
        <v>1</v>
      </c>
      <c r="F124" s="76">
        <v>4500</v>
      </c>
      <c r="G124" s="76">
        <f t="shared" si="70"/>
        <v>4500</v>
      </c>
      <c r="H124" s="76">
        <v>4900</v>
      </c>
      <c r="I124" s="76">
        <f t="shared" si="71"/>
        <v>4900</v>
      </c>
      <c r="J124" s="120">
        <f t="shared" si="148"/>
        <v>9400</v>
      </c>
      <c r="K124" s="131"/>
      <c r="L124" s="95">
        <v>4500</v>
      </c>
      <c r="M124" s="95">
        <f t="shared" si="149"/>
        <v>0</v>
      </c>
      <c r="N124" s="95">
        <v>4900</v>
      </c>
      <c r="O124" s="95">
        <f t="shared" si="150"/>
        <v>0</v>
      </c>
      <c r="P124" s="96">
        <f t="shared" si="151"/>
        <v>0</v>
      </c>
      <c r="Q124" s="177"/>
      <c r="R124" s="178">
        <v>4500</v>
      </c>
      <c r="S124" s="178">
        <f t="shared" si="152"/>
        <v>0</v>
      </c>
      <c r="T124" s="178">
        <v>4900</v>
      </c>
      <c r="U124" s="178">
        <f t="shared" si="153"/>
        <v>0</v>
      </c>
      <c r="V124" s="179">
        <f t="shared" si="154"/>
        <v>0</v>
      </c>
      <c r="W124" s="224"/>
      <c r="X124" s="225">
        <v>4500</v>
      </c>
      <c r="Y124" s="225">
        <f t="shared" si="155"/>
        <v>0</v>
      </c>
      <c r="Z124" s="225">
        <v>4900</v>
      </c>
      <c r="AA124" s="225">
        <f t="shared" si="156"/>
        <v>0</v>
      </c>
      <c r="AB124" s="226">
        <f t="shared" si="157"/>
        <v>0</v>
      </c>
      <c r="AC124" s="271"/>
      <c r="AD124" s="272">
        <v>4500</v>
      </c>
      <c r="AE124" s="272">
        <f t="shared" si="158"/>
        <v>0</v>
      </c>
      <c r="AF124" s="272">
        <v>4900</v>
      </c>
      <c r="AG124" s="272">
        <f t="shared" si="159"/>
        <v>0</v>
      </c>
      <c r="AH124" s="273">
        <f t="shared" si="160"/>
        <v>0</v>
      </c>
      <c r="AI124" s="1608">
        <v>1</v>
      </c>
      <c r="AJ124" s="319">
        <v>4500</v>
      </c>
      <c r="AK124" s="319">
        <f t="shared" si="161"/>
        <v>4500</v>
      </c>
      <c r="AL124" s="319">
        <v>4900</v>
      </c>
      <c r="AM124" s="319">
        <f t="shared" si="162"/>
        <v>4900</v>
      </c>
      <c r="AN124" s="320">
        <f t="shared" si="163"/>
        <v>9400</v>
      </c>
      <c r="AO124" s="1107"/>
      <c r="AP124" s="1093">
        <v>4500</v>
      </c>
      <c r="AQ124" s="1093">
        <f t="shared" si="164"/>
        <v>0</v>
      </c>
      <c r="AR124" s="1093">
        <v>4900</v>
      </c>
      <c r="AS124" s="1093">
        <f t="shared" si="165"/>
        <v>0</v>
      </c>
      <c r="AT124" s="1094">
        <f t="shared" si="166"/>
        <v>0</v>
      </c>
      <c r="AU124" s="1103"/>
      <c r="AV124" s="1101">
        <v>4500</v>
      </c>
      <c r="AW124" s="1101">
        <f t="shared" si="167"/>
        <v>0</v>
      </c>
      <c r="AX124" s="1101">
        <v>4900</v>
      </c>
      <c r="AY124" s="1101">
        <f t="shared" si="168"/>
        <v>0</v>
      </c>
      <c r="AZ124" s="1102">
        <f t="shared" si="169"/>
        <v>0</v>
      </c>
      <c r="BA124" s="1151">
        <f t="shared" si="96"/>
        <v>0</v>
      </c>
      <c r="BB124" s="363">
        <v>4500</v>
      </c>
      <c r="BC124" s="363">
        <f t="shared" si="170"/>
        <v>0</v>
      </c>
      <c r="BD124" s="363">
        <v>4900</v>
      </c>
      <c r="BE124" s="363">
        <f t="shared" si="171"/>
        <v>0</v>
      </c>
      <c r="BF124" s="364">
        <f t="shared" si="97"/>
        <v>0</v>
      </c>
      <c r="BG124" s="1142">
        <f t="shared" si="98"/>
        <v>0</v>
      </c>
      <c r="BH124" s="1142">
        <f t="shared" si="99"/>
        <v>0</v>
      </c>
    </row>
    <row r="125" spans="1:60" ht="25.5" x14ac:dyDescent="0.2">
      <c r="A125" s="1">
        <v>117</v>
      </c>
      <c r="B125" s="50" t="s">
        <v>387</v>
      </c>
      <c r="C125" s="51" t="s">
        <v>403</v>
      </c>
      <c r="D125" s="51" t="s">
        <v>14</v>
      </c>
      <c r="E125" s="1830">
        <v>2</v>
      </c>
      <c r="F125" s="76">
        <v>4500</v>
      </c>
      <c r="G125" s="76">
        <f t="shared" si="70"/>
        <v>9000</v>
      </c>
      <c r="H125" s="76">
        <v>12807.650000000001</v>
      </c>
      <c r="I125" s="76">
        <f t="shared" si="71"/>
        <v>25615.300000000003</v>
      </c>
      <c r="J125" s="120">
        <f t="shared" si="148"/>
        <v>34615.300000000003</v>
      </c>
      <c r="K125" s="131"/>
      <c r="L125" s="95">
        <v>4500</v>
      </c>
      <c r="M125" s="95">
        <f t="shared" si="149"/>
        <v>0</v>
      </c>
      <c r="N125" s="95">
        <v>12807.650000000001</v>
      </c>
      <c r="O125" s="95">
        <f t="shared" si="150"/>
        <v>0</v>
      </c>
      <c r="P125" s="96">
        <f t="shared" si="151"/>
        <v>0</v>
      </c>
      <c r="Q125" s="177"/>
      <c r="R125" s="178">
        <v>4500</v>
      </c>
      <c r="S125" s="178">
        <f t="shared" si="152"/>
        <v>0</v>
      </c>
      <c r="T125" s="178">
        <v>12807.650000000001</v>
      </c>
      <c r="U125" s="178">
        <f t="shared" si="153"/>
        <v>0</v>
      </c>
      <c r="V125" s="179">
        <f t="shared" si="154"/>
        <v>0</v>
      </c>
      <c r="W125" s="224"/>
      <c r="X125" s="225">
        <v>4500</v>
      </c>
      <c r="Y125" s="225">
        <f t="shared" si="155"/>
        <v>0</v>
      </c>
      <c r="Z125" s="225">
        <v>12807.650000000001</v>
      </c>
      <c r="AA125" s="225">
        <f t="shared" si="156"/>
        <v>0</v>
      </c>
      <c r="AB125" s="226">
        <f t="shared" si="157"/>
        <v>0</v>
      </c>
      <c r="AC125" s="271">
        <v>2</v>
      </c>
      <c r="AD125" s="272">
        <v>4500</v>
      </c>
      <c r="AE125" s="272">
        <f t="shared" si="158"/>
        <v>9000</v>
      </c>
      <c r="AF125" s="272">
        <v>12807.650000000001</v>
      </c>
      <c r="AG125" s="272">
        <f t="shared" si="159"/>
        <v>25615.300000000003</v>
      </c>
      <c r="AH125" s="273">
        <f t="shared" si="160"/>
        <v>34615.300000000003</v>
      </c>
      <c r="AI125" s="318"/>
      <c r="AJ125" s="319">
        <v>4500</v>
      </c>
      <c r="AK125" s="319">
        <f t="shared" si="161"/>
        <v>0</v>
      </c>
      <c r="AL125" s="319">
        <v>12807.650000000001</v>
      </c>
      <c r="AM125" s="319">
        <f t="shared" si="162"/>
        <v>0</v>
      </c>
      <c r="AN125" s="320">
        <f t="shared" si="163"/>
        <v>0</v>
      </c>
      <c r="AO125" s="1107"/>
      <c r="AP125" s="1093">
        <v>4500</v>
      </c>
      <c r="AQ125" s="1093">
        <f t="shared" si="164"/>
        <v>0</v>
      </c>
      <c r="AR125" s="1093">
        <v>12807.650000000001</v>
      </c>
      <c r="AS125" s="1093">
        <f t="shared" si="165"/>
        <v>0</v>
      </c>
      <c r="AT125" s="1094">
        <f t="shared" si="166"/>
        <v>0</v>
      </c>
      <c r="AU125" s="1103"/>
      <c r="AV125" s="1101">
        <v>4500</v>
      </c>
      <c r="AW125" s="1101">
        <f t="shared" si="167"/>
        <v>0</v>
      </c>
      <c r="AX125" s="1101">
        <v>12807.650000000001</v>
      </c>
      <c r="AY125" s="1101">
        <f t="shared" si="168"/>
        <v>0</v>
      </c>
      <c r="AZ125" s="1102">
        <f t="shared" si="169"/>
        <v>0</v>
      </c>
      <c r="BA125" s="1151">
        <f t="shared" si="96"/>
        <v>0</v>
      </c>
      <c r="BB125" s="363">
        <v>4500</v>
      </c>
      <c r="BC125" s="363">
        <f t="shared" si="170"/>
        <v>0</v>
      </c>
      <c r="BD125" s="363">
        <v>12807.650000000001</v>
      </c>
      <c r="BE125" s="363">
        <f t="shared" si="171"/>
        <v>0</v>
      </c>
      <c r="BF125" s="364">
        <f t="shared" si="97"/>
        <v>0</v>
      </c>
      <c r="BG125" s="1142">
        <f t="shared" si="98"/>
        <v>0</v>
      </c>
      <c r="BH125" s="1142">
        <f t="shared" si="99"/>
        <v>0</v>
      </c>
    </row>
    <row r="126" spans="1:60" hidden="1" x14ac:dyDescent="0.2">
      <c r="A126" s="1">
        <v>118</v>
      </c>
      <c r="B126" s="50" t="s">
        <v>398</v>
      </c>
      <c r="C126" s="51" t="s">
        <v>404</v>
      </c>
      <c r="D126" s="51" t="s">
        <v>14</v>
      </c>
      <c r="E126" s="1830">
        <v>0</v>
      </c>
      <c r="F126" s="76">
        <v>400</v>
      </c>
      <c r="G126" s="76">
        <f t="shared" si="70"/>
        <v>0</v>
      </c>
      <c r="H126" s="76">
        <v>952.8</v>
      </c>
      <c r="I126" s="76">
        <f t="shared" si="71"/>
        <v>0</v>
      </c>
      <c r="J126" s="120">
        <f t="shared" si="148"/>
        <v>0</v>
      </c>
      <c r="K126" s="131"/>
      <c r="L126" s="95">
        <v>400</v>
      </c>
      <c r="M126" s="95">
        <f t="shared" si="149"/>
        <v>0</v>
      </c>
      <c r="N126" s="95">
        <v>952.8</v>
      </c>
      <c r="O126" s="95">
        <f t="shared" si="150"/>
        <v>0</v>
      </c>
      <c r="P126" s="96">
        <f t="shared" si="151"/>
        <v>0</v>
      </c>
      <c r="Q126" s="177"/>
      <c r="R126" s="178">
        <v>400</v>
      </c>
      <c r="S126" s="178">
        <f t="shared" si="152"/>
        <v>0</v>
      </c>
      <c r="T126" s="178">
        <v>952.8</v>
      </c>
      <c r="U126" s="178">
        <f t="shared" si="153"/>
        <v>0</v>
      </c>
      <c r="V126" s="179">
        <f t="shared" si="154"/>
        <v>0</v>
      </c>
      <c r="W126" s="224"/>
      <c r="X126" s="225">
        <v>400</v>
      </c>
      <c r="Y126" s="225">
        <f t="shared" si="155"/>
        <v>0</v>
      </c>
      <c r="Z126" s="225">
        <v>952.8</v>
      </c>
      <c r="AA126" s="225">
        <f t="shared" si="156"/>
        <v>0</v>
      </c>
      <c r="AB126" s="226">
        <f t="shared" si="157"/>
        <v>0</v>
      </c>
      <c r="AC126" s="271"/>
      <c r="AD126" s="272">
        <v>400</v>
      </c>
      <c r="AE126" s="272">
        <f t="shared" si="158"/>
        <v>0</v>
      </c>
      <c r="AF126" s="272">
        <v>952.8</v>
      </c>
      <c r="AG126" s="272">
        <f t="shared" si="159"/>
        <v>0</v>
      </c>
      <c r="AH126" s="273">
        <f t="shared" si="160"/>
        <v>0</v>
      </c>
      <c r="AI126" s="318"/>
      <c r="AJ126" s="319">
        <v>400</v>
      </c>
      <c r="AK126" s="319">
        <f t="shared" si="161"/>
        <v>0</v>
      </c>
      <c r="AL126" s="319">
        <v>952.8</v>
      </c>
      <c r="AM126" s="319">
        <f t="shared" si="162"/>
        <v>0</v>
      </c>
      <c r="AN126" s="320">
        <f t="shared" si="163"/>
        <v>0</v>
      </c>
      <c r="AO126" s="1107"/>
      <c r="AP126" s="1093">
        <v>400</v>
      </c>
      <c r="AQ126" s="1093">
        <f t="shared" si="164"/>
        <v>0</v>
      </c>
      <c r="AR126" s="1093">
        <v>952.8</v>
      </c>
      <c r="AS126" s="1093">
        <f t="shared" si="165"/>
        <v>0</v>
      </c>
      <c r="AT126" s="1094">
        <f t="shared" si="166"/>
        <v>0</v>
      </c>
      <c r="AU126" s="1103"/>
      <c r="AV126" s="1101">
        <v>400</v>
      </c>
      <c r="AW126" s="1101">
        <f t="shared" si="167"/>
        <v>0</v>
      </c>
      <c r="AX126" s="1101">
        <v>952.8</v>
      </c>
      <c r="AY126" s="1101">
        <f t="shared" si="168"/>
        <v>0</v>
      </c>
      <c r="AZ126" s="1102">
        <f t="shared" si="169"/>
        <v>0</v>
      </c>
      <c r="BA126" s="1157">
        <f t="shared" si="96"/>
        <v>0</v>
      </c>
      <c r="BB126" s="363">
        <v>400</v>
      </c>
      <c r="BC126" s="363">
        <f t="shared" si="170"/>
        <v>0</v>
      </c>
      <c r="BD126" s="363">
        <v>952.8</v>
      </c>
      <c r="BE126" s="363">
        <f t="shared" si="171"/>
        <v>0</v>
      </c>
      <c r="BF126" s="364">
        <f t="shared" si="97"/>
        <v>0</v>
      </c>
      <c r="BG126" s="1142">
        <f t="shared" si="98"/>
        <v>0</v>
      </c>
      <c r="BH126" s="1142">
        <f t="shared" si="99"/>
        <v>0</v>
      </c>
    </row>
    <row r="127" spans="1:60" hidden="1" x14ac:dyDescent="0.2">
      <c r="A127" s="1">
        <v>119</v>
      </c>
      <c r="B127" s="50" t="s">
        <v>392</v>
      </c>
      <c r="C127" s="51" t="s">
        <v>393</v>
      </c>
      <c r="D127" s="51" t="s">
        <v>14</v>
      </c>
      <c r="E127" s="1830">
        <v>0</v>
      </c>
      <c r="F127" s="76">
        <v>300</v>
      </c>
      <c r="G127" s="76">
        <f t="shared" si="70"/>
        <v>0</v>
      </c>
      <c r="H127" s="76">
        <v>234</v>
      </c>
      <c r="I127" s="76">
        <f t="shared" si="71"/>
        <v>0</v>
      </c>
      <c r="J127" s="120">
        <f t="shared" si="148"/>
        <v>0</v>
      </c>
      <c r="K127" s="131"/>
      <c r="L127" s="95">
        <v>300</v>
      </c>
      <c r="M127" s="95">
        <f t="shared" si="149"/>
        <v>0</v>
      </c>
      <c r="N127" s="95">
        <v>234</v>
      </c>
      <c r="O127" s="95">
        <f t="shared" si="150"/>
        <v>0</v>
      </c>
      <c r="P127" s="96">
        <f t="shared" si="151"/>
        <v>0</v>
      </c>
      <c r="Q127" s="177"/>
      <c r="R127" s="178">
        <v>300</v>
      </c>
      <c r="S127" s="178">
        <f t="shared" si="152"/>
        <v>0</v>
      </c>
      <c r="T127" s="178">
        <v>234</v>
      </c>
      <c r="U127" s="178">
        <f t="shared" si="153"/>
        <v>0</v>
      </c>
      <c r="V127" s="179">
        <f t="shared" si="154"/>
        <v>0</v>
      </c>
      <c r="W127" s="224"/>
      <c r="X127" s="225">
        <v>300</v>
      </c>
      <c r="Y127" s="225">
        <f t="shared" si="155"/>
        <v>0</v>
      </c>
      <c r="Z127" s="225">
        <v>234</v>
      </c>
      <c r="AA127" s="225">
        <f t="shared" si="156"/>
        <v>0</v>
      </c>
      <c r="AB127" s="226">
        <f t="shared" si="157"/>
        <v>0</v>
      </c>
      <c r="AC127" s="271"/>
      <c r="AD127" s="272">
        <v>300</v>
      </c>
      <c r="AE127" s="272">
        <f t="shared" si="158"/>
        <v>0</v>
      </c>
      <c r="AF127" s="272">
        <v>234</v>
      </c>
      <c r="AG127" s="272">
        <f t="shared" si="159"/>
        <v>0</v>
      </c>
      <c r="AH127" s="273">
        <f t="shared" si="160"/>
        <v>0</v>
      </c>
      <c r="AI127" s="318"/>
      <c r="AJ127" s="319">
        <v>300</v>
      </c>
      <c r="AK127" s="319">
        <f t="shared" si="161"/>
        <v>0</v>
      </c>
      <c r="AL127" s="319">
        <v>234</v>
      </c>
      <c r="AM127" s="319">
        <f t="shared" si="162"/>
        <v>0</v>
      </c>
      <c r="AN127" s="320">
        <f t="shared" si="163"/>
        <v>0</v>
      </c>
      <c r="AO127" s="1107"/>
      <c r="AP127" s="1093">
        <v>300</v>
      </c>
      <c r="AQ127" s="1093">
        <f t="shared" si="164"/>
        <v>0</v>
      </c>
      <c r="AR127" s="1093">
        <v>234</v>
      </c>
      <c r="AS127" s="1093">
        <f t="shared" si="165"/>
        <v>0</v>
      </c>
      <c r="AT127" s="1094">
        <f t="shared" si="166"/>
        <v>0</v>
      </c>
      <c r="AU127" s="1103"/>
      <c r="AV127" s="1101">
        <v>300</v>
      </c>
      <c r="AW127" s="1101">
        <f t="shared" si="167"/>
        <v>0</v>
      </c>
      <c r="AX127" s="1101">
        <v>234</v>
      </c>
      <c r="AY127" s="1101">
        <f t="shared" si="168"/>
        <v>0</v>
      </c>
      <c r="AZ127" s="1102">
        <f t="shared" si="169"/>
        <v>0</v>
      </c>
      <c r="BA127" s="1157">
        <f t="shared" si="96"/>
        <v>0</v>
      </c>
      <c r="BB127" s="363">
        <v>300</v>
      </c>
      <c r="BC127" s="363">
        <f t="shared" si="170"/>
        <v>0</v>
      </c>
      <c r="BD127" s="363">
        <v>234</v>
      </c>
      <c r="BE127" s="363">
        <f t="shared" si="171"/>
        <v>0</v>
      </c>
      <c r="BF127" s="364">
        <f t="shared" si="97"/>
        <v>0</v>
      </c>
      <c r="BG127" s="1142">
        <f t="shared" si="98"/>
        <v>0</v>
      </c>
      <c r="BH127" s="1142">
        <f t="shared" si="99"/>
        <v>0</v>
      </c>
    </row>
    <row r="128" spans="1:60" x14ac:dyDescent="0.2">
      <c r="A128" s="1">
        <v>120</v>
      </c>
      <c r="B128" s="50" t="s">
        <v>394</v>
      </c>
      <c r="C128" s="77" t="s">
        <v>296</v>
      </c>
      <c r="D128" s="77" t="s">
        <v>14</v>
      </c>
      <c r="E128" s="1830">
        <v>2</v>
      </c>
      <c r="F128" s="76">
        <v>850</v>
      </c>
      <c r="G128" s="76">
        <f t="shared" si="70"/>
        <v>1700</v>
      </c>
      <c r="H128" s="76">
        <v>347.2</v>
      </c>
      <c r="I128" s="76">
        <f t="shared" si="71"/>
        <v>694.4</v>
      </c>
      <c r="J128" s="120">
        <f t="shared" si="148"/>
        <v>2394.4</v>
      </c>
      <c r="K128" s="132"/>
      <c r="L128" s="95">
        <v>850</v>
      </c>
      <c r="M128" s="95">
        <f t="shared" si="149"/>
        <v>0</v>
      </c>
      <c r="N128" s="95">
        <v>347.2</v>
      </c>
      <c r="O128" s="95">
        <f t="shared" si="150"/>
        <v>0</v>
      </c>
      <c r="P128" s="96">
        <f t="shared" si="151"/>
        <v>0</v>
      </c>
      <c r="Q128" s="180"/>
      <c r="R128" s="178">
        <v>850</v>
      </c>
      <c r="S128" s="178">
        <f t="shared" si="152"/>
        <v>0</v>
      </c>
      <c r="T128" s="178">
        <v>347.2</v>
      </c>
      <c r="U128" s="178">
        <f t="shared" si="153"/>
        <v>0</v>
      </c>
      <c r="V128" s="179">
        <f t="shared" si="154"/>
        <v>0</v>
      </c>
      <c r="W128" s="227">
        <v>2</v>
      </c>
      <c r="X128" s="225">
        <v>850</v>
      </c>
      <c r="Y128" s="225">
        <f t="shared" si="155"/>
        <v>1700</v>
      </c>
      <c r="Z128" s="225">
        <v>347.2</v>
      </c>
      <c r="AA128" s="225">
        <f t="shared" si="156"/>
        <v>694.4</v>
      </c>
      <c r="AB128" s="226">
        <f t="shared" si="157"/>
        <v>2394.4</v>
      </c>
      <c r="AC128" s="274"/>
      <c r="AD128" s="272">
        <v>850</v>
      </c>
      <c r="AE128" s="272">
        <f t="shared" si="158"/>
        <v>0</v>
      </c>
      <c r="AF128" s="272">
        <v>347.2</v>
      </c>
      <c r="AG128" s="272">
        <f t="shared" si="159"/>
        <v>0</v>
      </c>
      <c r="AH128" s="273">
        <f t="shared" si="160"/>
        <v>0</v>
      </c>
      <c r="AI128" s="321"/>
      <c r="AJ128" s="319">
        <v>850</v>
      </c>
      <c r="AK128" s="319">
        <f t="shared" si="161"/>
        <v>0</v>
      </c>
      <c r="AL128" s="319">
        <v>347.2</v>
      </c>
      <c r="AM128" s="319">
        <f t="shared" si="162"/>
        <v>0</v>
      </c>
      <c r="AN128" s="320">
        <f t="shared" si="163"/>
        <v>0</v>
      </c>
      <c r="AO128" s="1108"/>
      <c r="AP128" s="1093">
        <v>850</v>
      </c>
      <c r="AQ128" s="1093">
        <f t="shared" si="164"/>
        <v>0</v>
      </c>
      <c r="AR128" s="1093">
        <v>347.2</v>
      </c>
      <c r="AS128" s="1093">
        <f t="shared" si="165"/>
        <v>0</v>
      </c>
      <c r="AT128" s="1094">
        <f t="shared" si="166"/>
        <v>0</v>
      </c>
      <c r="AU128" s="1104"/>
      <c r="AV128" s="1101">
        <v>850</v>
      </c>
      <c r="AW128" s="1101">
        <f t="shared" si="167"/>
        <v>0</v>
      </c>
      <c r="AX128" s="1101">
        <v>347.2</v>
      </c>
      <c r="AY128" s="1101">
        <f t="shared" si="168"/>
        <v>0</v>
      </c>
      <c r="AZ128" s="1102">
        <f t="shared" si="169"/>
        <v>0</v>
      </c>
      <c r="BA128" s="1151">
        <f t="shared" si="96"/>
        <v>0</v>
      </c>
      <c r="BB128" s="363">
        <v>850</v>
      </c>
      <c r="BC128" s="363">
        <f t="shared" si="170"/>
        <v>0</v>
      </c>
      <c r="BD128" s="363">
        <v>347.2</v>
      </c>
      <c r="BE128" s="363">
        <f t="shared" si="171"/>
        <v>0</v>
      </c>
      <c r="BF128" s="364">
        <f t="shared" si="97"/>
        <v>0</v>
      </c>
      <c r="BG128" s="1142">
        <f t="shared" si="98"/>
        <v>0</v>
      </c>
      <c r="BH128" s="1142">
        <f t="shared" si="99"/>
        <v>0</v>
      </c>
    </row>
    <row r="129" spans="1:60" x14ac:dyDescent="0.2">
      <c r="A129" s="1">
        <v>121</v>
      </c>
      <c r="B129" s="50" t="s">
        <v>394</v>
      </c>
      <c r="C129" s="77" t="s">
        <v>158</v>
      </c>
      <c r="D129" s="77" t="s">
        <v>14</v>
      </c>
      <c r="E129" s="1830">
        <v>1</v>
      </c>
      <c r="F129" s="76">
        <v>850</v>
      </c>
      <c r="G129" s="76">
        <f t="shared" si="70"/>
        <v>850</v>
      </c>
      <c r="H129" s="76">
        <v>316.39999999999998</v>
      </c>
      <c r="I129" s="76">
        <f t="shared" si="71"/>
        <v>316.39999999999998</v>
      </c>
      <c r="J129" s="120">
        <f t="shared" si="148"/>
        <v>1166.4000000000001</v>
      </c>
      <c r="K129" s="132"/>
      <c r="L129" s="95">
        <v>850</v>
      </c>
      <c r="M129" s="95">
        <f t="shared" si="149"/>
        <v>0</v>
      </c>
      <c r="N129" s="95">
        <v>316.39999999999998</v>
      </c>
      <c r="O129" s="95">
        <f t="shared" si="150"/>
        <v>0</v>
      </c>
      <c r="P129" s="96">
        <f t="shared" si="151"/>
        <v>0</v>
      </c>
      <c r="Q129" s="180"/>
      <c r="R129" s="178">
        <v>850</v>
      </c>
      <c r="S129" s="178">
        <f t="shared" si="152"/>
        <v>0</v>
      </c>
      <c r="T129" s="178">
        <v>316.39999999999998</v>
      </c>
      <c r="U129" s="178">
        <f t="shared" si="153"/>
        <v>0</v>
      </c>
      <c r="V129" s="179">
        <f t="shared" si="154"/>
        <v>0</v>
      </c>
      <c r="W129" s="227">
        <v>1</v>
      </c>
      <c r="X129" s="225">
        <v>850</v>
      </c>
      <c r="Y129" s="225">
        <f t="shared" si="155"/>
        <v>850</v>
      </c>
      <c r="Z129" s="225">
        <v>316.39999999999998</v>
      </c>
      <c r="AA129" s="225">
        <f t="shared" si="156"/>
        <v>316.39999999999998</v>
      </c>
      <c r="AB129" s="226">
        <f t="shared" si="157"/>
        <v>1166.4000000000001</v>
      </c>
      <c r="AC129" s="274"/>
      <c r="AD129" s="272">
        <v>850</v>
      </c>
      <c r="AE129" s="272">
        <f t="shared" si="158"/>
        <v>0</v>
      </c>
      <c r="AF129" s="272">
        <v>316.39999999999998</v>
      </c>
      <c r="AG129" s="272">
        <f t="shared" si="159"/>
        <v>0</v>
      </c>
      <c r="AH129" s="273">
        <f t="shared" si="160"/>
        <v>0</v>
      </c>
      <c r="AI129" s="321"/>
      <c r="AJ129" s="319">
        <v>850</v>
      </c>
      <c r="AK129" s="319">
        <f t="shared" si="161"/>
        <v>0</v>
      </c>
      <c r="AL129" s="319">
        <v>316.39999999999998</v>
      </c>
      <c r="AM129" s="319">
        <f t="shared" si="162"/>
        <v>0</v>
      </c>
      <c r="AN129" s="320">
        <f t="shared" si="163"/>
        <v>0</v>
      </c>
      <c r="AO129" s="1108"/>
      <c r="AP129" s="1093">
        <v>850</v>
      </c>
      <c r="AQ129" s="1093">
        <f t="shared" si="164"/>
        <v>0</v>
      </c>
      <c r="AR129" s="1093">
        <v>316.39999999999998</v>
      </c>
      <c r="AS129" s="1093">
        <f t="shared" si="165"/>
        <v>0</v>
      </c>
      <c r="AT129" s="1094">
        <f t="shared" si="166"/>
        <v>0</v>
      </c>
      <c r="AU129" s="1104"/>
      <c r="AV129" s="1101">
        <v>850</v>
      </c>
      <c r="AW129" s="1101">
        <f t="shared" si="167"/>
        <v>0</v>
      </c>
      <c r="AX129" s="1101">
        <v>316.39999999999998</v>
      </c>
      <c r="AY129" s="1101">
        <f t="shared" si="168"/>
        <v>0</v>
      </c>
      <c r="AZ129" s="1102">
        <f t="shared" si="169"/>
        <v>0</v>
      </c>
      <c r="BA129" s="1151">
        <f t="shared" si="96"/>
        <v>0</v>
      </c>
      <c r="BB129" s="363">
        <v>850</v>
      </c>
      <c r="BC129" s="363">
        <f t="shared" si="170"/>
        <v>0</v>
      </c>
      <c r="BD129" s="363">
        <v>316.39999999999998</v>
      </c>
      <c r="BE129" s="363">
        <f t="shared" si="171"/>
        <v>0</v>
      </c>
      <c r="BF129" s="364">
        <f t="shared" si="97"/>
        <v>0</v>
      </c>
      <c r="BG129" s="1142">
        <f t="shared" si="98"/>
        <v>0</v>
      </c>
      <c r="BH129" s="1142">
        <f t="shared" si="99"/>
        <v>0</v>
      </c>
    </row>
    <row r="130" spans="1:60" x14ac:dyDescent="0.2">
      <c r="A130" s="1">
        <v>122</v>
      </c>
      <c r="B130" s="50" t="s">
        <v>394</v>
      </c>
      <c r="C130" s="77" t="s">
        <v>168</v>
      </c>
      <c r="D130" s="77" t="s">
        <v>14</v>
      </c>
      <c r="E130" s="1830">
        <v>1</v>
      </c>
      <c r="F130" s="76">
        <v>850</v>
      </c>
      <c r="G130" s="76">
        <f t="shared" ref="G130:G188" si="172">E130*F130</f>
        <v>850</v>
      </c>
      <c r="H130" s="76">
        <v>311.87692307692305</v>
      </c>
      <c r="I130" s="76">
        <f t="shared" ref="I130:I188" si="173">E130*H130</f>
        <v>311.87692307692305</v>
      </c>
      <c r="J130" s="120">
        <f t="shared" si="148"/>
        <v>1161.876923076923</v>
      </c>
      <c r="K130" s="132"/>
      <c r="L130" s="95">
        <v>850</v>
      </c>
      <c r="M130" s="95">
        <f t="shared" si="149"/>
        <v>0</v>
      </c>
      <c r="N130" s="95">
        <v>311.87692307692305</v>
      </c>
      <c r="O130" s="95">
        <f t="shared" si="150"/>
        <v>0</v>
      </c>
      <c r="P130" s="96">
        <f t="shared" si="151"/>
        <v>0</v>
      </c>
      <c r="Q130" s="180"/>
      <c r="R130" s="178">
        <v>850</v>
      </c>
      <c r="S130" s="178">
        <f t="shared" si="152"/>
        <v>0</v>
      </c>
      <c r="T130" s="178">
        <v>311.87692307692305</v>
      </c>
      <c r="U130" s="178">
        <f t="shared" si="153"/>
        <v>0</v>
      </c>
      <c r="V130" s="179">
        <f t="shared" si="154"/>
        <v>0</v>
      </c>
      <c r="W130" s="227">
        <v>1</v>
      </c>
      <c r="X130" s="225">
        <v>850</v>
      </c>
      <c r="Y130" s="225">
        <f t="shared" si="155"/>
        <v>850</v>
      </c>
      <c r="Z130" s="225">
        <v>311.87692307692305</v>
      </c>
      <c r="AA130" s="225">
        <f t="shared" si="156"/>
        <v>311.87692307692305</v>
      </c>
      <c r="AB130" s="226">
        <f t="shared" si="157"/>
        <v>1161.876923076923</v>
      </c>
      <c r="AC130" s="274"/>
      <c r="AD130" s="272">
        <v>850</v>
      </c>
      <c r="AE130" s="272">
        <f t="shared" si="158"/>
        <v>0</v>
      </c>
      <c r="AF130" s="272">
        <v>311.87692307692305</v>
      </c>
      <c r="AG130" s="272">
        <f t="shared" si="159"/>
        <v>0</v>
      </c>
      <c r="AH130" s="273">
        <f t="shared" si="160"/>
        <v>0</v>
      </c>
      <c r="AI130" s="321"/>
      <c r="AJ130" s="319">
        <v>850</v>
      </c>
      <c r="AK130" s="319">
        <f t="shared" si="161"/>
        <v>0</v>
      </c>
      <c r="AL130" s="319">
        <v>311.87692307692305</v>
      </c>
      <c r="AM130" s="319">
        <f t="shared" si="162"/>
        <v>0</v>
      </c>
      <c r="AN130" s="320">
        <f t="shared" si="163"/>
        <v>0</v>
      </c>
      <c r="AO130" s="1108"/>
      <c r="AP130" s="1093">
        <v>850</v>
      </c>
      <c r="AQ130" s="1093">
        <f t="shared" si="164"/>
        <v>0</v>
      </c>
      <c r="AR130" s="1093">
        <v>311.87692307692305</v>
      </c>
      <c r="AS130" s="1093">
        <f t="shared" si="165"/>
        <v>0</v>
      </c>
      <c r="AT130" s="1094">
        <f t="shared" si="166"/>
        <v>0</v>
      </c>
      <c r="AU130" s="1104"/>
      <c r="AV130" s="1101">
        <v>850</v>
      </c>
      <c r="AW130" s="1101">
        <f t="shared" si="167"/>
        <v>0</v>
      </c>
      <c r="AX130" s="1101">
        <v>311.87692307692305</v>
      </c>
      <c r="AY130" s="1101">
        <f t="shared" si="168"/>
        <v>0</v>
      </c>
      <c r="AZ130" s="1102">
        <f t="shared" si="169"/>
        <v>0</v>
      </c>
      <c r="BA130" s="1151">
        <f t="shared" si="96"/>
        <v>0</v>
      </c>
      <c r="BB130" s="363">
        <v>850</v>
      </c>
      <c r="BC130" s="363">
        <f t="shared" si="170"/>
        <v>0</v>
      </c>
      <c r="BD130" s="363">
        <v>311.87692307692305</v>
      </c>
      <c r="BE130" s="363">
        <f t="shared" si="171"/>
        <v>0</v>
      </c>
      <c r="BF130" s="364">
        <f t="shared" si="97"/>
        <v>0</v>
      </c>
      <c r="BG130" s="1142">
        <f t="shared" si="98"/>
        <v>0</v>
      </c>
      <c r="BH130" s="1142">
        <f t="shared" si="99"/>
        <v>0</v>
      </c>
    </row>
    <row r="131" spans="1:60" x14ac:dyDescent="0.2">
      <c r="A131" s="1">
        <v>123</v>
      </c>
      <c r="B131" s="50" t="s">
        <v>63</v>
      </c>
      <c r="C131" s="51" t="s">
        <v>71</v>
      </c>
      <c r="D131" s="51" t="s">
        <v>7</v>
      </c>
      <c r="E131" s="1830">
        <v>2</v>
      </c>
      <c r="F131" s="76">
        <v>600</v>
      </c>
      <c r="G131" s="76">
        <f t="shared" si="172"/>
        <v>1200</v>
      </c>
      <c r="H131" s="76">
        <v>784</v>
      </c>
      <c r="I131" s="76">
        <f t="shared" si="173"/>
        <v>1568</v>
      </c>
      <c r="J131" s="120">
        <f t="shared" si="148"/>
        <v>2768</v>
      </c>
      <c r="K131" s="131"/>
      <c r="L131" s="95">
        <v>600</v>
      </c>
      <c r="M131" s="95">
        <f t="shared" si="149"/>
        <v>0</v>
      </c>
      <c r="N131" s="95">
        <v>784</v>
      </c>
      <c r="O131" s="95">
        <f t="shared" si="150"/>
        <v>0</v>
      </c>
      <c r="P131" s="96">
        <f t="shared" si="151"/>
        <v>0</v>
      </c>
      <c r="Q131" s="177"/>
      <c r="R131" s="178">
        <v>600</v>
      </c>
      <c r="S131" s="178">
        <f t="shared" si="152"/>
        <v>0</v>
      </c>
      <c r="T131" s="178">
        <v>784</v>
      </c>
      <c r="U131" s="178">
        <f t="shared" si="153"/>
        <v>0</v>
      </c>
      <c r="V131" s="179">
        <f t="shared" si="154"/>
        <v>0</v>
      </c>
      <c r="W131" s="224">
        <v>2</v>
      </c>
      <c r="X131" s="225">
        <v>600</v>
      </c>
      <c r="Y131" s="225">
        <f t="shared" si="155"/>
        <v>1200</v>
      </c>
      <c r="Z131" s="225">
        <v>784</v>
      </c>
      <c r="AA131" s="225">
        <f t="shared" si="156"/>
        <v>1568</v>
      </c>
      <c r="AB131" s="226">
        <f t="shared" si="157"/>
        <v>2768</v>
      </c>
      <c r="AC131" s="271"/>
      <c r="AD131" s="272">
        <v>600</v>
      </c>
      <c r="AE131" s="272">
        <f t="shared" si="158"/>
        <v>0</v>
      </c>
      <c r="AF131" s="272">
        <v>784</v>
      </c>
      <c r="AG131" s="272">
        <f t="shared" si="159"/>
        <v>0</v>
      </c>
      <c r="AH131" s="273">
        <f t="shared" si="160"/>
        <v>0</v>
      </c>
      <c r="AI131" s="318"/>
      <c r="AJ131" s="319">
        <v>600</v>
      </c>
      <c r="AK131" s="319">
        <f t="shared" si="161"/>
        <v>0</v>
      </c>
      <c r="AL131" s="319">
        <v>784</v>
      </c>
      <c r="AM131" s="319">
        <f t="shared" si="162"/>
        <v>0</v>
      </c>
      <c r="AN131" s="320">
        <f t="shared" si="163"/>
        <v>0</v>
      </c>
      <c r="AO131" s="1107"/>
      <c r="AP131" s="1093">
        <v>600</v>
      </c>
      <c r="AQ131" s="1093">
        <f t="shared" si="164"/>
        <v>0</v>
      </c>
      <c r="AR131" s="1093">
        <v>784</v>
      </c>
      <c r="AS131" s="1093">
        <f t="shared" si="165"/>
        <v>0</v>
      </c>
      <c r="AT131" s="1094">
        <f t="shared" si="166"/>
        <v>0</v>
      </c>
      <c r="AU131" s="1103"/>
      <c r="AV131" s="1101">
        <v>600</v>
      </c>
      <c r="AW131" s="1101">
        <f t="shared" si="167"/>
        <v>0</v>
      </c>
      <c r="AX131" s="1101">
        <v>784</v>
      </c>
      <c r="AY131" s="1101">
        <f t="shared" si="168"/>
        <v>0</v>
      </c>
      <c r="AZ131" s="1102">
        <f t="shared" si="169"/>
        <v>0</v>
      </c>
      <c r="BA131" s="1151">
        <f t="shared" si="96"/>
        <v>0</v>
      </c>
      <c r="BB131" s="363">
        <v>600</v>
      </c>
      <c r="BC131" s="363">
        <f t="shared" si="170"/>
        <v>0</v>
      </c>
      <c r="BD131" s="363">
        <v>784</v>
      </c>
      <c r="BE131" s="363">
        <f t="shared" si="171"/>
        <v>0</v>
      </c>
      <c r="BF131" s="364">
        <f t="shared" si="97"/>
        <v>0</v>
      </c>
      <c r="BG131" s="1142">
        <f t="shared" si="98"/>
        <v>0</v>
      </c>
      <c r="BH131" s="1142">
        <f t="shared" si="99"/>
        <v>0</v>
      </c>
    </row>
    <row r="132" spans="1:60" x14ac:dyDescent="0.2">
      <c r="A132" s="1">
        <v>124</v>
      </c>
      <c r="B132" s="50" t="s">
        <v>63</v>
      </c>
      <c r="C132" s="51" t="s">
        <v>67</v>
      </c>
      <c r="D132" s="51" t="s">
        <v>7</v>
      </c>
      <c r="E132" s="1830">
        <v>1</v>
      </c>
      <c r="F132" s="76">
        <v>600</v>
      </c>
      <c r="G132" s="76">
        <f t="shared" si="172"/>
        <v>600</v>
      </c>
      <c r="H132" s="76">
        <v>630</v>
      </c>
      <c r="I132" s="76">
        <f t="shared" si="173"/>
        <v>630</v>
      </c>
      <c r="J132" s="120">
        <f t="shared" si="148"/>
        <v>1230</v>
      </c>
      <c r="K132" s="131"/>
      <c r="L132" s="95">
        <v>600</v>
      </c>
      <c r="M132" s="95">
        <f t="shared" si="149"/>
        <v>0</v>
      </c>
      <c r="N132" s="95">
        <v>630</v>
      </c>
      <c r="O132" s="95">
        <f t="shared" si="150"/>
        <v>0</v>
      </c>
      <c r="P132" s="96">
        <f t="shared" si="151"/>
        <v>0</v>
      </c>
      <c r="Q132" s="177"/>
      <c r="R132" s="178">
        <v>600</v>
      </c>
      <c r="S132" s="178">
        <f t="shared" si="152"/>
        <v>0</v>
      </c>
      <c r="T132" s="178">
        <v>630</v>
      </c>
      <c r="U132" s="178">
        <f t="shared" si="153"/>
        <v>0</v>
      </c>
      <c r="V132" s="179">
        <f t="shared" si="154"/>
        <v>0</v>
      </c>
      <c r="W132" s="224">
        <v>1</v>
      </c>
      <c r="X132" s="225">
        <v>600</v>
      </c>
      <c r="Y132" s="225">
        <f t="shared" si="155"/>
        <v>600</v>
      </c>
      <c r="Z132" s="225">
        <v>630</v>
      </c>
      <c r="AA132" s="225">
        <f t="shared" si="156"/>
        <v>630</v>
      </c>
      <c r="AB132" s="226">
        <f t="shared" si="157"/>
        <v>1230</v>
      </c>
      <c r="AC132" s="271"/>
      <c r="AD132" s="272">
        <v>600</v>
      </c>
      <c r="AE132" s="272">
        <f t="shared" si="158"/>
        <v>0</v>
      </c>
      <c r="AF132" s="272">
        <v>630</v>
      </c>
      <c r="AG132" s="272">
        <f t="shared" si="159"/>
        <v>0</v>
      </c>
      <c r="AH132" s="273">
        <f t="shared" si="160"/>
        <v>0</v>
      </c>
      <c r="AI132" s="318"/>
      <c r="AJ132" s="319">
        <v>600</v>
      </c>
      <c r="AK132" s="319">
        <f t="shared" si="161"/>
        <v>0</v>
      </c>
      <c r="AL132" s="319">
        <v>630</v>
      </c>
      <c r="AM132" s="319">
        <f t="shared" si="162"/>
        <v>0</v>
      </c>
      <c r="AN132" s="320">
        <f t="shared" si="163"/>
        <v>0</v>
      </c>
      <c r="AO132" s="1107"/>
      <c r="AP132" s="1093">
        <v>600</v>
      </c>
      <c r="AQ132" s="1093">
        <f t="shared" si="164"/>
        <v>0</v>
      </c>
      <c r="AR132" s="1093">
        <v>630</v>
      </c>
      <c r="AS132" s="1093">
        <f t="shared" si="165"/>
        <v>0</v>
      </c>
      <c r="AT132" s="1094">
        <f t="shared" si="166"/>
        <v>0</v>
      </c>
      <c r="AU132" s="1103"/>
      <c r="AV132" s="1101">
        <v>600</v>
      </c>
      <c r="AW132" s="1101">
        <f t="shared" si="167"/>
        <v>0</v>
      </c>
      <c r="AX132" s="1101">
        <v>630</v>
      </c>
      <c r="AY132" s="1101">
        <f t="shared" si="168"/>
        <v>0</v>
      </c>
      <c r="AZ132" s="1102">
        <f t="shared" si="169"/>
        <v>0</v>
      </c>
      <c r="BA132" s="1151">
        <f t="shared" si="96"/>
        <v>0</v>
      </c>
      <c r="BB132" s="363">
        <v>600</v>
      </c>
      <c r="BC132" s="363">
        <f t="shared" si="170"/>
        <v>0</v>
      </c>
      <c r="BD132" s="363">
        <v>630</v>
      </c>
      <c r="BE132" s="363">
        <f t="shared" si="171"/>
        <v>0</v>
      </c>
      <c r="BF132" s="364">
        <f t="shared" si="97"/>
        <v>0</v>
      </c>
      <c r="BG132" s="1142">
        <f t="shared" si="98"/>
        <v>0</v>
      </c>
      <c r="BH132" s="1142">
        <f t="shared" si="99"/>
        <v>0</v>
      </c>
    </row>
    <row r="133" spans="1:60" x14ac:dyDescent="0.2">
      <c r="A133" s="1">
        <v>125</v>
      </c>
      <c r="B133" s="50" t="s">
        <v>63</v>
      </c>
      <c r="C133" s="51" t="s">
        <v>64</v>
      </c>
      <c r="D133" s="51" t="s">
        <v>7</v>
      </c>
      <c r="E133" s="1830">
        <v>5</v>
      </c>
      <c r="F133" s="76">
        <v>600</v>
      </c>
      <c r="G133" s="76">
        <f t="shared" si="172"/>
        <v>3000</v>
      </c>
      <c r="H133" s="76">
        <v>420</v>
      </c>
      <c r="I133" s="76">
        <f t="shared" si="173"/>
        <v>2100</v>
      </c>
      <c r="J133" s="120">
        <f t="shared" si="148"/>
        <v>5100</v>
      </c>
      <c r="K133" s="131"/>
      <c r="L133" s="95">
        <v>600</v>
      </c>
      <c r="M133" s="95">
        <f t="shared" si="149"/>
        <v>0</v>
      </c>
      <c r="N133" s="95">
        <v>420</v>
      </c>
      <c r="O133" s="95">
        <f t="shared" si="150"/>
        <v>0</v>
      </c>
      <c r="P133" s="96">
        <f t="shared" si="151"/>
        <v>0</v>
      </c>
      <c r="Q133" s="177"/>
      <c r="R133" s="178">
        <v>600</v>
      </c>
      <c r="S133" s="178">
        <f t="shared" si="152"/>
        <v>0</v>
      </c>
      <c r="T133" s="178">
        <v>420</v>
      </c>
      <c r="U133" s="178">
        <f t="shared" si="153"/>
        <v>0</v>
      </c>
      <c r="V133" s="179">
        <f t="shared" si="154"/>
        <v>0</v>
      </c>
      <c r="W133" s="224">
        <v>5</v>
      </c>
      <c r="X133" s="225">
        <v>600</v>
      </c>
      <c r="Y133" s="225">
        <f t="shared" si="155"/>
        <v>3000</v>
      </c>
      <c r="Z133" s="225">
        <v>420</v>
      </c>
      <c r="AA133" s="225">
        <f t="shared" si="156"/>
        <v>2100</v>
      </c>
      <c r="AB133" s="226">
        <f t="shared" si="157"/>
        <v>5100</v>
      </c>
      <c r="AC133" s="271"/>
      <c r="AD133" s="272">
        <v>600</v>
      </c>
      <c r="AE133" s="272">
        <f t="shared" si="158"/>
        <v>0</v>
      </c>
      <c r="AF133" s="272">
        <v>420</v>
      </c>
      <c r="AG133" s="272">
        <f t="shared" si="159"/>
        <v>0</v>
      </c>
      <c r="AH133" s="273">
        <f t="shared" si="160"/>
        <v>0</v>
      </c>
      <c r="AI133" s="318"/>
      <c r="AJ133" s="319">
        <v>600</v>
      </c>
      <c r="AK133" s="319">
        <f t="shared" si="161"/>
        <v>0</v>
      </c>
      <c r="AL133" s="319">
        <v>420</v>
      </c>
      <c r="AM133" s="319">
        <f t="shared" si="162"/>
        <v>0</v>
      </c>
      <c r="AN133" s="320">
        <f t="shared" si="163"/>
        <v>0</v>
      </c>
      <c r="AO133" s="1107"/>
      <c r="AP133" s="1093">
        <v>600</v>
      </c>
      <c r="AQ133" s="1093">
        <f t="shared" si="164"/>
        <v>0</v>
      </c>
      <c r="AR133" s="1093">
        <v>420</v>
      </c>
      <c r="AS133" s="1093">
        <f t="shared" si="165"/>
        <v>0</v>
      </c>
      <c r="AT133" s="1094">
        <f t="shared" si="166"/>
        <v>0</v>
      </c>
      <c r="AU133" s="1103"/>
      <c r="AV133" s="1101">
        <v>600</v>
      </c>
      <c r="AW133" s="1101">
        <f t="shared" si="167"/>
        <v>0</v>
      </c>
      <c r="AX133" s="1101">
        <v>420</v>
      </c>
      <c r="AY133" s="1101">
        <f t="shared" si="168"/>
        <v>0</v>
      </c>
      <c r="AZ133" s="1102">
        <f t="shared" si="169"/>
        <v>0</v>
      </c>
      <c r="BA133" s="1151">
        <f t="shared" si="96"/>
        <v>0</v>
      </c>
      <c r="BB133" s="363">
        <v>600</v>
      </c>
      <c r="BC133" s="363">
        <f t="shared" si="170"/>
        <v>0</v>
      </c>
      <c r="BD133" s="363">
        <v>420</v>
      </c>
      <c r="BE133" s="363">
        <f t="shared" si="171"/>
        <v>0</v>
      </c>
      <c r="BF133" s="364">
        <f t="shared" si="97"/>
        <v>0</v>
      </c>
      <c r="BG133" s="1142">
        <f t="shared" si="98"/>
        <v>0</v>
      </c>
      <c r="BH133" s="1142">
        <f t="shared" si="99"/>
        <v>0</v>
      </c>
    </row>
    <row r="134" spans="1:60" x14ac:dyDescent="0.2">
      <c r="A134" s="1">
        <v>126</v>
      </c>
      <c r="B134" s="50" t="s">
        <v>295</v>
      </c>
      <c r="C134" s="51" t="s">
        <v>298</v>
      </c>
      <c r="D134" s="51" t="s">
        <v>7</v>
      </c>
      <c r="E134" s="1830">
        <v>1</v>
      </c>
      <c r="F134" s="76">
        <v>1200</v>
      </c>
      <c r="G134" s="76">
        <f t="shared" si="172"/>
        <v>1200</v>
      </c>
      <c r="H134" s="76">
        <v>450</v>
      </c>
      <c r="I134" s="76">
        <f t="shared" si="173"/>
        <v>450</v>
      </c>
      <c r="J134" s="120">
        <f t="shared" si="148"/>
        <v>1650</v>
      </c>
      <c r="K134" s="131"/>
      <c r="L134" s="95">
        <v>1200</v>
      </c>
      <c r="M134" s="95">
        <f t="shared" si="149"/>
        <v>0</v>
      </c>
      <c r="N134" s="95">
        <v>450</v>
      </c>
      <c r="O134" s="95">
        <f t="shared" si="150"/>
        <v>0</v>
      </c>
      <c r="P134" s="96">
        <f t="shared" si="151"/>
        <v>0</v>
      </c>
      <c r="Q134" s="177"/>
      <c r="R134" s="178">
        <v>1200</v>
      </c>
      <c r="S134" s="178">
        <f t="shared" si="152"/>
        <v>0</v>
      </c>
      <c r="T134" s="178">
        <v>450</v>
      </c>
      <c r="U134" s="178">
        <f t="shared" si="153"/>
        <v>0</v>
      </c>
      <c r="V134" s="179">
        <f t="shared" si="154"/>
        <v>0</v>
      </c>
      <c r="W134" s="224"/>
      <c r="X134" s="225">
        <v>1200</v>
      </c>
      <c r="Y134" s="225">
        <f t="shared" si="155"/>
        <v>0</v>
      </c>
      <c r="Z134" s="225">
        <v>450</v>
      </c>
      <c r="AA134" s="225">
        <f t="shared" si="156"/>
        <v>0</v>
      </c>
      <c r="AB134" s="226">
        <f t="shared" si="157"/>
        <v>0</v>
      </c>
      <c r="AC134" s="271"/>
      <c r="AD134" s="272">
        <v>1200</v>
      </c>
      <c r="AE134" s="272">
        <f t="shared" si="158"/>
        <v>0</v>
      </c>
      <c r="AF134" s="272">
        <v>450</v>
      </c>
      <c r="AG134" s="272">
        <f t="shared" si="159"/>
        <v>0</v>
      </c>
      <c r="AH134" s="273">
        <f t="shared" si="160"/>
        <v>0</v>
      </c>
      <c r="AI134" s="318"/>
      <c r="AJ134" s="319">
        <v>1200</v>
      </c>
      <c r="AK134" s="319">
        <f t="shared" si="161"/>
        <v>0</v>
      </c>
      <c r="AL134" s="319">
        <v>450</v>
      </c>
      <c r="AM134" s="319">
        <f t="shared" si="162"/>
        <v>0</v>
      </c>
      <c r="AN134" s="320">
        <f t="shared" si="163"/>
        <v>0</v>
      </c>
      <c r="AO134" s="1611">
        <v>1</v>
      </c>
      <c r="AP134" s="1093">
        <v>1200</v>
      </c>
      <c r="AQ134" s="1093">
        <f t="shared" si="164"/>
        <v>1200</v>
      </c>
      <c r="AR134" s="1093">
        <v>450</v>
      </c>
      <c r="AS134" s="1093">
        <f t="shared" si="165"/>
        <v>450</v>
      </c>
      <c r="AT134" s="1094">
        <f t="shared" si="166"/>
        <v>1650</v>
      </c>
      <c r="AU134" s="1103"/>
      <c r="AV134" s="1101">
        <v>1200</v>
      </c>
      <c r="AW134" s="1101">
        <f t="shared" si="167"/>
        <v>0</v>
      </c>
      <c r="AX134" s="1101">
        <v>450</v>
      </c>
      <c r="AY134" s="1101">
        <f t="shared" si="168"/>
        <v>0</v>
      </c>
      <c r="AZ134" s="1102">
        <f t="shared" si="169"/>
        <v>0</v>
      </c>
      <c r="BA134" s="1151">
        <f t="shared" si="96"/>
        <v>0</v>
      </c>
      <c r="BB134" s="363">
        <v>1200</v>
      </c>
      <c r="BC134" s="363">
        <f t="shared" si="170"/>
        <v>0</v>
      </c>
      <c r="BD134" s="363">
        <v>450</v>
      </c>
      <c r="BE134" s="363">
        <f t="shared" si="171"/>
        <v>0</v>
      </c>
      <c r="BF134" s="364">
        <f t="shared" si="97"/>
        <v>0</v>
      </c>
      <c r="BG134" s="1142">
        <f t="shared" si="98"/>
        <v>1650</v>
      </c>
      <c r="BH134" s="1142">
        <f t="shared" si="99"/>
        <v>-1650</v>
      </c>
    </row>
    <row r="135" spans="1:60" x14ac:dyDescent="0.2">
      <c r="A135" s="1">
        <v>127</v>
      </c>
      <c r="B135" s="50" t="s">
        <v>299</v>
      </c>
      <c r="C135" s="51"/>
      <c r="D135" s="51" t="s">
        <v>56</v>
      </c>
      <c r="E135" s="1830">
        <v>25.228999999999999</v>
      </c>
      <c r="F135" s="76">
        <v>1050</v>
      </c>
      <c r="G135" s="76">
        <f t="shared" si="172"/>
        <v>26490.45</v>
      </c>
      <c r="H135" s="76">
        <v>840</v>
      </c>
      <c r="I135" s="76">
        <f t="shared" si="173"/>
        <v>21192.36</v>
      </c>
      <c r="J135" s="120">
        <f t="shared" si="148"/>
        <v>47682.81</v>
      </c>
      <c r="K135" s="131"/>
      <c r="L135" s="95">
        <v>1050</v>
      </c>
      <c r="M135" s="95">
        <f t="shared" si="149"/>
        <v>0</v>
      </c>
      <c r="N135" s="95">
        <v>840</v>
      </c>
      <c r="O135" s="95">
        <f t="shared" si="150"/>
        <v>0</v>
      </c>
      <c r="P135" s="96">
        <f t="shared" si="151"/>
        <v>0</v>
      </c>
      <c r="Q135" s="177"/>
      <c r="R135" s="178">
        <v>1050</v>
      </c>
      <c r="S135" s="178">
        <f t="shared" si="152"/>
        <v>0</v>
      </c>
      <c r="T135" s="178">
        <v>840</v>
      </c>
      <c r="U135" s="178">
        <f t="shared" si="153"/>
        <v>0</v>
      </c>
      <c r="V135" s="179">
        <f t="shared" si="154"/>
        <v>0</v>
      </c>
      <c r="W135" s="224">
        <v>17.768999999999998</v>
      </c>
      <c r="X135" s="225">
        <v>1050</v>
      </c>
      <c r="Y135" s="225">
        <f t="shared" si="155"/>
        <v>18657.449999999997</v>
      </c>
      <c r="Z135" s="225">
        <v>840</v>
      </c>
      <c r="AA135" s="225">
        <f t="shared" si="156"/>
        <v>14925.96</v>
      </c>
      <c r="AB135" s="226">
        <f t="shared" si="157"/>
        <v>33583.409999999996</v>
      </c>
      <c r="AC135" s="271"/>
      <c r="AD135" s="272">
        <v>1050</v>
      </c>
      <c r="AE135" s="272">
        <f t="shared" si="158"/>
        <v>0</v>
      </c>
      <c r="AF135" s="272">
        <v>840</v>
      </c>
      <c r="AG135" s="272">
        <f t="shared" si="159"/>
        <v>0</v>
      </c>
      <c r="AH135" s="273">
        <f t="shared" si="160"/>
        <v>0</v>
      </c>
      <c r="AI135" s="318"/>
      <c r="AJ135" s="319">
        <v>1050</v>
      </c>
      <c r="AK135" s="319">
        <f t="shared" si="161"/>
        <v>0</v>
      </c>
      <c r="AL135" s="319">
        <v>840</v>
      </c>
      <c r="AM135" s="319">
        <f t="shared" si="162"/>
        <v>0</v>
      </c>
      <c r="AN135" s="320">
        <f t="shared" si="163"/>
        <v>0</v>
      </c>
      <c r="AO135" s="1611">
        <v>7.4600000000000009</v>
      </c>
      <c r="AP135" s="1093">
        <v>1050</v>
      </c>
      <c r="AQ135" s="1093">
        <f t="shared" si="164"/>
        <v>7833.0000000000009</v>
      </c>
      <c r="AR135" s="1093">
        <v>840</v>
      </c>
      <c r="AS135" s="1093">
        <f t="shared" si="165"/>
        <v>6266.4000000000005</v>
      </c>
      <c r="AT135" s="1094">
        <f t="shared" si="166"/>
        <v>14099.400000000001</v>
      </c>
      <c r="AU135" s="1103"/>
      <c r="AV135" s="1101">
        <v>1050</v>
      </c>
      <c r="AW135" s="1101">
        <f t="shared" si="167"/>
        <v>0</v>
      </c>
      <c r="AX135" s="1101">
        <v>840</v>
      </c>
      <c r="AY135" s="1101">
        <f t="shared" si="168"/>
        <v>0</v>
      </c>
      <c r="AZ135" s="1102">
        <f t="shared" si="169"/>
        <v>0</v>
      </c>
      <c r="BA135" s="1151">
        <f t="shared" si="96"/>
        <v>0</v>
      </c>
      <c r="BB135" s="363">
        <v>1050</v>
      </c>
      <c r="BC135" s="363">
        <f t="shared" si="170"/>
        <v>0</v>
      </c>
      <c r="BD135" s="363">
        <v>840</v>
      </c>
      <c r="BE135" s="363">
        <f t="shared" si="171"/>
        <v>0</v>
      </c>
      <c r="BF135" s="364">
        <f t="shared" si="97"/>
        <v>0</v>
      </c>
      <c r="BG135" s="1142">
        <f t="shared" si="98"/>
        <v>14099.400000000001</v>
      </c>
      <c r="BH135" s="1142">
        <f t="shared" si="99"/>
        <v>-14099.400000000001</v>
      </c>
    </row>
    <row r="136" spans="1:60" x14ac:dyDescent="0.2">
      <c r="A136" s="1">
        <v>128</v>
      </c>
      <c r="B136" s="50" t="s">
        <v>300</v>
      </c>
      <c r="C136" s="51"/>
      <c r="D136" s="51" t="s">
        <v>56</v>
      </c>
      <c r="E136" s="1830">
        <v>4.6020000000000003</v>
      </c>
      <c r="F136" s="76">
        <v>1050</v>
      </c>
      <c r="G136" s="76">
        <f t="shared" si="172"/>
        <v>4832.1000000000004</v>
      </c>
      <c r="H136" s="76">
        <v>3080</v>
      </c>
      <c r="I136" s="76">
        <f t="shared" si="173"/>
        <v>14174.160000000002</v>
      </c>
      <c r="J136" s="120">
        <f t="shared" si="148"/>
        <v>19006.260000000002</v>
      </c>
      <c r="K136" s="131"/>
      <c r="L136" s="95">
        <v>1050</v>
      </c>
      <c r="M136" s="95">
        <f t="shared" si="149"/>
        <v>0</v>
      </c>
      <c r="N136" s="95">
        <v>3080</v>
      </c>
      <c r="O136" s="95">
        <f t="shared" si="150"/>
        <v>0</v>
      </c>
      <c r="P136" s="96">
        <f t="shared" si="151"/>
        <v>0</v>
      </c>
      <c r="Q136" s="177"/>
      <c r="R136" s="178">
        <v>1050</v>
      </c>
      <c r="S136" s="178">
        <f t="shared" si="152"/>
        <v>0</v>
      </c>
      <c r="T136" s="178">
        <v>3080</v>
      </c>
      <c r="U136" s="178">
        <f t="shared" si="153"/>
        <v>0</v>
      </c>
      <c r="V136" s="179">
        <f t="shared" si="154"/>
        <v>0</v>
      </c>
      <c r="W136" s="224">
        <v>3.5720000000000005</v>
      </c>
      <c r="X136" s="225">
        <v>1050</v>
      </c>
      <c r="Y136" s="225">
        <f t="shared" si="155"/>
        <v>3750.6000000000004</v>
      </c>
      <c r="Z136" s="225">
        <v>3080</v>
      </c>
      <c r="AA136" s="225">
        <f t="shared" si="156"/>
        <v>11001.760000000002</v>
      </c>
      <c r="AB136" s="226">
        <f t="shared" si="157"/>
        <v>14752.360000000002</v>
      </c>
      <c r="AC136" s="271"/>
      <c r="AD136" s="272">
        <v>1050</v>
      </c>
      <c r="AE136" s="272">
        <f t="shared" si="158"/>
        <v>0</v>
      </c>
      <c r="AF136" s="272">
        <v>3080</v>
      </c>
      <c r="AG136" s="272">
        <f t="shared" si="159"/>
        <v>0</v>
      </c>
      <c r="AH136" s="273">
        <f t="shared" si="160"/>
        <v>0</v>
      </c>
      <c r="AI136" s="318"/>
      <c r="AJ136" s="319">
        <v>1050</v>
      </c>
      <c r="AK136" s="319">
        <f t="shared" si="161"/>
        <v>0</v>
      </c>
      <c r="AL136" s="319">
        <v>3080</v>
      </c>
      <c r="AM136" s="319">
        <f t="shared" si="162"/>
        <v>0</v>
      </c>
      <c r="AN136" s="320">
        <f t="shared" si="163"/>
        <v>0</v>
      </c>
      <c r="AO136" s="1611">
        <v>1.0299999999999998</v>
      </c>
      <c r="AP136" s="1093">
        <v>1050</v>
      </c>
      <c r="AQ136" s="1093">
        <f t="shared" si="164"/>
        <v>1081.4999999999998</v>
      </c>
      <c r="AR136" s="1093">
        <v>3080</v>
      </c>
      <c r="AS136" s="1093">
        <f t="shared" si="165"/>
        <v>3172.3999999999992</v>
      </c>
      <c r="AT136" s="1094">
        <f t="shared" si="166"/>
        <v>4253.8999999999987</v>
      </c>
      <c r="AU136" s="1103"/>
      <c r="AV136" s="1101">
        <v>1050</v>
      </c>
      <c r="AW136" s="1101">
        <f t="shared" si="167"/>
        <v>0</v>
      </c>
      <c r="AX136" s="1101">
        <v>3080</v>
      </c>
      <c r="AY136" s="1101">
        <f t="shared" si="168"/>
        <v>0</v>
      </c>
      <c r="AZ136" s="1102">
        <f t="shared" si="169"/>
        <v>0</v>
      </c>
      <c r="BA136" s="1151">
        <f t="shared" ref="BA136:BA194" si="174">E136-K136-Q136-W136-AC136-AI136-AO136-AU136</f>
        <v>0</v>
      </c>
      <c r="BB136" s="363">
        <v>1050</v>
      </c>
      <c r="BC136" s="363">
        <f t="shared" si="170"/>
        <v>0</v>
      </c>
      <c r="BD136" s="363">
        <v>3080</v>
      </c>
      <c r="BE136" s="363">
        <f t="shared" si="171"/>
        <v>0</v>
      </c>
      <c r="BF136" s="364">
        <f t="shared" ref="BF136:BF194" si="175">BC136+BE136</f>
        <v>0</v>
      </c>
      <c r="BG136" s="1142">
        <f t="shared" ref="BG136:BG194" si="176">J136-P136-V136-AB136-AH136-AN136</f>
        <v>4253.8999999999996</v>
      </c>
      <c r="BH136" s="1142">
        <f t="shared" ref="BH136:BH194" si="177">BF136-BG136</f>
        <v>-4253.8999999999996</v>
      </c>
    </row>
    <row r="137" spans="1:60" x14ac:dyDescent="0.2">
      <c r="A137" s="1">
        <v>129</v>
      </c>
      <c r="B137" s="50" t="s">
        <v>60</v>
      </c>
      <c r="C137" s="1159"/>
      <c r="D137" s="51" t="s">
        <v>5</v>
      </c>
      <c r="E137" s="1830">
        <v>1</v>
      </c>
      <c r="F137" s="76">
        <v>0</v>
      </c>
      <c r="G137" s="76">
        <f t="shared" si="172"/>
        <v>0</v>
      </c>
      <c r="H137" s="76">
        <v>4701</v>
      </c>
      <c r="I137" s="76">
        <f t="shared" si="173"/>
        <v>4701</v>
      </c>
      <c r="J137" s="120">
        <f t="shared" si="148"/>
        <v>4701</v>
      </c>
      <c r="K137" s="131"/>
      <c r="L137" s="95">
        <v>0</v>
      </c>
      <c r="M137" s="95">
        <f t="shared" si="149"/>
        <v>0</v>
      </c>
      <c r="N137" s="95">
        <v>4701</v>
      </c>
      <c r="O137" s="95">
        <f t="shared" si="150"/>
        <v>0</v>
      </c>
      <c r="P137" s="96">
        <f t="shared" si="151"/>
        <v>0</v>
      </c>
      <c r="Q137" s="177"/>
      <c r="R137" s="178">
        <v>0</v>
      </c>
      <c r="S137" s="178">
        <f t="shared" si="152"/>
        <v>0</v>
      </c>
      <c r="T137" s="178">
        <v>4701</v>
      </c>
      <c r="U137" s="178">
        <f t="shared" si="153"/>
        <v>0</v>
      </c>
      <c r="V137" s="179">
        <f t="shared" si="154"/>
        <v>0</v>
      </c>
      <c r="W137" s="224">
        <v>1</v>
      </c>
      <c r="X137" s="225">
        <v>0</v>
      </c>
      <c r="Y137" s="225">
        <f t="shared" si="155"/>
        <v>0</v>
      </c>
      <c r="Z137" s="225">
        <v>4701</v>
      </c>
      <c r="AA137" s="225">
        <f t="shared" si="156"/>
        <v>4701</v>
      </c>
      <c r="AB137" s="226">
        <f t="shared" si="157"/>
        <v>4701</v>
      </c>
      <c r="AC137" s="271"/>
      <c r="AD137" s="272">
        <v>0</v>
      </c>
      <c r="AE137" s="272">
        <f t="shared" si="158"/>
        <v>0</v>
      </c>
      <c r="AF137" s="272">
        <v>4701</v>
      </c>
      <c r="AG137" s="272">
        <f t="shared" si="159"/>
        <v>0</v>
      </c>
      <c r="AH137" s="273">
        <f t="shared" si="160"/>
        <v>0</v>
      </c>
      <c r="AI137" s="318"/>
      <c r="AJ137" s="319">
        <v>0</v>
      </c>
      <c r="AK137" s="319">
        <f t="shared" si="161"/>
        <v>0</v>
      </c>
      <c r="AL137" s="319">
        <v>4701</v>
      </c>
      <c r="AM137" s="319">
        <f t="shared" si="162"/>
        <v>0</v>
      </c>
      <c r="AN137" s="320">
        <f t="shared" si="163"/>
        <v>0</v>
      </c>
      <c r="AO137" s="1107"/>
      <c r="AP137" s="1093">
        <v>0</v>
      </c>
      <c r="AQ137" s="1093">
        <f t="shared" si="164"/>
        <v>0</v>
      </c>
      <c r="AR137" s="1093">
        <v>4701</v>
      </c>
      <c r="AS137" s="1093">
        <f t="shared" si="165"/>
        <v>0</v>
      </c>
      <c r="AT137" s="1094">
        <f t="shared" si="166"/>
        <v>0</v>
      </c>
      <c r="AU137" s="1103"/>
      <c r="AV137" s="1101">
        <v>0</v>
      </c>
      <c r="AW137" s="1101">
        <f t="shared" si="167"/>
        <v>0</v>
      </c>
      <c r="AX137" s="1101">
        <v>4701</v>
      </c>
      <c r="AY137" s="1101">
        <f t="shared" si="168"/>
        <v>0</v>
      </c>
      <c r="AZ137" s="1102">
        <f t="shared" si="169"/>
        <v>0</v>
      </c>
      <c r="BA137" s="1151">
        <f t="shared" si="174"/>
        <v>0</v>
      </c>
      <c r="BB137" s="363">
        <v>0</v>
      </c>
      <c r="BC137" s="363">
        <f t="shared" si="170"/>
        <v>0</v>
      </c>
      <c r="BD137" s="363">
        <v>4701</v>
      </c>
      <c r="BE137" s="363">
        <f t="shared" si="171"/>
        <v>0</v>
      </c>
      <c r="BF137" s="364">
        <f t="shared" si="175"/>
        <v>0</v>
      </c>
      <c r="BG137" s="1142">
        <f t="shared" si="176"/>
        <v>0</v>
      </c>
      <c r="BH137" s="1142">
        <f t="shared" si="177"/>
        <v>0</v>
      </c>
    </row>
    <row r="138" spans="1:60" ht="25.5" x14ac:dyDescent="0.2">
      <c r="A138" s="1">
        <v>130</v>
      </c>
      <c r="B138" s="50" t="s">
        <v>82</v>
      </c>
      <c r="C138" s="51" t="s">
        <v>83</v>
      </c>
      <c r="D138" s="51" t="s">
        <v>56</v>
      </c>
      <c r="E138" s="1830">
        <v>5.5</v>
      </c>
      <c r="F138" s="76">
        <v>600</v>
      </c>
      <c r="G138" s="76">
        <f t="shared" si="172"/>
        <v>3300</v>
      </c>
      <c r="H138" s="76">
        <v>588</v>
      </c>
      <c r="I138" s="76">
        <f t="shared" si="173"/>
        <v>3234</v>
      </c>
      <c r="J138" s="120">
        <f t="shared" si="148"/>
        <v>6534</v>
      </c>
      <c r="K138" s="131"/>
      <c r="L138" s="95">
        <v>600</v>
      </c>
      <c r="M138" s="95">
        <f t="shared" si="149"/>
        <v>0</v>
      </c>
      <c r="N138" s="95">
        <v>588</v>
      </c>
      <c r="O138" s="95">
        <f t="shared" si="150"/>
        <v>0</v>
      </c>
      <c r="P138" s="96">
        <f t="shared" si="151"/>
        <v>0</v>
      </c>
      <c r="Q138" s="177"/>
      <c r="R138" s="178">
        <v>600</v>
      </c>
      <c r="S138" s="178">
        <f t="shared" si="152"/>
        <v>0</v>
      </c>
      <c r="T138" s="178">
        <v>588</v>
      </c>
      <c r="U138" s="178">
        <f t="shared" si="153"/>
        <v>0</v>
      </c>
      <c r="V138" s="179">
        <f t="shared" si="154"/>
        <v>0</v>
      </c>
      <c r="W138" s="224"/>
      <c r="X138" s="225">
        <v>600</v>
      </c>
      <c r="Y138" s="225">
        <f t="shared" si="155"/>
        <v>0</v>
      </c>
      <c r="Z138" s="225">
        <v>588</v>
      </c>
      <c r="AA138" s="225">
        <f t="shared" si="156"/>
        <v>0</v>
      </c>
      <c r="AB138" s="226">
        <f t="shared" si="157"/>
        <v>0</v>
      </c>
      <c r="AC138" s="271"/>
      <c r="AD138" s="272">
        <v>600</v>
      </c>
      <c r="AE138" s="272">
        <f t="shared" si="158"/>
        <v>0</v>
      </c>
      <c r="AF138" s="272">
        <v>588</v>
      </c>
      <c r="AG138" s="272">
        <f t="shared" si="159"/>
        <v>0</v>
      </c>
      <c r="AH138" s="273">
        <f t="shared" si="160"/>
        <v>0</v>
      </c>
      <c r="AI138" s="318"/>
      <c r="AJ138" s="319">
        <v>600</v>
      </c>
      <c r="AK138" s="319">
        <f t="shared" si="161"/>
        <v>0</v>
      </c>
      <c r="AL138" s="319">
        <v>588</v>
      </c>
      <c r="AM138" s="319">
        <f t="shared" si="162"/>
        <v>0</v>
      </c>
      <c r="AN138" s="320">
        <f t="shared" si="163"/>
        <v>0</v>
      </c>
      <c r="AO138" s="1107">
        <v>5.5</v>
      </c>
      <c r="AP138" s="1093">
        <v>600</v>
      </c>
      <c r="AQ138" s="1093">
        <f t="shared" si="164"/>
        <v>3300</v>
      </c>
      <c r="AR138" s="1093">
        <v>588</v>
      </c>
      <c r="AS138" s="1093">
        <f t="shared" si="165"/>
        <v>3234</v>
      </c>
      <c r="AT138" s="1094">
        <f t="shared" si="166"/>
        <v>6534</v>
      </c>
      <c r="AU138" s="1103"/>
      <c r="AV138" s="1101">
        <v>600</v>
      </c>
      <c r="AW138" s="1101">
        <f t="shared" si="167"/>
        <v>0</v>
      </c>
      <c r="AX138" s="1101">
        <v>588</v>
      </c>
      <c r="AY138" s="1101">
        <f t="shared" si="168"/>
        <v>0</v>
      </c>
      <c r="AZ138" s="1102">
        <f t="shared" si="169"/>
        <v>0</v>
      </c>
      <c r="BA138" s="1151">
        <f t="shared" si="174"/>
        <v>0</v>
      </c>
      <c r="BB138" s="363">
        <v>600</v>
      </c>
      <c r="BC138" s="363">
        <f t="shared" si="170"/>
        <v>0</v>
      </c>
      <c r="BD138" s="363">
        <v>588</v>
      </c>
      <c r="BE138" s="363">
        <f t="shared" si="171"/>
        <v>0</v>
      </c>
      <c r="BF138" s="364">
        <f t="shared" si="175"/>
        <v>0</v>
      </c>
      <c r="BG138" s="1142">
        <f t="shared" si="176"/>
        <v>6534</v>
      </c>
      <c r="BH138" s="1142">
        <f t="shared" si="177"/>
        <v>-6534</v>
      </c>
    </row>
    <row r="139" spans="1:60" x14ac:dyDescent="0.2">
      <c r="A139" s="1">
        <v>131</v>
      </c>
      <c r="B139" s="1160" t="s">
        <v>69</v>
      </c>
      <c r="C139" s="51"/>
      <c r="D139" s="51"/>
      <c r="E139" s="1830"/>
      <c r="F139" s="51"/>
      <c r="G139" s="76"/>
      <c r="H139" s="1124"/>
      <c r="I139" s="76"/>
      <c r="J139" s="1125"/>
      <c r="K139" s="131"/>
      <c r="L139" s="1144"/>
      <c r="M139" s="95"/>
      <c r="N139" s="1126"/>
      <c r="O139" s="95"/>
      <c r="P139" s="1127"/>
      <c r="Q139" s="177"/>
      <c r="R139" s="1145"/>
      <c r="S139" s="178"/>
      <c r="T139" s="1128"/>
      <c r="U139" s="178"/>
      <c r="V139" s="1129"/>
      <c r="W139" s="224"/>
      <c r="X139" s="1146"/>
      <c r="Y139" s="225"/>
      <c r="Z139" s="1130"/>
      <c r="AA139" s="225"/>
      <c r="AB139" s="1131"/>
      <c r="AC139" s="271"/>
      <c r="AD139" s="1147"/>
      <c r="AE139" s="272"/>
      <c r="AF139" s="1132"/>
      <c r="AG139" s="272"/>
      <c r="AH139" s="1133"/>
      <c r="AI139" s="318"/>
      <c r="AJ139" s="1148"/>
      <c r="AK139" s="319"/>
      <c r="AL139" s="1134"/>
      <c r="AM139" s="319"/>
      <c r="AN139" s="1135"/>
      <c r="AO139" s="1107"/>
      <c r="AP139" s="1149"/>
      <c r="AQ139" s="1093"/>
      <c r="AR139" s="1136"/>
      <c r="AS139" s="1093"/>
      <c r="AT139" s="1137"/>
      <c r="AU139" s="1103"/>
      <c r="AV139" s="1150"/>
      <c r="AW139" s="1101"/>
      <c r="AX139" s="1138"/>
      <c r="AY139" s="1101"/>
      <c r="AZ139" s="1139"/>
      <c r="BA139" s="1151">
        <f t="shared" si="174"/>
        <v>0</v>
      </c>
      <c r="BB139" s="1152"/>
      <c r="BC139" s="363"/>
      <c r="BD139" s="1140"/>
      <c r="BE139" s="363"/>
      <c r="BF139" s="364">
        <f t="shared" si="175"/>
        <v>0</v>
      </c>
      <c r="BG139" s="1142">
        <f t="shared" si="176"/>
        <v>0</v>
      </c>
      <c r="BH139" s="1142">
        <f t="shared" si="177"/>
        <v>0</v>
      </c>
    </row>
    <row r="140" spans="1:60" x14ac:dyDescent="0.2">
      <c r="A140" s="1">
        <v>132</v>
      </c>
      <c r="B140" s="50" t="s">
        <v>346</v>
      </c>
      <c r="C140" s="51" t="s">
        <v>341</v>
      </c>
      <c r="D140" s="51" t="s">
        <v>14</v>
      </c>
      <c r="E140" s="1830">
        <v>1</v>
      </c>
      <c r="F140" s="76">
        <v>4518</v>
      </c>
      <c r="G140" s="76">
        <f t="shared" si="172"/>
        <v>4518</v>
      </c>
      <c r="H140" s="76">
        <v>7588.7999999999993</v>
      </c>
      <c r="I140" s="76">
        <f t="shared" si="173"/>
        <v>7588.7999999999993</v>
      </c>
      <c r="J140" s="120">
        <f t="shared" ref="J140:J152" si="178">G140+I140</f>
        <v>12106.8</v>
      </c>
      <c r="K140" s="131"/>
      <c r="L140" s="95">
        <v>4518</v>
      </c>
      <c r="M140" s="95">
        <f t="shared" ref="M140:M152" si="179">K140*L140</f>
        <v>0</v>
      </c>
      <c r="N140" s="95">
        <v>7588.7999999999993</v>
      </c>
      <c r="O140" s="95">
        <f t="shared" ref="O140:O152" si="180">K140*N140</f>
        <v>0</v>
      </c>
      <c r="P140" s="96">
        <f t="shared" ref="P140:P152" si="181">M140+O140</f>
        <v>0</v>
      </c>
      <c r="Q140" s="177"/>
      <c r="R140" s="178">
        <v>4518</v>
      </c>
      <c r="S140" s="178">
        <f t="shared" ref="S140:S152" si="182">Q140*R140</f>
        <v>0</v>
      </c>
      <c r="T140" s="178">
        <v>7588.7999999999993</v>
      </c>
      <c r="U140" s="178">
        <f t="shared" ref="U140:U152" si="183">Q140*T140</f>
        <v>0</v>
      </c>
      <c r="V140" s="179">
        <f t="shared" ref="V140:V152" si="184">S140+U140</f>
        <v>0</v>
      </c>
      <c r="W140" s="224">
        <v>1</v>
      </c>
      <c r="X140" s="225">
        <v>4518</v>
      </c>
      <c r="Y140" s="225">
        <f t="shared" ref="Y140:Y152" si="185">W140*X140</f>
        <v>4518</v>
      </c>
      <c r="Z140" s="225">
        <v>7588.7999999999993</v>
      </c>
      <c r="AA140" s="225">
        <f t="shared" ref="AA140:AA152" si="186">W140*Z140</f>
        <v>7588.7999999999993</v>
      </c>
      <c r="AB140" s="226">
        <f t="shared" ref="AB140:AB152" si="187">Y140+AA140</f>
        <v>12106.8</v>
      </c>
      <c r="AC140" s="271"/>
      <c r="AD140" s="272">
        <v>4518</v>
      </c>
      <c r="AE140" s="272">
        <f t="shared" ref="AE140:AE152" si="188">AC140*AD140</f>
        <v>0</v>
      </c>
      <c r="AF140" s="272">
        <v>7588.7999999999993</v>
      </c>
      <c r="AG140" s="272">
        <f t="shared" ref="AG140:AG152" si="189">AC140*AF140</f>
        <v>0</v>
      </c>
      <c r="AH140" s="273">
        <f t="shared" ref="AH140:AH152" si="190">AE140+AG140</f>
        <v>0</v>
      </c>
      <c r="AI140" s="318"/>
      <c r="AJ140" s="319">
        <v>4518</v>
      </c>
      <c r="AK140" s="319">
        <f t="shared" ref="AK140:AK152" si="191">AI140*AJ140</f>
        <v>0</v>
      </c>
      <c r="AL140" s="319">
        <v>7588.7999999999993</v>
      </c>
      <c r="AM140" s="319">
        <f t="shared" ref="AM140:AM152" si="192">AI140*AL140</f>
        <v>0</v>
      </c>
      <c r="AN140" s="320">
        <f t="shared" ref="AN140:AN152" si="193">AK140+AM140</f>
        <v>0</v>
      </c>
      <c r="AO140" s="1107"/>
      <c r="AP140" s="1093">
        <v>4518</v>
      </c>
      <c r="AQ140" s="1093">
        <f t="shared" ref="AQ140:AQ152" si="194">AO140*AP140</f>
        <v>0</v>
      </c>
      <c r="AR140" s="1093">
        <v>7588.7999999999993</v>
      </c>
      <c r="AS140" s="1093">
        <f t="shared" ref="AS140:AS152" si="195">AO140*AR140</f>
        <v>0</v>
      </c>
      <c r="AT140" s="1094">
        <f t="shared" ref="AT140:AT152" si="196">AQ140+AS140</f>
        <v>0</v>
      </c>
      <c r="AU140" s="1103"/>
      <c r="AV140" s="1101">
        <v>4518</v>
      </c>
      <c r="AW140" s="1101">
        <f t="shared" ref="AW140:AW152" si="197">AU140*AV140</f>
        <v>0</v>
      </c>
      <c r="AX140" s="1101">
        <v>7588.7999999999993</v>
      </c>
      <c r="AY140" s="1101">
        <f t="shared" ref="AY140:AY152" si="198">AU140*AX140</f>
        <v>0</v>
      </c>
      <c r="AZ140" s="1102">
        <f t="shared" ref="AZ140:AZ152" si="199">AW140+AY140</f>
        <v>0</v>
      </c>
      <c r="BA140" s="1151">
        <f t="shared" si="174"/>
        <v>0</v>
      </c>
      <c r="BB140" s="363">
        <v>4518</v>
      </c>
      <c r="BC140" s="363">
        <f t="shared" ref="BC140:BC152" si="200">BA140*BB140</f>
        <v>0</v>
      </c>
      <c r="BD140" s="363">
        <v>7588.7999999999993</v>
      </c>
      <c r="BE140" s="363">
        <f t="shared" ref="BE140:BE152" si="201">BA140*BD140</f>
        <v>0</v>
      </c>
      <c r="BF140" s="364">
        <f t="shared" si="175"/>
        <v>0</v>
      </c>
      <c r="BG140" s="1142">
        <f t="shared" si="176"/>
        <v>0</v>
      </c>
      <c r="BH140" s="1142">
        <f t="shared" si="177"/>
        <v>0</v>
      </c>
    </row>
    <row r="141" spans="1:60" x14ac:dyDescent="0.2">
      <c r="A141" s="1">
        <v>133</v>
      </c>
      <c r="B141" s="50" t="s">
        <v>62</v>
      </c>
      <c r="C141" s="51" t="s">
        <v>339</v>
      </c>
      <c r="D141" s="51" t="s">
        <v>14</v>
      </c>
      <c r="E141" s="1830">
        <v>1</v>
      </c>
      <c r="F141" s="76">
        <v>3005</v>
      </c>
      <c r="G141" s="76">
        <f t="shared" si="172"/>
        <v>3005</v>
      </c>
      <c r="H141" s="76">
        <v>5133.5999999999995</v>
      </c>
      <c r="I141" s="76">
        <f t="shared" si="173"/>
        <v>5133.5999999999995</v>
      </c>
      <c r="J141" s="120">
        <f t="shared" si="178"/>
        <v>8138.5999999999995</v>
      </c>
      <c r="K141" s="131"/>
      <c r="L141" s="95">
        <v>3005</v>
      </c>
      <c r="M141" s="95">
        <f t="shared" si="179"/>
        <v>0</v>
      </c>
      <c r="N141" s="95">
        <v>5133.5999999999995</v>
      </c>
      <c r="O141" s="95">
        <f t="shared" si="180"/>
        <v>0</v>
      </c>
      <c r="P141" s="96">
        <f t="shared" si="181"/>
        <v>0</v>
      </c>
      <c r="Q141" s="177"/>
      <c r="R141" s="178">
        <v>3005</v>
      </c>
      <c r="S141" s="178">
        <f t="shared" si="182"/>
        <v>0</v>
      </c>
      <c r="T141" s="178">
        <v>5133.5999999999995</v>
      </c>
      <c r="U141" s="178">
        <f t="shared" si="183"/>
        <v>0</v>
      </c>
      <c r="V141" s="179">
        <f t="shared" si="184"/>
        <v>0</v>
      </c>
      <c r="W141" s="224">
        <v>1</v>
      </c>
      <c r="X141" s="225">
        <v>3005</v>
      </c>
      <c r="Y141" s="225">
        <f t="shared" si="185"/>
        <v>3005</v>
      </c>
      <c r="Z141" s="225">
        <v>5133.5999999999995</v>
      </c>
      <c r="AA141" s="225">
        <f t="shared" si="186"/>
        <v>5133.5999999999995</v>
      </c>
      <c r="AB141" s="226">
        <f t="shared" si="187"/>
        <v>8138.5999999999995</v>
      </c>
      <c r="AC141" s="271"/>
      <c r="AD141" s="272">
        <v>3005</v>
      </c>
      <c r="AE141" s="272">
        <f t="shared" si="188"/>
        <v>0</v>
      </c>
      <c r="AF141" s="272">
        <v>5133.5999999999995</v>
      </c>
      <c r="AG141" s="272">
        <f t="shared" si="189"/>
        <v>0</v>
      </c>
      <c r="AH141" s="273">
        <f t="shared" si="190"/>
        <v>0</v>
      </c>
      <c r="AI141" s="318"/>
      <c r="AJ141" s="319">
        <v>3005</v>
      </c>
      <c r="AK141" s="319">
        <f t="shared" si="191"/>
        <v>0</v>
      </c>
      <c r="AL141" s="319">
        <v>5133.5999999999995</v>
      </c>
      <c r="AM141" s="319">
        <f t="shared" si="192"/>
        <v>0</v>
      </c>
      <c r="AN141" s="320">
        <f t="shared" si="193"/>
        <v>0</v>
      </c>
      <c r="AO141" s="1107"/>
      <c r="AP141" s="1093">
        <v>3005</v>
      </c>
      <c r="AQ141" s="1093">
        <f t="shared" si="194"/>
        <v>0</v>
      </c>
      <c r="AR141" s="1093">
        <v>5133.5999999999995</v>
      </c>
      <c r="AS141" s="1093">
        <f t="shared" si="195"/>
        <v>0</v>
      </c>
      <c r="AT141" s="1094">
        <f t="shared" si="196"/>
        <v>0</v>
      </c>
      <c r="AU141" s="1103"/>
      <c r="AV141" s="1101">
        <v>3005</v>
      </c>
      <c r="AW141" s="1101">
        <f t="shared" si="197"/>
        <v>0</v>
      </c>
      <c r="AX141" s="1101">
        <v>5133.5999999999995</v>
      </c>
      <c r="AY141" s="1101">
        <f t="shared" si="198"/>
        <v>0</v>
      </c>
      <c r="AZ141" s="1102">
        <f t="shared" si="199"/>
        <v>0</v>
      </c>
      <c r="BA141" s="1151">
        <f t="shared" si="174"/>
        <v>0</v>
      </c>
      <c r="BB141" s="363">
        <v>3005</v>
      </c>
      <c r="BC141" s="363">
        <f t="shared" si="200"/>
        <v>0</v>
      </c>
      <c r="BD141" s="363">
        <v>5133.5999999999995</v>
      </c>
      <c r="BE141" s="363">
        <f t="shared" si="201"/>
        <v>0</v>
      </c>
      <c r="BF141" s="364">
        <f t="shared" si="175"/>
        <v>0</v>
      </c>
      <c r="BG141" s="1142">
        <f t="shared" si="176"/>
        <v>0</v>
      </c>
      <c r="BH141" s="1142">
        <f t="shared" si="177"/>
        <v>0</v>
      </c>
    </row>
    <row r="142" spans="1:60" x14ac:dyDescent="0.2">
      <c r="A142" s="1">
        <v>134</v>
      </c>
      <c r="B142" s="50" t="s">
        <v>402</v>
      </c>
      <c r="C142" s="51" t="s">
        <v>298</v>
      </c>
      <c r="D142" s="51" t="s">
        <v>14</v>
      </c>
      <c r="E142" s="1830">
        <v>1</v>
      </c>
      <c r="F142" s="76">
        <v>4500</v>
      </c>
      <c r="G142" s="76">
        <f t="shared" si="172"/>
        <v>4500</v>
      </c>
      <c r="H142" s="76">
        <v>4900</v>
      </c>
      <c r="I142" s="76">
        <f t="shared" si="173"/>
        <v>4900</v>
      </c>
      <c r="J142" s="120">
        <f t="shared" si="178"/>
        <v>9400</v>
      </c>
      <c r="K142" s="131"/>
      <c r="L142" s="95">
        <v>4500</v>
      </c>
      <c r="M142" s="95">
        <f t="shared" si="179"/>
        <v>0</v>
      </c>
      <c r="N142" s="95">
        <v>4900</v>
      </c>
      <c r="O142" s="95">
        <f t="shared" si="180"/>
        <v>0</v>
      </c>
      <c r="P142" s="96">
        <f t="shared" si="181"/>
        <v>0</v>
      </c>
      <c r="Q142" s="177"/>
      <c r="R142" s="178">
        <v>4500</v>
      </c>
      <c r="S142" s="178">
        <f t="shared" si="182"/>
        <v>0</v>
      </c>
      <c r="T142" s="178">
        <v>4900</v>
      </c>
      <c r="U142" s="178">
        <f t="shared" si="183"/>
        <v>0</v>
      </c>
      <c r="V142" s="179">
        <f t="shared" si="184"/>
        <v>0</v>
      </c>
      <c r="W142" s="224"/>
      <c r="X142" s="225">
        <v>4500</v>
      </c>
      <c r="Y142" s="225">
        <f t="shared" si="185"/>
        <v>0</v>
      </c>
      <c r="Z142" s="225">
        <v>4900</v>
      </c>
      <c r="AA142" s="225">
        <f t="shared" si="186"/>
        <v>0</v>
      </c>
      <c r="AB142" s="226">
        <f t="shared" si="187"/>
        <v>0</v>
      </c>
      <c r="AC142" s="271"/>
      <c r="AD142" s="272">
        <v>4500</v>
      </c>
      <c r="AE142" s="272">
        <f t="shared" si="188"/>
        <v>0</v>
      </c>
      <c r="AF142" s="272">
        <v>4900</v>
      </c>
      <c r="AG142" s="272">
        <f t="shared" si="189"/>
        <v>0</v>
      </c>
      <c r="AH142" s="273">
        <f t="shared" si="190"/>
        <v>0</v>
      </c>
      <c r="AI142" s="1608">
        <v>1</v>
      </c>
      <c r="AJ142" s="319">
        <v>4500</v>
      </c>
      <c r="AK142" s="319">
        <f t="shared" si="191"/>
        <v>4500</v>
      </c>
      <c r="AL142" s="319">
        <v>4900</v>
      </c>
      <c r="AM142" s="319">
        <f t="shared" si="192"/>
        <v>4900</v>
      </c>
      <c r="AN142" s="320">
        <f t="shared" si="193"/>
        <v>9400</v>
      </c>
      <c r="AO142" s="1107"/>
      <c r="AP142" s="1093">
        <v>4500</v>
      </c>
      <c r="AQ142" s="1093">
        <f t="shared" si="194"/>
        <v>0</v>
      </c>
      <c r="AR142" s="1093">
        <v>4900</v>
      </c>
      <c r="AS142" s="1093">
        <f t="shared" si="195"/>
        <v>0</v>
      </c>
      <c r="AT142" s="1094">
        <f t="shared" si="196"/>
        <v>0</v>
      </c>
      <c r="AU142" s="1103"/>
      <c r="AV142" s="1101">
        <v>4500</v>
      </c>
      <c r="AW142" s="1101">
        <f t="shared" si="197"/>
        <v>0</v>
      </c>
      <c r="AX142" s="1101">
        <v>4900</v>
      </c>
      <c r="AY142" s="1101">
        <f t="shared" si="198"/>
        <v>0</v>
      </c>
      <c r="AZ142" s="1102">
        <f t="shared" si="199"/>
        <v>0</v>
      </c>
      <c r="BA142" s="1151">
        <f t="shared" si="174"/>
        <v>0</v>
      </c>
      <c r="BB142" s="363">
        <v>4500</v>
      </c>
      <c r="BC142" s="363">
        <f t="shared" si="200"/>
        <v>0</v>
      </c>
      <c r="BD142" s="363">
        <v>4900</v>
      </c>
      <c r="BE142" s="363">
        <f t="shared" si="201"/>
        <v>0</v>
      </c>
      <c r="BF142" s="364">
        <f t="shared" si="175"/>
        <v>0</v>
      </c>
      <c r="BG142" s="1142">
        <f t="shared" si="176"/>
        <v>0</v>
      </c>
      <c r="BH142" s="1142">
        <f t="shared" si="177"/>
        <v>0</v>
      </c>
    </row>
    <row r="143" spans="1:60" ht="25.5" x14ac:dyDescent="0.2">
      <c r="A143" s="1">
        <v>135</v>
      </c>
      <c r="B143" s="50" t="s">
        <v>387</v>
      </c>
      <c r="C143" s="51" t="s">
        <v>403</v>
      </c>
      <c r="D143" s="51" t="s">
        <v>14</v>
      </c>
      <c r="E143" s="1830">
        <v>2</v>
      </c>
      <c r="F143" s="76">
        <v>4500</v>
      </c>
      <c r="G143" s="76">
        <f t="shared" si="172"/>
        <v>9000</v>
      </c>
      <c r="H143" s="76">
        <v>12807.650000000001</v>
      </c>
      <c r="I143" s="76">
        <f t="shared" si="173"/>
        <v>25615.300000000003</v>
      </c>
      <c r="J143" s="120">
        <f t="shared" si="178"/>
        <v>34615.300000000003</v>
      </c>
      <c r="K143" s="131"/>
      <c r="L143" s="95">
        <v>4500</v>
      </c>
      <c r="M143" s="95">
        <f t="shared" si="179"/>
        <v>0</v>
      </c>
      <c r="N143" s="95">
        <v>12807.650000000001</v>
      </c>
      <c r="O143" s="95">
        <f t="shared" si="180"/>
        <v>0</v>
      </c>
      <c r="P143" s="96">
        <f t="shared" si="181"/>
        <v>0</v>
      </c>
      <c r="Q143" s="177"/>
      <c r="R143" s="178">
        <v>4500</v>
      </c>
      <c r="S143" s="178">
        <f t="shared" si="182"/>
        <v>0</v>
      </c>
      <c r="T143" s="178">
        <v>12807.650000000001</v>
      </c>
      <c r="U143" s="178">
        <f t="shared" si="183"/>
        <v>0</v>
      </c>
      <c r="V143" s="179">
        <f t="shared" si="184"/>
        <v>0</v>
      </c>
      <c r="W143" s="224"/>
      <c r="X143" s="225">
        <v>4500</v>
      </c>
      <c r="Y143" s="225">
        <f t="shared" si="185"/>
        <v>0</v>
      </c>
      <c r="Z143" s="225">
        <v>12807.650000000001</v>
      </c>
      <c r="AA143" s="225">
        <f t="shared" si="186"/>
        <v>0</v>
      </c>
      <c r="AB143" s="226">
        <f t="shared" si="187"/>
        <v>0</v>
      </c>
      <c r="AC143" s="271">
        <v>2</v>
      </c>
      <c r="AD143" s="272">
        <v>4500</v>
      </c>
      <c r="AE143" s="272">
        <f t="shared" si="188"/>
        <v>9000</v>
      </c>
      <c r="AF143" s="272">
        <v>12807.650000000001</v>
      </c>
      <c r="AG143" s="272">
        <f t="shared" si="189"/>
        <v>25615.300000000003</v>
      </c>
      <c r="AH143" s="273">
        <f t="shared" si="190"/>
        <v>34615.300000000003</v>
      </c>
      <c r="AI143" s="318"/>
      <c r="AJ143" s="319">
        <v>4500</v>
      </c>
      <c r="AK143" s="319">
        <f t="shared" si="191"/>
        <v>0</v>
      </c>
      <c r="AL143" s="319">
        <v>12807.650000000001</v>
      </c>
      <c r="AM143" s="319">
        <f t="shared" si="192"/>
        <v>0</v>
      </c>
      <c r="AN143" s="320">
        <f t="shared" si="193"/>
        <v>0</v>
      </c>
      <c r="AO143" s="1107"/>
      <c r="AP143" s="1093">
        <v>4500</v>
      </c>
      <c r="AQ143" s="1093">
        <f t="shared" si="194"/>
        <v>0</v>
      </c>
      <c r="AR143" s="1093">
        <v>12807.650000000001</v>
      </c>
      <c r="AS143" s="1093">
        <f t="shared" si="195"/>
        <v>0</v>
      </c>
      <c r="AT143" s="1094">
        <f t="shared" si="196"/>
        <v>0</v>
      </c>
      <c r="AU143" s="1103"/>
      <c r="AV143" s="1101">
        <v>4500</v>
      </c>
      <c r="AW143" s="1101">
        <f t="shared" si="197"/>
        <v>0</v>
      </c>
      <c r="AX143" s="1101">
        <v>12807.650000000001</v>
      </c>
      <c r="AY143" s="1101">
        <f t="shared" si="198"/>
        <v>0</v>
      </c>
      <c r="AZ143" s="1102">
        <f t="shared" si="199"/>
        <v>0</v>
      </c>
      <c r="BA143" s="1151">
        <f t="shared" si="174"/>
        <v>0</v>
      </c>
      <c r="BB143" s="363">
        <v>4500</v>
      </c>
      <c r="BC143" s="363">
        <f t="shared" si="200"/>
        <v>0</v>
      </c>
      <c r="BD143" s="363">
        <v>12807.650000000001</v>
      </c>
      <c r="BE143" s="363">
        <f t="shared" si="201"/>
        <v>0</v>
      </c>
      <c r="BF143" s="364">
        <f t="shared" si="175"/>
        <v>0</v>
      </c>
      <c r="BG143" s="1142">
        <f t="shared" si="176"/>
        <v>0</v>
      </c>
      <c r="BH143" s="1142">
        <f t="shared" si="177"/>
        <v>0</v>
      </c>
    </row>
    <row r="144" spans="1:60" x14ac:dyDescent="0.2">
      <c r="A144" s="1">
        <v>138</v>
      </c>
      <c r="B144" s="50" t="s">
        <v>394</v>
      </c>
      <c r="C144" s="77" t="s">
        <v>296</v>
      </c>
      <c r="D144" s="77" t="s">
        <v>14</v>
      </c>
      <c r="E144" s="1830">
        <v>2</v>
      </c>
      <c r="F144" s="76">
        <v>850</v>
      </c>
      <c r="G144" s="76">
        <f t="shared" si="172"/>
        <v>1700</v>
      </c>
      <c r="H144" s="76">
        <v>347.2</v>
      </c>
      <c r="I144" s="76">
        <f t="shared" si="173"/>
        <v>694.4</v>
      </c>
      <c r="J144" s="120">
        <f t="shared" si="178"/>
        <v>2394.4</v>
      </c>
      <c r="K144" s="132"/>
      <c r="L144" s="95">
        <v>850</v>
      </c>
      <c r="M144" s="95">
        <f t="shared" si="179"/>
        <v>0</v>
      </c>
      <c r="N144" s="95">
        <v>347.2</v>
      </c>
      <c r="O144" s="95">
        <f t="shared" si="180"/>
        <v>0</v>
      </c>
      <c r="P144" s="96">
        <f t="shared" si="181"/>
        <v>0</v>
      </c>
      <c r="Q144" s="180"/>
      <c r="R144" s="178">
        <v>850</v>
      </c>
      <c r="S144" s="178">
        <f t="shared" si="182"/>
        <v>0</v>
      </c>
      <c r="T144" s="178">
        <v>347.2</v>
      </c>
      <c r="U144" s="178">
        <f t="shared" si="183"/>
        <v>0</v>
      </c>
      <c r="V144" s="179">
        <f t="shared" si="184"/>
        <v>0</v>
      </c>
      <c r="W144" s="227">
        <v>2</v>
      </c>
      <c r="X144" s="225">
        <v>850</v>
      </c>
      <c r="Y144" s="225">
        <f t="shared" si="185"/>
        <v>1700</v>
      </c>
      <c r="Z144" s="225">
        <v>347.2</v>
      </c>
      <c r="AA144" s="225">
        <f t="shared" si="186"/>
        <v>694.4</v>
      </c>
      <c r="AB144" s="226">
        <f t="shared" si="187"/>
        <v>2394.4</v>
      </c>
      <c r="AC144" s="274"/>
      <c r="AD144" s="272">
        <v>850</v>
      </c>
      <c r="AE144" s="272">
        <f t="shared" si="188"/>
        <v>0</v>
      </c>
      <c r="AF144" s="272">
        <v>347.2</v>
      </c>
      <c r="AG144" s="272">
        <f t="shared" si="189"/>
        <v>0</v>
      </c>
      <c r="AH144" s="273">
        <f t="shared" si="190"/>
        <v>0</v>
      </c>
      <c r="AI144" s="321"/>
      <c r="AJ144" s="319">
        <v>850</v>
      </c>
      <c r="AK144" s="319">
        <f t="shared" si="191"/>
        <v>0</v>
      </c>
      <c r="AL144" s="319">
        <v>347.2</v>
      </c>
      <c r="AM144" s="319">
        <f t="shared" si="192"/>
        <v>0</v>
      </c>
      <c r="AN144" s="320">
        <f t="shared" si="193"/>
        <v>0</v>
      </c>
      <c r="AO144" s="1108"/>
      <c r="AP144" s="1093">
        <v>850</v>
      </c>
      <c r="AQ144" s="1093">
        <f t="shared" si="194"/>
        <v>0</v>
      </c>
      <c r="AR144" s="1093">
        <v>347.2</v>
      </c>
      <c r="AS144" s="1093">
        <f t="shared" si="195"/>
        <v>0</v>
      </c>
      <c r="AT144" s="1094">
        <f t="shared" si="196"/>
        <v>0</v>
      </c>
      <c r="AU144" s="1104"/>
      <c r="AV144" s="1101">
        <v>850</v>
      </c>
      <c r="AW144" s="1101">
        <f t="shared" si="197"/>
        <v>0</v>
      </c>
      <c r="AX144" s="1101">
        <v>347.2</v>
      </c>
      <c r="AY144" s="1101">
        <f t="shared" si="198"/>
        <v>0</v>
      </c>
      <c r="AZ144" s="1102">
        <f t="shared" si="199"/>
        <v>0</v>
      </c>
      <c r="BA144" s="1151">
        <f t="shared" si="174"/>
        <v>0</v>
      </c>
      <c r="BB144" s="363">
        <v>850</v>
      </c>
      <c r="BC144" s="363">
        <f t="shared" si="200"/>
        <v>0</v>
      </c>
      <c r="BD144" s="363">
        <v>347.2</v>
      </c>
      <c r="BE144" s="363">
        <f t="shared" si="201"/>
        <v>0</v>
      </c>
      <c r="BF144" s="364">
        <f t="shared" si="175"/>
        <v>0</v>
      </c>
      <c r="BG144" s="1142">
        <f t="shared" si="176"/>
        <v>0</v>
      </c>
      <c r="BH144" s="1142">
        <f t="shared" si="177"/>
        <v>0</v>
      </c>
    </row>
    <row r="145" spans="1:60" x14ac:dyDescent="0.2">
      <c r="A145" s="1">
        <v>139</v>
      </c>
      <c r="B145" s="50" t="s">
        <v>394</v>
      </c>
      <c r="C145" s="77" t="s">
        <v>168</v>
      </c>
      <c r="D145" s="77" t="s">
        <v>14</v>
      </c>
      <c r="E145" s="1830">
        <v>3</v>
      </c>
      <c r="F145" s="76">
        <v>850</v>
      </c>
      <c r="G145" s="76">
        <f t="shared" si="172"/>
        <v>2550</v>
      </c>
      <c r="H145" s="76">
        <v>311.87692307692305</v>
      </c>
      <c r="I145" s="76">
        <f t="shared" si="173"/>
        <v>935.63076923076915</v>
      </c>
      <c r="J145" s="120">
        <f t="shared" si="178"/>
        <v>3485.6307692307691</v>
      </c>
      <c r="K145" s="132"/>
      <c r="L145" s="95">
        <v>850</v>
      </c>
      <c r="M145" s="95">
        <f t="shared" si="179"/>
        <v>0</v>
      </c>
      <c r="N145" s="95">
        <v>311.87692307692305</v>
      </c>
      <c r="O145" s="95">
        <f t="shared" si="180"/>
        <v>0</v>
      </c>
      <c r="P145" s="96">
        <f t="shared" si="181"/>
        <v>0</v>
      </c>
      <c r="Q145" s="180"/>
      <c r="R145" s="178">
        <v>850</v>
      </c>
      <c r="S145" s="178">
        <f t="shared" si="182"/>
        <v>0</v>
      </c>
      <c r="T145" s="178">
        <v>311.87692307692305</v>
      </c>
      <c r="U145" s="178">
        <f t="shared" si="183"/>
        <v>0</v>
      </c>
      <c r="V145" s="179">
        <f t="shared" si="184"/>
        <v>0</v>
      </c>
      <c r="W145" s="227">
        <v>3</v>
      </c>
      <c r="X145" s="225">
        <v>850</v>
      </c>
      <c r="Y145" s="225">
        <f t="shared" si="185"/>
        <v>2550</v>
      </c>
      <c r="Z145" s="225">
        <v>311.87692307692305</v>
      </c>
      <c r="AA145" s="225">
        <f t="shared" si="186"/>
        <v>935.63076923076915</v>
      </c>
      <c r="AB145" s="226">
        <f t="shared" si="187"/>
        <v>3485.6307692307691</v>
      </c>
      <c r="AC145" s="274"/>
      <c r="AD145" s="272">
        <v>850</v>
      </c>
      <c r="AE145" s="272">
        <f t="shared" si="188"/>
        <v>0</v>
      </c>
      <c r="AF145" s="272">
        <v>311.87692307692305</v>
      </c>
      <c r="AG145" s="272">
        <f t="shared" si="189"/>
        <v>0</v>
      </c>
      <c r="AH145" s="273">
        <f t="shared" si="190"/>
        <v>0</v>
      </c>
      <c r="AI145" s="321"/>
      <c r="AJ145" s="319">
        <v>850</v>
      </c>
      <c r="AK145" s="319">
        <f t="shared" si="191"/>
        <v>0</v>
      </c>
      <c r="AL145" s="319">
        <v>311.87692307692305</v>
      </c>
      <c r="AM145" s="319">
        <f t="shared" si="192"/>
        <v>0</v>
      </c>
      <c r="AN145" s="320">
        <f t="shared" si="193"/>
        <v>0</v>
      </c>
      <c r="AO145" s="1108"/>
      <c r="AP145" s="1093">
        <v>850</v>
      </c>
      <c r="AQ145" s="1093">
        <f t="shared" si="194"/>
        <v>0</v>
      </c>
      <c r="AR145" s="1093">
        <v>311.87692307692305</v>
      </c>
      <c r="AS145" s="1093">
        <f t="shared" si="195"/>
        <v>0</v>
      </c>
      <c r="AT145" s="1094">
        <f t="shared" si="196"/>
        <v>0</v>
      </c>
      <c r="AU145" s="1104"/>
      <c r="AV145" s="1101">
        <v>850</v>
      </c>
      <c r="AW145" s="1101">
        <f t="shared" si="197"/>
        <v>0</v>
      </c>
      <c r="AX145" s="1101">
        <v>311.87692307692305</v>
      </c>
      <c r="AY145" s="1101">
        <f t="shared" si="198"/>
        <v>0</v>
      </c>
      <c r="AZ145" s="1102">
        <f t="shared" si="199"/>
        <v>0</v>
      </c>
      <c r="BA145" s="1151">
        <f t="shared" si="174"/>
        <v>0</v>
      </c>
      <c r="BB145" s="363">
        <v>850</v>
      </c>
      <c r="BC145" s="363">
        <f t="shared" si="200"/>
        <v>0</v>
      </c>
      <c r="BD145" s="363">
        <v>311.87692307692305</v>
      </c>
      <c r="BE145" s="363">
        <f t="shared" si="201"/>
        <v>0</v>
      </c>
      <c r="BF145" s="364">
        <f t="shared" si="175"/>
        <v>0</v>
      </c>
      <c r="BG145" s="1142">
        <f t="shared" si="176"/>
        <v>0</v>
      </c>
      <c r="BH145" s="1142">
        <f t="shared" si="177"/>
        <v>0</v>
      </c>
    </row>
    <row r="146" spans="1:60" x14ac:dyDescent="0.2">
      <c r="A146" s="1">
        <v>140</v>
      </c>
      <c r="B146" s="50" t="s">
        <v>63</v>
      </c>
      <c r="C146" s="51" t="s">
        <v>71</v>
      </c>
      <c r="D146" s="51" t="s">
        <v>7</v>
      </c>
      <c r="E146" s="1830">
        <v>2</v>
      </c>
      <c r="F146" s="76">
        <v>600</v>
      </c>
      <c r="G146" s="76">
        <f t="shared" si="172"/>
        <v>1200</v>
      </c>
      <c r="H146" s="76">
        <v>784</v>
      </c>
      <c r="I146" s="76">
        <f t="shared" si="173"/>
        <v>1568</v>
      </c>
      <c r="J146" s="120">
        <f t="shared" si="178"/>
        <v>2768</v>
      </c>
      <c r="K146" s="131"/>
      <c r="L146" s="95">
        <v>600</v>
      </c>
      <c r="M146" s="95">
        <f t="shared" si="179"/>
        <v>0</v>
      </c>
      <c r="N146" s="95">
        <v>784</v>
      </c>
      <c r="O146" s="95">
        <f t="shared" si="180"/>
        <v>0</v>
      </c>
      <c r="P146" s="96">
        <f t="shared" si="181"/>
        <v>0</v>
      </c>
      <c r="Q146" s="177"/>
      <c r="R146" s="178">
        <v>600</v>
      </c>
      <c r="S146" s="178">
        <f t="shared" si="182"/>
        <v>0</v>
      </c>
      <c r="T146" s="178">
        <v>784</v>
      </c>
      <c r="U146" s="178">
        <f t="shared" si="183"/>
        <v>0</v>
      </c>
      <c r="V146" s="179">
        <f t="shared" si="184"/>
        <v>0</v>
      </c>
      <c r="W146" s="224">
        <v>2</v>
      </c>
      <c r="X146" s="225">
        <v>600</v>
      </c>
      <c r="Y146" s="225">
        <f t="shared" si="185"/>
        <v>1200</v>
      </c>
      <c r="Z146" s="225">
        <v>784</v>
      </c>
      <c r="AA146" s="225">
        <f t="shared" si="186"/>
        <v>1568</v>
      </c>
      <c r="AB146" s="226">
        <f t="shared" si="187"/>
        <v>2768</v>
      </c>
      <c r="AC146" s="271"/>
      <c r="AD146" s="272">
        <v>600</v>
      </c>
      <c r="AE146" s="272">
        <f t="shared" si="188"/>
        <v>0</v>
      </c>
      <c r="AF146" s="272">
        <v>784</v>
      </c>
      <c r="AG146" s="272">
        <f t="shared" si="189"/>
        <v>0</v>
      </c>
      <c r="AH146" s="273">
        <f t="shared" si="190"/>
        <v>0</v>
      </c>
      <c r="AI146" s="318"/>
      <c r="AJ146" s="319">
        <v>600</v>
      </c>
      <c r="AK146" s="319">
        <f t="shared" si="191"/>
        <v>0</v>
      </c>
      <c r="AL146" s="319">
        <v>784</v>
      </c>
      <c r="AM146" s="319">
        <f t="shared" si="192"/>
        <v>0</v>
      </c>
      <c r="AN146" s="320">
        <f t="shared" si="193"/>
        <v>0</v>
      </c>
      <c r="AO146" s="1107"/>
      <c r="AP146" s="1093">
        <v>600</v>
      </c>
      <c r="AQ146" s="1093">
        <f t="shared" si="194"/>
        <v>0</v>
      </c>
      <c r="AR146" s="1093">
        <v>784</v>
      </c>
      <c r="AS146" s="1093">
        <f t="shared" si="195"/>
        <v>0</v>
      </c>
      <c r="AT146" s="1094">
        <f t="shared" si="196"/>
        <v>0</v>
      </c>
      <c r="AU146" s="1103"/>
      <c r="AV146" s="1101">
        <v>600</v>
      </c>
      <c r="AW146" s="1101">
        <f t="shared" si="197"/>
        <v>0</v>
      </c>
      <c r="AX146" s="1101">
        <v>784</v>
      </c>
      <c r="AY146" s="1101">
        <f t="shared" si="198"/>
        <v>0</v>
      </c>
      <c r="AZ146" s="1102">
        <f t="shared" si="199"/>
        <v>0</v>
      </c>
      <c r="BA146" s="1151">
        <f t="shared" si="174"/>
        <v>0</v>
      </c>
      <c r="BB146" s="363">
        <v>600</v>
      </c>
      <c r="BC146" s="363">
        <f t="shared" si="200"/>
        <v>0</v>
      </c>
      <c r="BD146" s="363">
        <v>784</v>
      </c>
      <c r="BE146" s="363">
        <f t="shared" si="201"/>
        <v>0</v>
      </c>
      <c r="BF146" s="364">
        <f t="shared" si="175"/>
        <v>0</v>
      </c>
      <c r="BG146" s="1142">
        <f t="shared" si="176"/>
        <v>0</v>
      </c>
      <c r="BH146" s="1142">
        <f t="shared" si="177"/>
        <v>0</v>
      </c>
    </row>
    <row r="147" spans="1:60" x14ac:dyDescent="0.2">
      <c r="A147" s="1">
        <v>141</v>
      </c>
      <c r="B147" s="50" t="s">
        <v>63</v>
      </c>
      <c r="C147" s="51" t="s">
        <v>64</v>
      </c>
      <c r="D147" s="51" t="s">
        <v>7</v>
      </c>
      <c r="E147" s="1830">
        <v>4</v>
      </c>
      <c r="F147" s="76">
        <v>600</v>
      </c>
      <c r="G147" s="76">
        <f t="shared" si="172"/>
        <v>2400</v>
      </c>
      <c r="H147" s="76">
        <v>420</v>
      </c>
      <c r="I147" s="76">
        <f t="shared" si="173"/>
        <v>1680</v>
      </c>
      <c r="J147" s="120">
        <f t="shared" si="178"/>
        <v>4080</v>
      </c>
      <c r="K147" s="131"/>
      <c r="L147" s="95">
        <v>600</v>
      </c>
      <c r="M147" s="95">
        <f t="shared" si="179"/>
        <v>0</v>
      </c>
      <c r="N147" s="95">
        <v>420</v>
      </c>
      <c r="O147" s="95">
        <f t="shared" si="180"/>
        <v>0</v>
      </c>
      <c r="P147" s="96">
        <f t="shared" si="181"/>
        <v>0</v>
      </c>
      <c r="Q147" s="177"/>
      <c r="R147" s="178">
        <v>600</v>
      </c>
      <c r="S147" s="178">
        <f t="shared" si="182"/>
        <v>0</v>
      </c>
      <c r="T147" s="178">
        <v>420</v>
      </c>
      <c r="U147" s="178">
        <f t="shared" si="183"/>
        <v>0</v>
      </c>
      <c r="V147" s="179">
        <f t="shared" si="184"/>
        <v>0</v>
      </c>
      <c r="W147" s="224">
        <v>4</v>
      </c>
      <c r="X147" s="225">
        <v>600</v>
      </c>
      <c r="Y147" s="225">
        <f t="shared" si="185"/>
        <v>2400</v>
      </c>
      <c r="Z147" s="225">
        <v>420</v>
      </c>
      <c r="AA147" s="225">
        <f t="shared" si="186"/>
        <v>1680</v>
      </c>
      <c r="AB147" s="226">
        <f t="shared" si="187"/>
        <v>4080</v>
      </c>
      <c r="AC147" s="271"/>
      <c r="AD147" s="272">
        <v>600</v>
      </c>
      <c r="AE147" s="272">
        <f t="shared" si="188"/>
        <v>0</v>
      </c>
      <c r="AF147" s="272">
        <v>420</v>
      </c>
      <c r="AG147" s="272">
        <f t="shared" si="189"/>
        <v>0</v>
      </c>
      <c r="AH147" s="273">
        <f t="shared" si="190"/>
        <v>0</v>
      </c>
      <c r="AI147" s="318"/>
      <c r="AJ147" s="319">
        <v>600</v>
      </c>
      <c r="AK147" s="319">
        <f t="shared" si="191"/>
        <v>0</v>
      </c>
      <c r="AL147" s="319">
        <v>420</v>
      </c>
      <c r="AM147" s="319">
        <f t="shared" si="192"/>
        <v>0</v>
      </c>
      <c r="AN147" s="320">
        <f t="shared" si="193"/>
        <v>0</v>
      </c>
      <c r="AO147" s="1107"/>
      <c r="AP147" s="1093">
        <v>600</v>
      </c>
      <c r="AQ147" s="1093">
        <f t="shared" si="194"/>
        <v>0</v>
      </c>
      <c r="AR147" s="1093">
        <v>420</v>
      </c>
      <c r="AS147" s="1093">
        <f t="shared" si="195"/>
        <v>0</v>
      </c>
      <c r="AT147" s="1094">
        <f t="shared" si="196"/>
        <v>0</v>
      </c>
      <c r="AU147" s="1103"/>
      <c r="AV147" s="1101">
        <v>600</v>
      </c>
      <c r="AW147" s="1101">
        <f t="shared" si="197"/>
        <v>0</v>
      </c>
      <c r="AX147" s="1101">
        <v>420</v>
      </c>
      <c r="AY147" s="1101">
        <f t="shared" si="198"/>
        <v>0</v>
      </c>
      <c r="AZ147" s="1102">
        <f t="shared" si="199"/>
        <v>0</v>
      </c>
      <c r="BA147" s="1151">
        <f t="shared" si="174"/>
        <v>0</v>
      </c>
      <c r="BB147" s="363">
        <v>600</v>
      </c>
      <c r="BC147" s="363">
        <f t="shared" si="200"/>
        <v>0</v>
      </c>
      <c r="BD147" s="363">
        <v>420</v>
      </c>
      <c r="BE147" s="363">
        <f t="shared" si="201"/>
        <v>0</v>
      </c>
      <c r="BF147" s="364">
        <f t="shared" si="175"/>
        <v>0</v>
      </c>
      <c r="BG147" s="1142">
        <f t="shared" si="176"/>
        <v>0</v>
      </c>
      <c r="BH147" s="1142">
        <f t="shared" si="177"/>
        <v>0</v>
      </c>
    </row>
    <row r="148" spans="1:60" x14ac:dyDescent="0.2">
      <c r="A148" s="1">
        <v>142</v>
      </c>
      <c r="B148" s="50" t="s">
        <v>295</v>
      </c>
      <c r="C148" s="51" t="s">
        <v>298</v>
      </c>
      <c r="D148" s="51" t="s">
        <v>7</v>
      </c>
      <c r="E148" s="1830">
        <v>1</v>
      </c>
      <c r="F148" s="76">
        <v>1200</v>
      </c>
      <c r="G148" s="76">
        <f t="shared" si="172"/>
        <v>1200</v>
      </c>
      <c r="H148" s="76">
        <v>450</v>
      </c>
      <c r="I148" s="76">
        <f t="shared" si="173"/>
        <v>450</v>
      </c>
      <c r="J148" s="120">
        <f t="shared" si="178"/>
        <v>1650</v>
      </c>
      <c r="K148" s="131"/>
      <c r="L148" s="95">
        <v>1200</v>
      </c>
      <c r="M148" s="95">
        <f t="shared" si="179"/>
        <v>0</v>
      </c>
      <c r="N148" s="95">
        <v>450</v>
      </c>
      <c r="O148" s="95">
        <f t="shared" si="180"/>
        <v>0</v>
      </c>
      <c r="P148" s="96">
        <f t="shared" si="181"/>
        <v>0</v>
      </c>
      <c r="Q148" s="177"/>
      <c r="R148" s="178">
        <v>1200</v>
      </c>
      <c r="S148" s="178">
        <f t="shared" si="182"/>
        <v>0</v>
      </c>
      <c r="T148" s="178">
        <v>450</v>
      </c>
      <c r="U148" s="178">
        <f t="shared" si="183"/>
        <v>0</v>
      </c>
      <c r="V148" s="179">
        <f t="shared" si="184"/>
        <v>0</v>
      </c>
      <c r="W148" s="224"/>
      <c r="X148" s="225">
        <v>1200</v>
      </c>
      <c r="Y148" s="225">
        <f t="shared" si="185"/>
        <v>0</v>
      </c>
      <c r="Z148" s="225">
        <v>450</v>
      </c>
      <c r="AA148" s="225">
        <f t="shared" si="186"/>
        <v>0</v>
      </c>
      <c r="AB148" s="226">
        <f t="shared" si="187"/>
        <v>0</v>
      </c>
      <c r="AC148" s="271"/>
      <c r="AD148" s="272">
        <v>1200</v>
      </c>
      <c r="AE148" s="272">
        <f t="shared" si="188"/>
        <v>0</v>
      </c>
      <c r="AF148" s="272">
        <v>450</v>
      </c>
      <c r="AG148" s="272">
        <f t="shared" si="189"/>
        <v>0</v>
      </c>
      <c r="AH148" s="273">
        <f t="shared" si="190"/>
        <v>0</v>
      </c>
      <c r="AI148" s="318"/>
      <c r="AJ148" s="319">
        <v>1200</v>
      </c>
      <c r="AK148" s="319">
        <f t="shared" si="191"/>
        <v>0</v>
      </c>
      <c r="AL148" s="319">
        <v>450</v>
      </c>
      <c r="AM148" s="319">
        <f t="shared" si="192"/>
        <v>0</v>
      </c>
      <c r="AN148" s="320">
        <f t="shared" si="193"/>
        <v>0</v>
      </c>
      <c r="AO148" s="1610">
        <v>1</v>
      </c>
      <c r="AP148" s="1093">
        <v>1200</v>
      </c>
      <c r="AQ148" s="1093">
        <f t="shared" si="194"/>
        <v>1200</v>
      </c>
      <c r="AR148" s="1093">
        <v>450</v>
      </c>
      <c r="AS148" s="1093">
        <f t="shared" si="195"/>
        <v>450</v>
      </c>
      <c r="AT148" s="1094">
        <f t="shared" si="196"/>
        <v>1650</v>
      </c>
      <c r="AU148" s="1103"/>
      <c r="AV148" s="1101">
        <v>1200</v>
      </c>
      <c r="AW148" s="1101">
        <f t="shared" si="197"/>
        <v>0</v>
      </c>
      <c r="AX148" s="1101">
        <v>450</v>
      </c>
      <c r="AY148" s="1101">
        <f t="shared" si="198"/>
        <v>0</v>
      </c>
      <c r="AZ148" s="1102">
        <f t="shared" si="199"/>
        <v>0</v>
      </c>
      <c r="BA148" s="1151">
        <f t="shared" si="174"/>
        <v>0</v>
      </c>
      <c r="BB148" s="363">
        <v>1200</v>
      </c>
      <c r="BC148" s="363">
        <f t="shared" si="200"/>
        <v>0</v>
      </c>
      <c r="BD148" s="363">
        <v>450</v>
      </c>
      <c r="BE148" s="363">
        <f t="shared" si="201"/>
        <v>0</v>
      </c>
      <c r="BF148" s="364">
        <f t="shared" si="175"/>
        <v>0</v>
      </c>
      <c r="BG148" s="1142">
        <f t="shared" si="176"/>
        <v>1650</v>
      </c>
      <c r="BH148" s="1142">
        <f t="shared" si="177"/>
        <v>-1650</v>
      </c>
    </row>
    <row r="149" spans="1:60" x14ac:dyDescent="0.2">
      <c r="A149" s="1">
        <v>143</v>
      </c>
      <c r="B149" s="50" t="s">
        <v>299</v>
      </c>
      <c r="C149" s="51"/>
      <c r="D149" s="51" t="s">
        <v>56</v>
      </c>
      <c r="E149" s="1830">
        <v>19.774000000000001</v>
      </c>
      <c r="F149" s="76">
        <v>1050</v>
      </c>
      <c r="G149" s="76">
        <f t="shared" si="172"/>
        <v>20762.7</v>
      </c>
      <c r="H149" s="76">
        <v>840</v>
      </c>
      <c r="I149" s="76">
        <f t="shared" si="173"/>
        <v>16610.16</v>
      </c>
      <c r="J149" s="120">
        <f t="shared" si="178"/>
        <v>37372.86</v>
      </c>
      <c r="K149" s="131"/>
      <c r="L149" s="95">
        <v>1050</v>
      </c>
      <c r="M149" s="95">
        <f t="shared" si="179"/>
        <v>0</v>
      </c>
      <c r="N149" s="95">
        <v>840</v>
      </c>
      <c r="O149" s="95">
        <f t="shared" si="180"/>
        <v>0</v>
      </c>
      <c r="P149" s="96">
        <f t="shared" si="181"/>
        <v>0</v>
      </c>
      <c r="Q149" s="177"/>
      <c r="R149" s="178">
        <v>1050</v>
      </c>
      <c r="S149" s="178">
        <f t="shared" si="182"/>
        <v>0</v>
      </c>
      <c r="T149" s="178">
        <v>840</v>
      </c>
      <c r="U149" s="178">
        <f t="shared" si="183"/>
        <v>0</v>
      </c>
      <c r="V149" s="179">
        <f t="shared" si="184"/>
        <v>0</v>
      </c>
      <c r="W149" s="224">
        <v>0.52299999999999969</v>
      </c>
      <c r="X149" s="225">
        <v>1050</v>
      </c>
      <c r="Y149" s="225">
        <f t="shared" si="185"/>
        <v>549.14999999999964</v>
      </c>
      <c r="Z149" s="225">
        <v>840</v>
      </c>
      <c r="AA149" s="225">
        <f t="shared" si="186"/>
        <v>439.31999999999971</v>
      </c>
      <c r="AB149" s="226">
        <f t="shared" si="187"/>
        <v>988.46999999999935</v>
      </c>
      <c r="AC149" s="271"/>
      <c r="AD149" s="272">
        <v>1050</v>
      </c>
      <c r="AE149" s="272">
        <f t="shared" si="188"/>
        <v>0</v>
      </c>
      <c r="AF149" s="272">
        <v>840</v>
      </c>
      <c r="AG149" s="272">
        <f t="shared" si="189"/>
        <v>0</v>
      </c>
      <c r="AH149" s="273">
        <f t="shared" si="190"/>
        <v>0</v>
      </c>
      <c r="AI149" s="318"/>
      <c r="AJ149" s="319">
        <v>1050</v>
      </c>
      <c r="AK149" s="319">
        <f t="shared" si="191"/>
        <v>0</v>
      </c>
      <c r="AL149" s="319">
        <v>840</v>
      </c>
      <c r="AM149" s="319">
        <f t="shared" si="192"/>
        <v>0</v>
      </c>
      <c r="AN149" s="320">
        <f t="shared" si="193"/>
        <v>0</v>
      </c>
      <c r="AO149" s="1610">
        <v>19.251000000000001</v>
      </c>
      <c r="AP149" s="1093">
        <v>1050</v>
      </c>
      <c r="AQ149" s="1093">
        <f t="shared" si="194"/>
        <v>20213.550000000003</v>
      </c>
      <c r="AR149" s="1093">
        <v>840</v>
      </c>
      <c r="AS149" s="1093">
        <f t="shared" si="195"/>
        <v>16170.84</v>
      </c>
      <c r="AT149" s="1094">
        <f t="shared" si="196"/>
        <v>36384.39</v>
      </c>
      <c r="AU149" s="1103"/>
      <c r="AV149" s="1101">
        <v>1050</v>
      </c>
      <c r="AW149" s="1101">
        <f t="shared" si="197"/>
        <v>0</v>
      </c>
      <c r="AX149" s="1101">
        <v>840</v>
      </c>
      <c r="AY149" s="1101">
        <f t="shared" si="198"/>
        <v>0</v>
      </c>
      <c r="AZ149" s="1102">
        <f t="shared" si="199"/>
        <v>0</v>
      </c>
      <c r="BA149" s="1151">
        <f t="shared" si="174"/>
        <v>0</v>
      </c>
      <c r="BB149" s="363">
        <v>1050</v>
      </c>
      <c r="BC149" s="363">
        <f t="shared" si="200"/>
        <v>0</v>
      </c>
      <c r="BD149" s="363">
        <v>840</v>
      </c>
      <c r="BE149" s="363">
        <f t="shared" si="201"/>
        <v>0</v>
      </c>
      <c r="BF149" s="364">
        <f t="shared" si="175"/>
        <v>0</v>
      </c>
      <c r="BG149" s="1142">
        <f t="shared" si="176"/>
        <v>36384.39</v>
      </c>
      <c r="BH149" s="1142">
        <f t="shared" si="177"/>
        <v>-36384.39</v>
      </c>
    </row>
    <row r="150" spans="1:60" x14ac:dyDescent="0.2">
      <c r="A150" s="1">
        <v>144</v>
      </c>
      <c r="B150" s="50" t="s">
        <v>300</v>
      </c>
      <c r="C150" s="51"/>
      <c r="D150" s="51" t="s">
        <v>56</v>
      </c>
      <c r="E150" s="1830">
        <v>4.5320000000000009</v>
      </c>
      <c r="F150" s="76">
        <v>1050</v>
      </c>
      <c r="G150" s="76">
        <f t="shared" si="172"/>
        <v>4758.6000000000013</v>
      </c>
      <c r="H150" s="76">
        <v>3080</v>
      </c>
      <c r="I150" s="76">
        <f t="shared" si="173"/>
        <v>13958.560000000003</v>
      </c>
      <c r="J150" s="120">
        <f t="shared" si="178"/>
        <v>18717.160000000003</v>
      </c>
      <c r="K150" s="131"/>
      <c r="L150" s="95">
        <v>1050</v>
      </c>
      <c r="M150" s="95">
        <f t="shared" si="179"/>
        <v>0</v>
      </c>
      <c r="N150" s="95">
        <v>3080</v>
      </c>
      <c r="O150" s="95">
        <f t="shared" si="180"/>
        <v>0</v>
      </c>
      <c r="P150" s="96">
        <f t="shared" si="181"/>
        <v>0</v>
      </c>
      <c r="Q150" s="177"/>
      <c r="R150" s="178">
        <v>1050</v>
      </c>
      <c r="S150" s="178">
        <f t="shared" si="182"/>
        <v>0</v>
      </c>
      <c r="T150" s="178">
        <v>3080</v>
      </c>
      <c r="U150" s="178">
        <f t="shared" si="183"/>
        <v>0</v>
      </c>
      <c r="V150" s="179">
        <f t="shared" si="184"/>
        <v>0</v>
      </c>
      <c r="W150" s="224">
        <v>3.5020000000000007</v>
      </c>
      <c r="X150" s="225">
        <v>1050</v>
      </c>
      <c r="Y150" s="225">
        <f t="shared" si="185"/>
        <v>3677.1000000000008</v>
      </c>
      <c r="Z150" s="225">
        <v>3080</v>
      </c>
      <c r="AA150" s="225">
        <f t="shared" si="186"/>
        <v>10786.160000000002</v>
      </c>
      <c r="AB150" s="226">
        <f t="shared" si="187"/>
        <v>14463.260000000002</v>
      </c>
      <c r="AC150" s="271"/>
      <c r="AD150" s="272">
        <v>1050</v>
      </c>
      <c r="AE150" s="272">
        <f t="shared" si="188"/>
        <v>0</v>
      </c>
      <c r="AF150" s="272">
        <v>3080</v>
      </c>
      <c r="AG150" s="272">
        <f t="shared" si="189"/>
        <v>0</v>
      </c>
      <c r="AH150" s="273">
        <f t="shared" si="190"/>
        <v>0</v>
      </c>
      <c r="AI150" s="318"/>
      <c r="AJ150" s="319">
        <v>1050</v>
      </c>
      <c r="AK150" s="319">
        <f t="shared" si="191"/>
        <v>0</v>
      </c>
      <c r="AL150" s="319">
        <v>3080</v>
      </c>
      <c r="AM150" s="319">
        <f t="shared" si="192"/>
        <v>0</v>
      </c>
      <c r="AN150" s="320">
        <f t="shared" si="193"/>
        <v>0</v>
      </c>
      <c r="AO150" s="1610">
        <v>1.0300000000000002</v>
      </c>
      <c r="AP150" s="1093">
        <v>1050</v>
      </c>
      <c r="AQ150" s="1093">
        <f t="shared" si="194"/>
        <v>1081.5000000000002</v>
      </c>
      <c r="AR150" s="1093">
        <v>3080</v>
      </c>
      <c r="AS150" s="1093">
        <f t="shared" si="195"/>
        <v>3172.4000000000005</v>
      </c>
      <c r="AT150" s="1094">
        <f t="shared" si="196"/>
        <v>4253.9000000000005</v>
      </c>
      <c r="AU150" s="1103"/>
      <c r="AV150" s="1101">
        <v>1050</v>
      </c>
      <c r="AW150" s="1101">
        <f t="shared" si="197"/>
        <v>0</v>
      </c>
      <c r="AX150" s="1101">
        <v>3080</v>
      </c>
      <c r="AY150" s="1101">
        <f t="shared" si="198"/>
        <v>0</v>
      </c>
      <c r="AZ150" s="1102">
        <f t="shared" si="199"/>
        <v>0</v>
      </c>
      <c r="BA150" s="1151">
        <f t="shared" si="174"/>
        <v>0</v>
      </c>
      <c r="BB150" s="363">
        <v>1050</v>
      </c>
      <c r="BC150" s="363">
        <f t="shared" si="200"/>
        <v>0</v>
      </c>
      <c r="BD150" s="363">
        <v>3080</v>
      </c>
      <c r="BE150" s="363">
        <f t="shared" si="201"/>
        <v>0</v>
      </c>
      <c r="BF150" s="364">
        <f t="shared" si="175"/>
        <v>0</v>
      </c>
      <c r="BG150" s="1142">
        <f t="shared" si="176"/>
        <v>4253.9000000000015</v>
      </c>
      <c r="BH150" s="1142">
        <f t="shared" si="177"/>
        <v>-4253.9000000000015</v>
      </c>
    </row>
    <row r="151" spans="1:60" x14ac:dyDescent="0.2">
      <c r="A151" s="1">
        <v>145</v>
      </c>
      <c r="B151" s="50" t="s">
        <v>60</v>
      </c>
      <c r="C151" s="1159"/>
      <c r="D151" s="51" t="s">
        <v>5</v>
      </c>
      <c r="E151" s="1830">
        <v>1</v>
      </c>
      <c r="F151" s="76">
        <v>0</v>
      </c>
      <c r="G151" s="76">
        <f t="shared" si="172"/>
        <v>0</v>
      </c>
      <c r="H151" s="76">
        <v>4701</v>
      </c>
      <c r="I151" s="76">
        <f t="shared" si="173"/>
        <v>4701</v>
      </c>
      <c r="J151" s="120">
        <f t="shared" si="178"/>
        <v>4701</v>
      </c>
      <c r="K151" s="131"/>
      <c r="L151" s="95">
        <v>0</v>
      </c>
      <c r="M151" s="95">
        <f t="shared" si="179"/>
        <v>0</v>
      </c>
      <c r="N151" s="95">
        <v>4701</v>
      </c>
      <c r="O151" s="95">
        <f t="shared" si="180"/>
        <v>0</v>
      </c>
      <c r="P151" s="96">
        <f t="shared" si="181"/>
        <v>0</v>
      </c>
      <c r="Q151" s="177"/>
      <c r="R151" s="178">
        <v>0</v>
      </c>
      <c r="S151" s="178">
        <f t="shared" si="182"/>
        <v>0</v>
      </c>
      <c r="T151" s="178">
        <v>4701</v>
      </c>
      <c r="U151" s="178">
        <f t="shared" si="183"/>
        <v>0</v>
      </c>
      <c r="V151" s="179">
        <f t="shared" si="184"/>
        <v>0</v>
      </c>
      <c r="W151" s="224">
        <v>1</v>
      </c>
      <c r="X151" s="225">
        <v>0</v>
      </c>
      <c r="Y151" s="225">
        <f t="shared" si="185"/>
        <v>0</v>
      </c>
      <c r="Z151" s="225">
        <v>4701</v>
      </c>
      <c r="AA151" s="225">
        <f t="shared" si="186"/>
        <v>4701</v>
      </c>
      <c r="AB151" s="226">
        <f t="shared" si="187"/>
        <v>4701</v>
      </c>
      <c r="AC151" s="271"/>
      <c r="AD151" s="272">
        <v>0</v>
      </c>
      <c r="AE151" s="272">
        <f t="shared" si="188"/>
        <v>0</v>
      </c>
      <c r="AF151" s="272">
        <v>4701</v>
      </c>
      <c r="AG151" s="272">
        <f t="shared" si="189"/>
        <v>0</v>
      </c>
      <c r="AH151" s="273">
        <f t="shared" si="190"/>
        <v>0</v>
      </c>
      <c r="AI151" s="318"/>
      <c r="AJ151" s="319">
        <v>0</v>
      </c>
      <c r="AK151" s="319">
        <f t="shared" si="191"/>
        <v>0</v>
      </c>
      <c r="AL151" s="319">
        <v>4701</v>
      </c>
      <c r="AM151" s="319">
        <f t="shared" si="192"/>
        <v>0</v>
      </c>
      <c r="AN151" s="320">
        <f t="shared" si="193"/>
        <v>0</v>
      </c>
      <c r="AO151" s="1107"/>
      <c r="AP151" s="1093">
        <v>0</v>
      </c>
      <c r="AQ151" s="1093">
        <f t="shared" si="194"/>
        <v>0</v>
      </c>
      <c r="AR151" s="1093">
        <v>4701</v>
      </c>
      <c r="AS151" s="1093">
        <f t="shared" si="195"/>
        <v>0</v>
      </c>
      <c r="AT151" s="1094">
        <f t="shared" si="196"/>
        <v>0</v>
      </c>
      <c r="AU151" s="1103"/>
      <c r="AV151" s="1101">
        <v>0</v>
      </c>
      <c r="AW151" s="1101">
        <f t="shared" si="197"/>
        <v>0</v>
      </c>
      <c r="AX151" s="1101">
        <v>4701</v>
      </c>
      <c r="AY151" s="1101">
        <f t="shared" si="198"/>
        <v>0</v>
      </c>
      <c r="AZ151" s="1102">
        <f t="shared" si="199"/>
        <v>0</v>
      </c>
      <c r="BA151" s="1151">
        <f t="shared" si="174"/>
        <v>0</v>
      </c>
      <c r="BB151" s="363">
        <v>0</v>
      </c>
      <c r="BC151" s="363">
        <f t="shared" si="200"/>
        <v>0</v>
      </c>
      <c r="BD151" s="363">
        <v>4701</v>
      </c>
      <c r="BE151" s="363">
        <f t="shared" si="201"/>
        <v>0</v>
      </c>
      <c r="BF151" s="364">
        <f t="shared" si="175"/>
        <v>0</v>
      </c>
      <c r="BG151" s="1142">
        <f t="shared" si="176"/>
        <v>0</v>
      </c>
      <c r="BH151" s="1142">
        <f t="shared" si="177"/>
        <v>0</v>
      </c>
    </row>
    <row r="152" spans="1:60" ht="25.5" x14ac:dyDescent="0.2">
      <c r="A152" s="1">
        <v>146</v>
      </c>
      <c r="B152" s="50" t="s">
        <v>82</v>
      </c>
      <c r="C152" s="51" t="s">
        <v>83</v>
      </c>
      <c r="D152" s="51" t="s">
        <v>56</v>
      </c>
      <c r="E152" s="1830">
        <v>5.5</v>
      </c>
      <c r="F152" s="76">
        <v>600</v>
      </c>
      <c r="G152" s="76">
        <f t="shared" si="172"/>
        <v>3300</v>
      </c>
      <c r="H152" s="76">
        <v>588</v>
      </c>
      <c r="I152" s="76">
        <f t="shared" si="173"/>
        <v>3234</v>
      </c>
      <c r="J152" s="120">
        <f t="shared" si="178"/>
        <v>6534</v>
      </c>
      <c r="K152" s="131"/>
      <c r="L152" s="95">
        <v>600</v>
      </c>
      <c r="M152" s="95">
        <f t="shared" si="179"/>
        <v>0</v>
      </c>
      <c r="N152" s="95">
        <v>588</v>
      </c>
      <c r="O152" s="95">
        <f t="shared" si="180"/>
        <v>0</v>
      </c>
      <c r="P152" s="96">
        <f t="shared" si="181"/>
        <v>0</v>
      </c>
      <c r="Q152" s="177"/>
      <c r="R152" s="178">
        <v>600</v>
      </c>
      <c r="S152" s="178">
        <f t="shared" si="182"/>
        <v>0</v>
      </c>
      <c r="T152" s="178">
        <v>588</v>
      </c>
      <c r="U152" s="178">
        <f t="shared" si="183"/>
        <v>0</v>
      </c>
      <c r="V152" s="179">
        <f t="shared" si="184"/>
        <v>0</v>
      </c>
      <c r="W152" s="224"/>
      <c r="X152" s="225">
        <v>600</v>
      </c>
      <c r="Y152" s="225">
        <f t="shared" si="185"/>
        <v>0</v>
      </c>
      <c r="Z152" s="225">
        <v>588</v>
      </c>
      <c r="AA152" s="225">
        <f t="shared" si="186"/>
        <v>0</v>
      </c>
      <c r="AB152" s="226">
        <f t="shared" si="187"/>
        <v>0</v>
      </c>
      <c r="AC152" s="271"/>
      <c r="AD152" s="272">
        <v>600</v>
      </c>
      <c r="AE152" s="272">
        <f t="shared" si="188"/>
        <v>0</v>
      </c>
      <c r="AF152" s="272">
        <v>588</v>
      </c>
      <c r="AG152" s="272">
        <f t="shared" si="189"/>
        <v>0</v>
      </c>
      <c r="AH152" s="273">
        <f t="shared" si="190"/>
        <v>0</v>
      </c>
      <c r="AI152" s="318"/>
      <c r="AJ152" s="319">
        <v>600</v>
      </c>
      <c r="AK152" s="319">
        <f t="shared" si="191"/>
        <v>0</v>
      </c>
      <c r="AL152" s="319">
        <v>588</v>
      </c>
      <c r="AM152" s="319">
        <f t="shared" si="192"/>
        <v>0</v>
      </c>
      <c r="AN152" s="320">
        <f t="shared" si="193"/>
        <v>0</v>
      </c>
      <c r="AO152" s="1107">
        <v>5.5</v>
      </c>
      <c r="AP152" s="1093">
        <v>600</v>
      </c>
      <c r="AQ152" s="1093">
        <f t="shared" si="194"/>
        <v>3300</v>
      </c>
      <c r="AR152" s="1093">
        <v>588</v>
      </c>
      <c r="AS152" s="1093">
        <f t="shared" si="195"/>
        <v>3234</v>
      </c>
      <c r="AT152" s="1094">
        <f t="shared" si="196"/>
        <v>6534</v>
      </c>
      <c r="AU152" s="1103"/>
      <c r="AV152" s="1101">
        <v>600</v>
      </c>
      <c r="AW152" s="1101">
        <f t="shared" si="197"/>
        <v>0</v>
      </c>
      <c r="AX152" s="1101">
        <v>588</v>
      </c>
      <c r="AY152" s="1101">
        <f t="shared" si="198"/>
        <v>0</v>
      </c>
      <c r="AZ152" s="1102">
        <f t="shared" si="199"/>
        <v>0</v>
      </c>
      <c r="BA152" s="1151">
        <f t="shared" si="174"/>
        <v>0</v>
      </c>
      <c r="BB152" s="363">
        <v>600</v>
      </c>
      <c r="BC152" s="363">
        <f t="shared" si="200"/>
        <v>0</v>
      </c>
      <c r="BD152" s="363">
        <v>588</v>
      </c>
      <c r="BE152" s="363">
        <f t="shared" si="201"/>
        <v>0</v>
      </c>
      <c r="BF152" s="364">
        <f t="shared" si="175"/>
        <v>0</v>
      </c>
      <c r="BG152" s="1142">
        <f t="shared" si="176"/>
        <v>6534</v>
      </c>
      <c r="BH152" s="1142">
        <f t="shared" si="177"/>
        <v>-6534</v>
      </c>
    </row>
    <row r="153" spans="1:60" x14ac:dyDescent="0.2">
      <c r="A153" s="1">
        <v>147</v>
      </c>
      <c r="B153" s="1160" t="s">
        <v>70</v>
      </c>
      <c r="C153" s="51"/>
      <c r="D153" s="51"/>
      <c r="E153" s="1830"/>
      <c r="F153" s="51"/>
      <c r="G153" s="76"/>
      <c r="H153" s="1124"/>
      <c r="I153" s="76"/>
      <c r="J153" s="1125"/>
      <c r="K153" s="131"/>
      <c r="L153" s="1144"/>
      <c r="M153" s="95"/>
      <c r="N153" s="1126"/>
      <c r="O153" s="95"/>
      <c r="P153" s="1127"/>
      <c r="Q153" s="177"/>
      <c r="R153" s="1145"/>
      <c r="S153" s="178"/>
      <c r="T153" s="1128"/>
      <c r="U153" s="178"/>
      <c r="V153" s="1129"/>
      <c r="W153" s="224"/>
      <c r="X153" s="1146"/>
      <c r="Y153" s="225"/>
      <c r="Z153" s="1130"/>
      <c r="AA153" s="225"/>
      <c r="AB153" s="1131"/>
      <c r="AC153" s="271"/>
      <c r="AD153" s="1147"/>
      <c r="AE153" s="272"/>
      <c r="AF153" s="1132"/>
      <c r="AG153" s="272"/>
      <c r="AH153" s="1133"/>
      <c r="AI153" s="318"/>
      <c r="AJ153" s="1148"/>
      <c r="AK153" s="319"/>
      <c r="AL153" s="1134"/>
      <c r="AM153" s="319"/>
      <c r="AN153" s="1135"/>
      <c r="AO153" s="1107"/>
      <c r="AP153" s="1149"/>
      <c r="AQ153" s="1093"/>
      <c r="AR153" s="1136"/>
      <c r="AS153" s="1093"/>
      <c r="AT153" s="1137"/>
      <c r="AU153" s="1103"/>
      <c r="AV153" s="1150"/>
      <c r="AW153" s="1101"/>
      <c r="AX153" s="1138"/>
      <c r="AY153" s="1101"/>
      <c r="AZ153" s="1139"/>
      <c r="BA153" s="1151">
        <f t="shared" si="174"/>
        <v>0</v>
      </c>
      <c r="BB153" s="1152"/>
      <c r="BC153" s="363"/>
      <c r="BD153" s="1140"/>
      <c r="BE153" s="363"/>
      <c r="BF153" s="364">
        <f t="shared" si="175"/>
        <v>0</v>
      </c>
      <c r="BG153" s="1142">
        <f t="shared" si="176"/>
        <v>0</v>
      </c>
      <c r="BH153" s="1142">
        <f t="shared" si="177"/>
        <v>0</v>
      </c>
    </row>
    <row r="154" spans="1:60" x14ac:dyDescent="0.2">
      <c r="A154" s="1">
        <v>148</v>
      </c>
      <c r="B154" s="50" t="s">
        <v>347</v>
      </c>
      <c r="C154" s="51" t="s">
        <v>341</v>
      </c>
      <c r="D154" s="51" t="s">
        <v>14</v>
      </c>
      <c r="E154" s="1830">
        <v>1</v>
      </c>
      <c r="F154" s="76">
        <v>4518</v>
      </c>
      <c r="G154" s="76">
        <f t="shared" si="172"/>
        <v>4518</v>
      </c>
      <c r="H154" s="76">
        <v>7588.7999999999993</v>
      </c>
      <c r="I154" s="76">
        <f t="shared" si="173"/>
        <v>7588.7999999999993</v>
      </c>
      <c r="J154" s="120">
        <f t="shared" ref="J154:J167" si="202">G154+I154</f>
        <v>12106.8</v>
      </c>
      <c r="K154" s="131"/>
      <c r="L154" s="95">
        <v>4518</v>
      </c>
      <c r="M154" s="95">
        <f t="shared" ref="M154:M167" si="203">K154*L154</f>
        <v>0</v>
      </c>
      <c r="N154" s="95">
        <v>7588.7999999999993</v>
      </c>
      <c r="O154" s="95">
        <f t="shared" ref="O154:O167" si="204">K154*N154</f>
        <v>0</v>
      </c>
      <c r="P154" s="96">
        <f t="shared" ref="P154:P167" si="205">M154+O154</f>
        <v>0</v>
      </c>
      <c r="Q154" s="177"/>
      <c r="R154" s="178">
        <v>4518</v>
      </c>
      <c r="S154" s="178">
        <f t="shared" ref="S154:S167" si="206">Q154*R154</f>
        <v>0</v>
      </c>
      <c r="T154" s="178">
        <v>7588.7999999999993</v>
      </c>
      <c r="U154" s="178">
        <f t="shared" ref="U154:U167" si="207">Q154*T154</f>
        <v>0</v>
      </c>
      <c r="V154" s="179">
        <f t="shared" ref="V154:V167" si="208">S154+U154</f>
        <v>0</v>
      </c>
      <c r="W154" s="224">
        <v>1</v>
      </c>
      <c r="X154" s="225">
        <v>4518</v>
      </c>
      <c r="Y154" s="225">
        <f t="shared" ref="Y154:Y167" si="209">W154*X154</f>
        <v>4518</v>
      </c>
      <c r="Z154" s="225">
        <v>7588.7999999999993</v>
      </c>
      <c r="AA154" s="225">
        <f t="shared" ref="AA154:AA167" si="210">W154*Z154</f>
        <v>7588.7999999999993</v>
      </c>
      <c r="AB154" s="226">
        <f t="shared" ref="AB154:AB167" si="211">Y154+AA154</f>
        <v>12106.8</v>
      </c>
      <c r="AC154" s="271"/>
      <c r="AD154" s="272">
        <v>4518</v>
      </c>
      <c r="AE154" s="272">
        <f t="shared" ref="AE154:AE167" si="212">AC154*AD154</f>
        <v>0</v>
      </c>
      <c r="AF154" s="272">
        <v>7588.7999999999993</v>
      </c>
      <c r="AG154" s="272">
        <f t="shared" ref="AG154:AG167" si="213">AC154*AF154</f>
        <v>0</v>
      </c>
      <c r="AH154" s="273">
        <f t="shared" ref="AH154:AH167" si="214">AE154+AG154</f>
        <v>0</v>
      </c>
      <c r="AI154" s="318"/>
      <c r="AJ154" s="319">
        <v>4518</v>
      </c>
      <c r="AK154" s="319">
        <f t="shared" ref="AK154:AK167" si="215">AI154*AJ154</f>
        <v>0</v>
      </c>
      <c r="AL154" s="319">
        <v>7588.7999999999993</v>
      </c>
      <c r="AM154" s="319">
        <f t="shared" ref="AM154:AM167" si="216">AI154*AL154</f>
        <v>0</v>
      </c>
      <c r="AN154" s="320">
        <f t="shared" ref="AN154:AN167" si="217">AK154+AM154</f>
        <v>0</v>
      </c>
      <c r="AO154" s="1107"/>
      <c r="AP154" s="1093">
        <v>4518</v>
      </c>
      <c r="AQ154" s="1093">
        <f t="shared" ref="AQ154:AQ167" si="218">AO154*AP154</f>
        <v>0</v>
      </c>
      <c r="AR154" s="1093">
        <v>7588.7999999999993</v>
      </c>
      <c r="AS154" s="1093">
        <f t="shared" ref="AS154:AS167" si="219">AO154*AR154</f>
        <v>0</v>
      </c>
      <c r="AT154" s="1094">
        <f t="shared" ref="AT154:AT167" si="220">AQ154+AS154</f>
        <v>0</v>
      </c>
      <c r="AU154" s="1103"/>
      <c r="AV154" s="1101">
        <v>4518</v>
      </c>
      <c r="AW154" s="1101">
        <f t="shared" ref="AW154:AW167" si="221">AU154*AV154</f>
        <v>0</v>
      </c>
      <c r="AX154" s="1101">
        <v>7588.7999999999993</v>
      </c>
      <c r="AY154" s="1101">
        <f t="shared" ref="AY154:AY167" si="222">AU154*AX154</f>
        <v>0</v>
      </c>
      <c r="AZ154" s="1102">
        <f t="shared" ref="AZ154:AZ167" si="223">AW154+AY154</f>
        <v>0</v>
      </c>
      <c r="BA154" s="1151">
        <f t="shared" si="174"/>
        <v>0</v>
      </c>
      <c r="BB154" s="363">
        <v>4518</v>
      </c>
      <c r="BC154" s="363">
        <f t="shared" ref="BC154:BC167" si="224">BA154*BB154</f>
        <v>0</v>
      </c>
      <c r="BD154" s="363">
        <v>7588.7999999999993</v>
      </c>
      <c r="BE154" s="363">
        <f t="shared" ref="BE154:BE167" si="225">BA154*BD154</f>
        <v>0</v>
      </c>
      <c r="BF154" s="364">
        <f t="shared" si="175"/>
        <v>0</v>
      </c>
      <c r="BG154" s="1142">
        <f t="shared" si="176"/>
        <v>0</v>
      </c>
      <c r="BH154" s="1142">
        <f t="shared" si="177"/>
        <v>0</v>
      </c>
    </row>
    <row r="155" spans="1:60" x14ac:dyDescent="0.2">
      <c r="A155" s="1">
        <v>149</v>
      </c>
      <c r="B155" s="50" t="s">
        <v>62</v>
      </c>
      <c r="C155" s="51" t="s">
        <v>339</v>
      </c>
      <c r="D155" s="51" t="s">
        <v>14</v>
      </c>
      <c r="E155" s="1830">
        <v>1</v>
      </c>
      <c r="F155" s="76">
        <v>3005</v>
      </c>
      <c r="G155" s="76">
        <f t="shared" si="172"/>
        <v>3005</v>
      </c>
      <c r="H155" s="76">
        <v>5133.5999999999995</v>
      </c>
      <c r="I155" s="76">
        <f t="shared" si="173"/>
        <v>5133.5999999999995</v>
      </c>
      <c r="J155" s="120">
        <f t="shared" si="202"/>
        <v>8138.5999999999995</v>
      </c>
      <c r="K155" s="131"/>
      <c r="L155" s="95">
        <v>3005</v>
      </c>
      <c r="M155" s="95">
        <f t="shared" si="203"/>
        <v>0</v>
      </c>
      <c r="N155" s="95">
        <v>5133.5999999999995</v>
      </c>
      <c r="O155" s="95">
        <f t="shared" si="204"/>
        <v>0</v>
      </c>
      <c r="P155" s="96">
        <f t="shared" si="205"/>
        <v>0</v>
      </c>
      <c r="Q155" s="177"/>
      <c r="R155" s="178">
        <v>3005</v>
      </c>
      <c r="S155" s="178">
        <f t="shared" si="206"/>
        <v>0</v>
      </c>
      <c r="T155" s="178">
        <v>5133.5999999999995</v>
      </c>
      <c r="U155" s="178">
        <f t="shared" si="207"/>
        <v>0</v>
      </c>
      <c r="V155" s="179">
        <f t="shared" si="208"/>
        <v>0</v>
      </c>
      <c r="W155" s="224">
        <v>1</v>
      </c>
      <c r="X155" s="225">
        <v>3005</v>
      </c>
      <c r="Y155" s="225">
        <f t="shared" si="209"/>
        <v>3005</v>
      </c>
      <c r="Z155" s="225">
        <v>5133.5999999999995</v>
      </c>
      <c r="AA155" s="225">
        <f t="shared" si="210"/>
        <v>5133.5999999999995</v>
      </c>
      <c r="AB155" s="226">
        <f t="shared" si="211"/>
        <v>8138.5999999999995</v>
      </c>
      <c r="AC155" s="271"/>
      <c r="AD155" s="272">
        <v>3005</v>
      </c>
      <c r="AE155" s="272">
        <f t="shared" si="212"/>
        <v>0</v>
      </c>
      <c r="AF155" s="272">
        <v>5133.5999999999995</v>
      </c>
      <c r="AG155" s="272">
        <f t="shared" si="213"/>
        <v>0</v>
      </c>
      <c r="AH155" s="273">
        <f t="shared" si="214"/>
        <v>0</v>
      </c>
      <c r="AI155" s="318"/>
      <c r="AJ155" s="319">
        <v>3005</v>
      </c>
      <c r="AK155" s="319">
        <f t="shared" si="215"/>
        <v>0</v>
      </c>
      <c r="AL155" s="319">
        <v>5133.5999999999995</v>
      </c>
      <c r="AM155" s="319">
        <f t="shared" si="216"/>
        <v>0</v>
      </c>
      <c r="AN155" s="320">
        <f t="shared" si="217"/>
        <v>0</v>
      </c>
      <c r="AO155" s="1107"/>
      <c r="AP155" s="1093">
        <v>3005</v>
      </c>
      <c r="AQ155" s="1093">
        <f t="shared" si="218"/>
        <v>0</v>
      </c>
      <c r="AR155" s="1093">
        <v>5133.5999999999995</v>
      </c>
      <c r="AS155" s="1093">
        <f t="shared" si="219"/>
        <v>0</v>
      </c>
      <c r="AT155" s="1094">
        <f t="shared" si="220"/>
        <v>0</v>
      </c>
      <c r="AU155" s="1103"/>
      <c r="AV155" s="1101">
        <v>3005</v>
      </c>
      <c r="AW155" s="1101">
        <f t="shared" si="221"/>
        <v>0</v>
      </c>
      <c r="AX155" s="1101">
        <v>5133.5999999999995</v>
      </c>
      <c r="AY155" s="1101">
        <f t="shared" si="222"/>
        <v>0</v>
      </c>
      <c r="AZ155" s="1102">
        <f t="shared" si="223"/>
        <v>0</v>
      </c>
      <c r="BA155" s="1151">
        <f t="shared" si="174"/>
        <v>0</v>
      </c>
      <c r="BB155" s="363">
        <v>3005</v>
      </c>
      <c r="BC155" s="363">
        <f t="shared" si="224"/>
        <v>0</v>
      </c>
      <c r="BD155" s="363">
        <v>5133.5999999999995</v>
      </c>
      <c r="BE155" s="363">
        <f t="shared" si="225"/>
        <v>0</v>
      </c>
      <c r="BF155" s="364">
        <f t="shared" si="175"/>
        <v>0</v>
      </c>
      <c r="BG155" s="1142">
        <f t="shared" si="176"/>
        <v>0</v>
      </c>
      <c r="BH155" s="1142">
        <f t="shared" si="177"/>
        <v>0</v>
      </c>
    </row>
    <row r="156" spans="1:60" x14ac:dyDescent="0.2">
      <c r="A156" s="1">
        <v>150</v>
      </c>
      <c r="B156" s="50" t="s">
        <v>402</v>
      </c>
      <c r="C156" s="51" t="s">
        <v>298</v>
      </c>
      <c r="D156" s="51" t="s">
        <v>14</v>
      </c>
      <c r="E156" s="1830">
        <v>1</v>
      </c>
      <c r="F156" s="76">
        <v>4500</v>
      </c>
      <c r="G156" s="76">
        <f t="shared" si="172"/>
        <v>4500</v>
      </c>
      <c r="H156" s="76">
        <v>4900</v>
      </c>
      <c r="I156" s="76">
        <f t="shared" si="173"/>
        <v>4900</v>
      </c>
      <c r="J156" s="120">
        <f t="shared" si="202"/>
        <v>9400</v>
      </c>
      <c r="K156" s="131"/>
      <c r="L156" s="95">
        <v>4500</v>
      </c>
      <c r="M156" s="95">
        <f t="shared" si="203"/>
        <v>0</v>
      </c>
      <c r="N156" s="95">
        <v>4900</v>
      </c>
      <c r="O156" s="95">
        <f t="shared" si="204"/>
        <v>0</v>
      </c>
      <c r="P156" s="96">
        <f t="shared" si="205"/>
        <v>0</v>
      </c>
      <c r="Q156" s="177"/>
      <c r="R156" s="178">
        <v>4500</v>
      </c>
      <c r="S156" s="178">
        <f t="shared" si="206"/>
        <v>0</v>
      </c>
      <c r="T156" s="178">
        <v>4900</v>
      </c>
      <c r="U156" s="178">
        <f t="shared" si="207"/>
        <v>0</v>
      </c>
      <c r="V156" s="179">
        <f t="shared" si="208"/>
        <v>0</v>
      </c>
      <c r="W156" s="224"/>
      <c r="X156" s="225">
        <v>4500</v>
      </c>
      <c r="Y156" s="225">
        <f t="shared" si="209"/>
        <v>0</v>
      </c>
      <c r="Z156" s="225">
        <v>4900</v>
      </c>
      <c r="AA156" s="225">
        <f t="shared" si="210"/>
        <v>0</v>
      </c>
      <c r="AB156" s="226">
        <f t="shared" si="211"/>
        <v>0</v>
      </c>
      <c r="AC156" s="271"/>
      <c r="AD156" s="272">
        <v>4500</v>
      </c>
      <c r="AE156" s="272">
        <f t="shared" si="212"/>
        <v>0</v>
      </c>
      <c r="AF156" s="272">
        <v>4900</v>
      </c>
      <c r="AG156" s="272">
        <f t="shared" si="213"/>
        <v>0</v>
      </c>
      <c r="AH156" s="273">
        <f t="shared" si="214"/>
        <v>0</v>
      </c>
      <c r="AI156" s="1608">
        <v>1</v>
      </c>
      <c r="AJ156" s="319">
        <v>4500</v>
      </c>
      <c r="AK156" s="319">
        <f t="shared" si="215"/>
        <v>4500</v>
      </c>
      <c r="AL156" s="319">
        <v>4900</v>
      </c>
      <c r="AM156" s="319">
        <f t="shared" si="216"/>
        <v>4900</v>
      </c>
      <c r="AN156" s="320">
        <f t="shared" si="217"/>
        <v>9400</v>
      </c>
      <c r="AO156" s="1107"/>
      <c r="AP156" s="1093">
        <v>4500</v>
      </c>
      <c r="AQ156" s="1093">
        <f t="shared" si="218"/>
        <v>0</v>
      </c>
      <c r="AR156" s="1093">
        <v>4900</v>
      </c>
      <c r="AS156" s="1093">
        <f t="shared" si="219"/>
        <v>0</v>
      </c>
      <c r="AT156" s="1094">
        <f t="shared" si="220"/>
        <v>0</v>
      </c>
      <c r="AU156" s="1103"/>
      <c r="AV156" s="1101">
        <v>4500</v>
      </c>
      <c r="AW156" s="1101">
        <f t="shared" si="221"/>
        <v>0</v>
      </c>
      <c r="AX156" s="1101">
        <v>4900</v>
      </c>
      <c r="AY156" s="1101">
        <f t="shared" si="222"/>
        <v>0</v>
      </c>
      <c r="AZ156" s="1102">
        <f t="shared" si="223"/>
        <v>0</v>
      </c>
      <c r="BA156" s="1151">
        <f t="shared" si="174"/>
        <v>0</v>
      </c>
      <c r="BB156" s="363">
        <v>4500</v>
      </c>
      <c r="BC156" s="363">
        <f t="shared" si="224"/>
        <v>0</v>
      </c>
      <c r="BD156" s="363">
        <v>4900</v>
      </c>
      <c r="BE156" s="363">
        <f t="shared" si="225"/>
        <v>0</v>
      </c>
      <c r="BF156" s="364">
        <f t="shared" si="175"/>
        <v>0</v>
      </c>
      <c r="BG156" s="1142">
        <f t="shared" si="176"/>
        <v>0</v>
      </c>
      <c r="BH156" s="1142">
        <f t="shared" si="177"/>
        <v>0</v>
      </c>
    </row>
    <row r="157" spans="1:60" ht="25.5" x14ac:dyDescent="0.2">
      <c r="A157" s="1">
        <v>151</v>
      </c>
      <c r="B157" s="50" t="s">
        <v>387</v>
      </c>
      <c r="C157" s="51" t="s">
        <v>403</v>
      </c>
      <c r="D157" s="51" t="s">
        <v>14</v>
      </c>
      <c r="E157" s="1830">
        <v>2</v>
      </c>
      <c r="F157" s="76">
        <v>4500</v>
      </c>
      <c r="G157" s="76">
        <f t="shared" si="172"/>
        <v>9000</v>
      </c>
      <c r="H157" s="76">
        <v>12807.650000000001</v>
      </c>
      <c r="I157" s="76">
        <f t="shared" si="173"/>
        <v>25615.300000000003</v>
      </c>
      <c r="J157" s="120">
        <f t="shared" si="202"/>
        <v>34615.300000000003</v>
      </c>
      <c r="K157" s="131"/>
      <c r="L157" s="95">
        <v>4500</v>
      </c>
      <c r="M157" s="95">
        <f t="shared" si="203"/>
        <v>0</v>
      </c>
      <c r="N157" s="95">
        <v>12807.650000000001</v>
      </c>
      <c r="O157" s="95">
        <f t="shared" si="204"/>
        <v>0</v>
      </c>
      <c r="P157" s="96">
        <f t="shared" si="205"/>
        <v>0</v>
      </c>
      <c r="Q157" s="177"/>
      <c r="R157" s="178">
        <v>4500</v>
      </c>
      <c r="S157" s="178">
        <f t="shared" si="206"/>
        <v>0</v>
      </c>
      <c r="T157" s="178">
        <v>12807.650000000001</v>
      </c>
      <c r="U157" s="178">
        <f t="shared" si="207"/>
        <v>0</v>
      </c>
      <c r="V157" s="179">
        <f t="shared" si="208"/>
        <v>0</v>
      </c>
      <c r="W157" s="224"/>
      <c r="X157" s="225">
        <v>4500</v>
      </c>
      <c r="Y157" s="225">
        <f t="shared" si="209"/>
        <v>0</v>
      </c>
      <c r="Z157" s="225">
        <v>12807.650000000001</v>
      </c>
      <c r="AA157" s="225">
        <f t="shared" si="210"/>
        <v>0</v>
      </c>
      <c r="AB157" s="226">
        <f t="shared" si="211"/>
        <v>0</v>
      </c>
      <c r="AC157" s="271">
        <v>1</v>
      </c>
      <c r="AD157" s="272">
        <v>4500</v>
      </c>
      <c r="AE157" s="272">
        <f t="shared" si="212"/>
        <v>4500</v>
      </c>
      <c r="AF157" s="272">
        <v>12807.650000000001</v>
      </c>
      <c r="AG157" s="272">
        <f t="shared" si="213"/>
        <v>12807.650000000001</v>
      </c>
      <c r="AH157" s="273">
        <f t="shared" si="214"/>
        <v>17307.650000000001</v>
      </c>
      <c r="AI157" s="1608">
        <v>1</v>
      </c>
      <c r="AJ157" s="319">
        <v>4500</v>
      </c>
      <c r="AK157" s="319">
        <f t="shared" si="215"/>
        <v>4500</v>
      </c>
      <c r="AL157" s="319">
        <v>12807.650000000001</v>
      </c>
      <c r="AM157" s="319">
        <f t="shared" si="216"/>
        <v>12807.650000000001</v>
      </c>
      <c r="AN157" s="320">
        <f t="shared" si="217"/>
        <v>17307.650000000001</v>
      </c>
      <c r="AO157" s="1107"/>
      <c r="AP157" s="1093">
        <v>4500</v>
      </c>
      <c r="AQ157" s="1093">
        <f t="shared" si="218"/>
        <v>0</v>
      </c>
      <c r="AR157" s="1093">
        <v>12807.650000000001</v>
      </c>
      <c r="AS157" s="1093">
        <f t="shared" si="219"/>
        <v>0</v>
      </c>
      <c r="AT157" s="1094">
        <f t="shared" si="220"/>
        <v>0</v>
      </c>
      <c r="AU157" s="1103"/>
      <c r="AV157" s="1101">
        <v>4500</v>
      </c>
      <c r="AW157" s="1101">
        <f t="shared" si="221"/>
        <v>0</v>
      </c>
      <c r="AX157" s="1101">
        <v>12807.650000000001</v>
      </c>
      <c r="AY157" s="1101">
        <f t="shared" si="222"/>
        <v>0</v>
      </c>
      <c r="AZ157" s="1102">
        <f t="shared" si="223"/>
        <v>0</v>
      </c>
      <c r="BA157" s="1151">
        <f t="shared" si="174"/>
        <v>0</v>
      </c>
      <c r="BB157" s="363">
        <v>4500</v>
      </c>
      <c r="BC157" s="363">
        <f t="shared" si="224"/>
        <v>0</v>
      </c>
      <c r="BD157" s="363">
        <v>12807.650000000001</v>
      </c>
      <c r="BE157" s="363">
        <f t="shared" si="225"/>
        <v>0</v>
      </c>
      <c r="BF157" s="364">
        <f t="shared" si="175"/>
        <v>0</v>
      </c>
      <c r="BG157" s="1142">
        <f t="shared" si="176"/>
        <v>0</v>
      </c>
      <c r="BH157" s="1142">
        <f t="shared" si="177"/>
        <v>0</v>
      </c>
    </row>
    <row r="158" spans="1:60" x14ac:dyDescent="0.2">
      <c r="A158" s="1">
        <v>154</v>
      </c>
      <c r="B158" s="50" t="s">
        <v>394</v>
      </c>
      <c r="C158" s="77" t="s">
        <v>296</v>
      </c>
      <c r="D158" s="77" t="s">
        <v>14</v>
      </c>
      <c r="E158" s="1830">
        <v>2</v>
      </c>
      <c r="F158" s="76">
        <v>850</v>
      </c>
      <c r="G158" s="76">
        <f t="shared" si="172"/>
        <v>1700</v>
      </c>
      <c r="H158" s="76">
        <v>347.2</v>
      </c>
      <c r="I158" s="76">
        <f t="shared" si="173"/>
        <v>694.4</v>
      </c>
      <c r="J158" s="120">
        <f t="shared" si="202"/>
        <v>2394.4</v>
      </c>
      <c r="K158" s="132"/>
      <c r="L158" s="95">
        <v>850</v>
      </c>
      <c r="M158" s="95">
        <f t="shared" si="203"/>
        <v>0</v>
      </c>
      <c r="N158" s="95">
        <v>347.2</v>
      </c>
      <c r="O158" s="95">
        <f t="shared" si="204"/>
        <v>0</v>
      </c>
      <c r="P158" s="96">
        <f t="shared" si="205"/>
        <v>0</v>
      </c>
      <c r="Q158" s="180"/>
      <c r="R158" s="178">
        <v>850</v>
      </c>
      <c r="S158" s="178">
        <f t="shared" si="206"/>
        <v>0</v>
      </c>
      <c r="T158" s="178">
        <v>347.2</v>
      </c>
      <c r="U158" s="178">
        <f t="shared" si="207"/>
        <v>0</v>
      </c>
      <c r="V158" s="179">
        <f t="shared" si="208"/>
        <v>0</v>
      </c>
      <c r="W158" s="227">
        <v>2</v>
      </c>
      <c r="X158" s="225">
        <v>850</v>
      </c>
      <c r="Y158" s="225">
        <f t="shared" si="209"/>
        <v>1700</v>
      </c>
      <c r="Z158" s="225">
        <v>347.2</v>
      </c>
      <c r="AA158" s="225">
        <f t="shared" si="210"/>
        <v>694.4</v>
      </c>
      <c r="AB158" s="226">
        <f t="shared" si="211"/>
        <v>2394.4</v>
      </c>
      <c r="AC158" s="274"/>
      <c r="AD158" s="272">
        <v>850</v>
      </c>
      <c r="AE158" s="272">
        <f t="shared" si="212"/>
        <v>0</v>
      </c>
      <c r="AF158" s="272">
        <v>347.2</v>
      </c>
      <c r="AG158" s="272">
        <f t="shared" si="213"/>
        <v>0</v>
      </c>
      <c r="AH158" s="273">
        <f t="shared" si="214"/>
        <v>0</v>
      </c>
      <c r="AI158" s="321"/>
      <c r="AJ158" s="319">
        <v>850</v>
      </c>
      <c r="AK158" s="319">
        <f t="shared" si="215"/>
        <v>0</v>
      </c>
      <c r="AL158" s="319">
        <v>347.2</v>
      </c>
      <c r="AM158" s="319">
        <f t="shared" si="216"/>
        <v>0</v>
      </c>
      <c r="AN158" s="320">
        <f t="shared" si="217"/>
        <v>0</v>
      </c>
      <c r="AO158" s="1108"/>
      <c r="AP158" s="1093">
        <v>850</v>
      </c>
      <c r="AQ158" s="1093">
        <f t="shared" si="218"/>
        <v>0</v>
      </c>
      <c r="AR158" s="1093">
        <v>347.2</v>
      </c>
      <c r="AS158" s="1093">
        <f t="shared" si="219"/>
        <v>0</v>
      </c>
      <c r="AT158" s="1094">
        <f t="shared" si="220"/>
        <v>0</v>
      </c>
      <c r="AU158" s="1104"/>
      <c r="AV158" s="1101">
        <v>850</v>
      </c>
      <c r="AW158" s="1101">
        <f t="shared" si="221"/>
        <v>0</v>
      </c>
      <c r="AX158" s="1101">
        <v>347.2</v>
      </c>
      <c r="AY158" s="1101">
        <f t="shared" si="222"/>
        <v>0</v>
      </c>
      <c r="AZ158" s="1102">
        <f t="shared" si="223"/>
        <v>0</v>
      </c>
      <c r="BA158" s="1151">
        <f t="shared" si="174"/>
        <v>0</v>
      </c>
      <c r="BB158" s="363">
        <v>850</v>
      </c>
      <c r="BC158" s="363">
        <f t="shared" si="224"/>
        <v>0</v>
      </c>
      <c r="BD158" s="363">
        <v>347.2</v>
      </c>
      <c r="BE158" s="363">
        <f t="shared" si="225"/>
        <v>0</v>
      </c>
      <c r="BF158" s="364">
        <f t="shared" si="175"/>
        <v>0</v>
      </c>
      <c r="BG158" s="1142">
        <f t="shared" si="176"/>
        <v>0</v>
      </c>
      <c r="BH158" s="1142">
        <f t="shared" si="177"/>
        <v>0</v>
      </c>
    </row>
    <row r="159" spans="1:60" x14ac:dyDescent="0.2">
      <c r="A159" s="1">
        <v>155</v>
      </c>
      <c r="B159" s="50" t="s">
        <v>394</v>
      </c>
      <c r="C159" s="77" t="s">
        <v>158</v>
      </c>
      <c r="D159" s="77" t="s">
        <v>14</v>
      </c>
      <c r="E159" s="1830">
        <v>1</v>
      </c>
      <c r="F159" s="76">
        <v>850</v>
      </c>
      <c r="G159" s="76">
        <f t="shared" si="172"/>
        <v>850</v>
      </c>
      <c r="H159" s="76">
        <v>316.39999999999998</v>
      </c>
      <c r="I159" s="76">
        <f t="shared" si="173"/>
        <v>316.39999999999998</v>
      </c>
      <c r="J159" s="120">
        <f t="shared" si="202"/>
        <v>1166.4000000000001</v>
      </c>
      <c r="K159" s="132"/>
      <c r="L159" s="95">
        <v>850</v>
      </c>
      <c r="M159" s="95">
        <f t="shared" si="203"/>
        <v>0</v>
      </c>
      <c r="N159" s="95">
        <v>316.39999999999998</v>
      </c>
      <c r="O159" s="95">
        <f t="shared" si="204"/>
        <v>0</v>
      </c>
      <c r="P159" s="96">
        <f t="shared" si="205"/>
        <v>0</v>
      </c>
      <c r="Q159" s="180"/>
      <c r="R159" s="178">
        <v>850</v>
      </c>
      <c r="S159" s="178">
        <f t="shared" si="206"/>
        <v>0</v>
      </c>
      <c r="T159" s="178">
        <v>316.39999999999998</v>
      </c>
      <c r="U159" s="178">
        <f t="shared" si="207"/>
        <v>0</v>
      </c>
      <c r="V159" s="179">
        <f t="shared" si="208"/>
        <v>0</v>
      </c>
      <c r="W159" s="227">
        <v>1</v>
      </c>
      <c r="X159" s="225">
        <v>850</v>
      </c>
      <c r="Y159" s="225">
        <f t="shared" si="209"/>
        <v>850</v>
      </c>
      <c r="Z159" s="225">
        <v>316.39999999999998</v>
      </c>
      <c r="AA159" s="225">
        <f t="shared" si="210"/>
        <v>316.39999999999998</v>
      </c>
      <c r="AB159" s="226">
        <f t="shared" si="211"/>
        <v>1166.4000000000001</v>
      </c>
      <c r="AC159" s="274"/>
      <c r="AD159" s="272">
        <v>850</v>
      </c>
      <c r="AE159" s="272">
        <f t="shared" si="212"/>
        <v>0</v>
      </c>
      <c r="AF159" s="272">
        <v>316.39999999999998</v>
      </c>
      <c r="AG159" s="272">
        <f t="shared" si="213"/>
        <v>0</v>
      </c>
      <c r="AH159" s="273">
        <f t="shared" si="214"/>
        <v>0</v>
      </c>
      <c r="AI159" s="321"/>
      <c r="AJ159" s="319">
        <v>850</v>
      </c>
      <c r="AK159" s="319">
        <f t="shared" si="215"/>
        <v>0</v>
      </c>
      <c r="AL159" s="319">
        <v>316.39999999999998</v>
      </c>
      <c r="AM159" s="319">
        <f t="shared" si="216"/>
        <v>0</v>
      </c>
      <c r="AN159" s="320">
        <f t="shared" si="217"/>
        <v>0</v>
      </c>
      <c r="AO159" s="1108"/>
      <c r="AP159" s="1093">
        <v>850</v>
      </c>
      <c r="AQ159" s="1093">
        <f t="shared" si="218"/>
        <v>0</v>
      </c>
      <c r="AR159" s="1093">
        <v>316.39999999999998</v>
      </c>
      <c r="AS159" s="1093">
        <f t="shared" si="219"/>
        <v>0</v>
      </c>
      <c r="AT159" s="1094">
        <f t="shared" si="220"/>
        <v>0</v>
      </c>
      <c r="AU159" s="1104"/>
      <c r="AV159" s="1101">
        <v>850</v>
      </c>
      <c r="AW159" s="1101">
        <f t="shared" si="221"/>
        <v>0</v>
      </c>
      <c r="AX159" s="1101">
        <v>316.39999999999998</v>
      </c>
      <c r="AY159" s="1101">
        <f t="shared" si="222"/>
        <v>0</v>
      </c>
      <c r="AZ159" s="1102">
        <f t="shared" si="223"/>
        <v>0</v>
      </c>
      <c r="BA159" s="1151">
        <f t="shared" si="174"/>
        <v>0</v>
      </c>
      <c r="BB159" s="363">
        <v>850</v>
      </c>
      <c r="BC159" s="363">
        <f t="shared" si="224"/>
        <v>0</v>
      </c>
      <c r="BD159" s="363">
        <v>316.39999999999998</v>
      </c>
      <c r="BE159" s="363">
        <f t="shared" si="225"/>
        <v>0</v>
      </c>
      <c r="BF159" s="364">
        <f t="shared" si="175"/>
        <v>0</v>
      </c>
      <c r="BG159" s="1142">
        <f t="shared" si="176"/>
        <v>0</v>
      </c>
      <c r="BH159" s="1142">
        <f t="shared" si="177"/>
        <v>0</v>
      </c>
    </row>
    <row r="160" spans="1:60" x14ac:dyDescent="0.2">
      <c r="A160" s="1">
        <v>156</v>
      </c>
      <c r="B160" s="50" t="s">
        <v>394</v>
      </c>
      <c r="C160" s="77" t="s">
        <v>168</v>
      </c>
      <c r="D160" s="77" t="s">
        <v>14</v>
      </c>
      <c r="E160" s="1830">
        <v>4</v>
      </c>
      <c r="F160" s="76">
        <v>850</v>
      </c>
      <c r="G160" s="76">
        <f t="shared" si="172"/>
        <v>3400</v>
      </c>
      <c r="H160" s="76">
        <v>311.87692307692305</v>
      </c>
      <c r="I160" s="76">
        <f t="shared" si="173"/>
        <v>1247.5076923076922</v>
      </c>
      <c r="J160" s="120">
        <f t="shared" si="202"/>
        <v>4647.5076923076922</v>
      </c>
      <c r="K160" s="132"/>
      <c r="L160" s="95">
        <v>850</v>
      </c>
      <c r="M160" s="95">
        <f t="shared" si="203"/>
        <v>0</v>
      </c>
      <c r="N160" s="95">
        <v>311.87692307692305</v>
      </c>
      <c r="O160" s="95">
        <f t="shared" si="204"/>
        <v>0</v>
      </c>
      <c r="P160" s="96">
        <f t="shared" si="205"/>
        <v>0</v>
      </c>
      <c r="Q160" s="180"/>
      <c r="R160" s="178">
        <v>850</v>
      </c>
      <c r="S160" s="178">
        <f t="shared" si="206"/>
        <v>0</v>
      </c>
      <c r="T160" s="178">
        <v>311.87692307692305</v>
      </c>
      <c r="U160" s="178">
        <f t="shared" si="207"/>
        <v>0</v>
      </c>
      <c r="V160" s="179">
        <f t="shared" si="208"/>
        <v>0</v>
      </c>
      <c r="W160" s="227">
        <v>4</v>
      </c>
      <c r="X160" s="225">
        <v>850</v>
      </c>
      <c r="Y160" s="225">
        <f t="shared" si="209"/>
        <v>3400</v>
      </c>
      <c r="Z160" s="225">
        <v>311.87692307692305</v>
      </c>
      <c r="AA160" s="225">
        <f t="shared" si="210"/>
        <v>1247.5076923076922</v>
      </c>
      <c r="AB160" s="226">
        <f t="shared" si="211"/>
        <v>4647.5076923076922</v>
      </c>
      <c r="AC160" s="274"/>
      <c r="AD160" s="272">
        <v>850</v>
      </c>
      <c r="AE160" s="272">
        <f t="shared" si="212"/>
        <v>0</v>
      </c>
      <c r="AF160" s="272">
        <v>311.87692307692305</v>
      </c>
      <c r="AG160" s="272">
        <f t="shared" si="213"/>
        <v>0</v>
      </c>
      <c r="AH160" s="273">
        <f t="shared" si="214"/>
        <v>0</v>
      </c>
      <c r="AI160" s="321"/>
      <c r="AJ160" s="319">
        <v>850</v>
      </c>
      <c r="AK160" s="319">
        <f t="shared" si="215"/>
        <v>0</v>
      </c>
      <c r="AL160" s="319">
        <v>311.87692307692305</v>
      </c>
      <c r="AM160" s="319">
        <f t="shared" si="216"/>
        <v>0</v>
      </c>
      <c r="AN160" s="320">
        <f t="shared" si="217"/>
        <v>0</v>
      </c>
      <c r="AO160" s="1108"/>
      <c r="AP160" s="1093">
        <v>850</v>
      </c>
      <c r="AQ160" s="1093">
        <f t="shared" si="218"/>
        <v>0</v>
      </c>
      <c r="AR160" s="1093">
        <v>311.87692307692305</v>
      </c>
      <c r="AS160" s="1093">
        <f t="shared" si="219"/>
        <v>0</v>
      </c>
      <c r="AT160" s="1094">
        <f t="shared" si="220"/>
        <v>0</v>
      </c>
      <c r="AU160" s="1104"/>
      <c r="AV160" s="1101">
        <v>850</v>
      </c>
      <c r="AW160" s="1101">
        <f t="shared" si="221"/>
        <v>0</v>
      </c>
      <c r="AX160" s="1101">
        <v>311.87692307692305</v>
      </c>
      <c r="AY160" s="1101">
        <f t="shared" si="222"/>
        <v>0</v>
      </c>
      <c r="AZ160" s="1102">
        <f t="shared" si="223"/>
        <v>0</v>
      </c>
      <c r="BA160" s="1151">
        <f t="shared" si="174"/>
        <v>0</v>
      </c>
      <c r="BB160" s="363">
        <v>850</v>
      </c>
      <c r="BC160" s="363">
        <f t="shared" si="224"/>
        <v>0</v>
      </c>
      <c r="BD160" s="363">
        <v>311.87692307692305</v>
      </c>
      <c r="BE160" s="363">
        <f t="shared" si="225"/>
        <v>0</v>
      </c>
      <c r="BF160" s="364">
        <f t="shared" si="175"/>
        <v>0</v>
      </c>
      <c r="BG160" s="1142">
        <f t="shared" si="176"/>
        <v>0</v>
      </c>
      <c r="BH160" s="1142">
        <f t="shared" si="177"/>
        <v>0</v>
      </c>
    </row>
    <row r="161" spans="1:60" x14ac:dyDescent="0.2">
      <c r="A161" s="1">
        <v>157</v>
      </c>
      <c r="B161" s="50" t="s">
        <v>63</v>
      </c>
      <c r="C161" s="51" t="s">
        <v>71</v>
      </c>
      <c r="D161" s="51" t="s">
        <v>7</v>
      </c>
      <c r="E161" s="1830">
        <v>2</v>
      </c>
      <c r="F161" s="76">
        <v>600</v>
      </c>
      <c r="G161" s="76">
        <f t="shared" si="172"/>
        <v>1200</v>
      </c>
      <c r="H161" s="76">
        <v>784</v>
      </c>
      <c r="I161" s="76">
        <f t="shared" si="173"/>
        <v>1568</v>
      </c>
      <c r="J161" s="120">
        <f t="shared" si="202"/>
        <v>2768</v>
      </c>
      <c r="K161" s="131"/>
      <c r="L161" s="95">
        <v>600</v>
      </c>
      <c r="M161" s="95">
        <f t="shared" si="203"/>
        <v>0</v>
      </c>
      <c r="N161" s="95">
        <v>784</v>
      </c>
      <c r="O161" s="95">
        <f t="shared" si="204"/>
        <v>0</v>
      </c>
      <c r="P161" s="96">
        <f t="shared" si="205"/>
        <v>0</v>
      </c>
      <c r="Q161" s="177"/>
      <c r="R161" s="178">
        <v>600</v>
      </c>
      <c r="S161" s="178">
        <f t="shared" si="206"/>
        <v>0</v>
      </c>
      <c r="T161" s="178">
        <v>784</v>
      </c>
      <c r="U161" s="178">
        <f t="shared" si="207"/>
        <v>0</v>
      </c>
      <c r="V161" s="179">
        <f t="shared" si="208"/>
        <v>0</v>
      </c>
      <c r="W161" s="224">
        <v>2</v>
      </c>
      <c r="X161" s="225">
        <v>600</v>
      </c>
      <c r="Y161" s="225">
        <f t="shared" si="209"/>
        <v>1200</v>
      </c>
      <c r="Z161" s="225">
        <v>784</v>
      </c>
      <c r="AA161" s="225">
        <f t="shared" si="210"/>
        <v>1568</v>
      </c>
      <c r="AB161" s="226">
        <f t="shared" si="211"/>
        <v>2768</v>
      </c>
      <c r="AC161" s="271"/>
      <c r="AD161" s="272">
        <v>600</v>
      </c>
      <c r="AE161" s="272">
        <f t="shared" si="212"/>
        <v>0</v>
      </c>
      <c r="AF161" s="272">
        <v>784</v>
      </c>
      <c r="AG161" s="272">
        <f t="shared" si="213"/>
        <v>0</v>
      </c>
      <c r="AH161" s="273">
        <f t="shared" si="214"/>
        <v>0</v>
      </c>
      <c r="AI161" s="318"/>
      <c r="AJ161" s="319">
        <v>600</v>
      </c>
      <c r="AK161" s="319">
        <f t="shared" si="215"/>
        <v>0</v>
      </c>
      <c r="AL161" s="319">
        <v>784</v>
      </c>
      <c r="AM161" s="319">
        <f t="shared" si="216"/>
        <v>0</v>
      </c>
      <c r="AN161" s="320">
        <f t="shared" si="217"/>
        <v>0</v>
      </c>
      <c r="AO161" s="1107"/>
      <c r="AP161" s="1093">
        <v>600</v>
      </c>
      <c r="AQ161" s="1093">
        <f t="shared" si="218"/>
        <v>0</v>
      </c>
      <c r="AR161" s="1093">
        <v>784</v>
      </c>
      <c r="AS161" s="1093">
        <f t="shared" si="219"/>
        <v>0</v>
      </c>
      <c r="AT161" s="1094">
        <f t="shared" si="220"/>
        <v>0</v>
      </c>
      <c r="AU161" s="1103"/>
      <c r="AV161" s="1101">
        <v>600</v>
      </c>
      <c r="AW161" s="1101">
        <f t="shared" si="221"/>
        <v>0</v>
      </c>
      <c r="AX161" s="1101">
        <v>784</v>
      </c>
      <c r="AY161" s="1101">
        <f t="shared" si="222"/>
        <v>0</v>
      </c>
      <c r="AZ161" s="1102">
        <f t="shared" si="223"/>
        <v>0</v>
      </c>
      <c r="BA161" s="1151">
        <f t="shared" si="174"/>
        <v>0</v>
      </c>
      <c r="BB161" s="363">
        <v>600</v>
      </c>
      <c r="BC161" s="363">
        <f t="shared" si="224"/>
        <v>0</v>
      </c>
      <c r="BD161" s="363">
        <v>784</v>
      </c>
      <c r="BE161" s="363">
        <f t="shared" si="225"/>
        <v>0</v>
      </c>
      <c r="BF161" s="364">
        <f t="shared" si="175"/>
        <v>0</v>
      </c>
      <c r="BG161" s="1142">
        <f t="shared" si="176"/>
        <v>0</v>
      </c>
      <c r="BH161" s="1142">
        <f t="shared" si="177"/>
        <v>0</v>
      </c>
    </row>
    <row r="162" spans="1:60" x14ac:dyDescent="0.2">
      <c r="A162" s="1">
        <v>158</v>
      </c>
      <c r="B162" s="50" t="s">
        <v>63</v>
      </c>
      <c r="C162" s="51" t="s">
        <v>64</v>
      </c>
      <c r="D162" s="51" t="s">
        <v>7</v>
      </c>
      <c r="E162" s="1830">
        <v>9</v>
      </c>
      <c r="F162" s="76">
        <v>600</v>
      </c>
      <c r="G162" s="76">
        <f t="shared" si="172"/>
        <v>5400</v>
      </c>
      <c r="H162" s="76">
        <v>420</v>
      </c>
      <c r="I162" s="76">
        <f t="shared" si="173"/>
        <v>3780</v>
      </c>
      <c r="J162" s="120">
        <f t="shared" si="202"/>
        <v>9180</v>
      </c>
      <c r="K162" s="131"/>
      <c r="L162" s="95">
        <v>600</v>
      </c>
      <c r="M162" s="95">
        <f t="shared" si="203"/>
        <v>0</v>
      </c>
      <c r="N162" s="95">
        <v>420</v>
      </c>
      <c r="O162" s="95">
        <f t="shared" si="204"/>
        <v>0</v>
      </c>
      <c r="P162" s="96">
        <f t="shared" si="205"/>
        <v>0</v>
      </c>
      <c r="Q162" s="177"/>
      <c r="R162" s="178">
        <v>600</v>
      </c>
      <c r="S162" s="178">
        <f t="shared" si="206"/>
        <v>0</v>
      </c>
      <c r="T162" s="178">
        <v>420</v>
      </c>
      <c r="U162" s="178">
        <f t="shared" si="207"/>
        <v>0</v>
      </c>
      <c r="V162" s="179">
        <f t="shared" si="208"/>
        <v>0</v>
      </c>
      <c r="W162" s="224">
        <v>9</v>
      </c>
      <c r="X162" s="225">
        <v>600</v>
      </c>
      <c r="Y162" s="225">
        <f t="shared" si="209"/>
        <v>5400</v>
      </c>
      <c r="Z162" s="225">
        <v>420</v>
      </c>
      <c r="AA162" s="225">
        <f t="shared" si="210"/>
        <v>3780</v>
      </c>
      <c r="AB162" s="226">
        <f t="shared" si="211"/>
        <v>9180</v>
      </c>
      <c r="AC162" s="271"/>
      <c r="AD162" s="272">
        <v>600</v>
      </c>
      <c r="AE162" s="272">
        <f t="shared" si="212"/>
        <v>0</v>
      </c>
      <c r="AF162" s="272">
        <v>420</v>
      </c>
      <c r="AG162" s="272">
        <f t="shared" si="213"/>
        <v>0</v>
      </c>
      <c r="AH162" s="273">
        <f t="shared" si="214"/>
        <v>0</v>
      </c>
      <c r="AI162" s="318"/>
      <c r="AJ162" s="319">
        <v>600</v>
      </c>
      <c r="AK162" s="319">
        <f t="shared" si="215"/>
        <v>0</v>
      </c>
      <c r="AL162" s="319">
        <v>420</v>
      </c>
      <c r="AM162" s="319">
        <f t="shared" si="216"/>
        <v>0</v>
      </c>
      <c r="AN162" s="320">
        <f t="shared" si="217"/>
        <v>0</v>
      </c>
      <c r="AO162" s="1107"/>
      <c r="AP162" s="1093">
        <v>600</v>
      </c>
      <c r="AQ162" s="1093">
        <f t="shared" si="218"/>
        <v>0</v>
      </c>
      <c r="AR162" s="1093">
        <v>420</v>
      </c>
      <c r="AS162" s="1093">
        <f t="shared" si="219"/>
        <v>0</v>
      </c>
      <c r="AT162" s="1094">
        <f t="shared" si="220"/>
        <v>0</v>
      </c>
      <c r="AU162" s="1103"/>
      <c r="AV162" s="1101">
        <v>600</v>
      </c>
      <c r="AW162" s="1101">
        <f t="shared" si="221"/>
        <v>0</v>
      </c>
      <c r="AX162" s="1101">
        <v>420</v>
      </c>
      <c r="AY162" s="1101">
        <f t="shared" si="222"/>
        <v>0</v>
      </c>
      <c r="AZ162" s="1102">
        <f t="shared" si="223"/>
        <v>0</v>
      </c>
      <c r="BA162" s="1151">
        <f t="shared" si="174"/>
        <v>0</v>
      </c>
      <c r="BB162" s="363">
        <v>600</v>
      </c>
      <c r="BC162" s="363">
        <f t="shared" si="224"/>
        <v>0</v>
      </c>
      <c r="BD162" s="363">
        <v>420</v>
      </c>
      <c r="BE162" s="363">
        <f t="shared" si="225"/>
        <v>0</v>
      </c>
      <c r="BF162" s="364">
        <f t="shared" si="175"/>
        <v>0</v>
      </c>
      <c r="BG162" s="1142">
        <f t="shared" si="176"/>
        <v>0</v>
      </c>
      <c r="BH162" s="1142">
        <f t="shared" si="177"/>
        <v>0</v>
      </c>
    </row>
    <row r="163" spans="1:60" x14ac:dyDescent="0.2">
      <c r="A163" s="1">
        <v>159</v>
      </c>
      <c r="B163" s="50" t="s">
        <v>295</v>
      </c>
      <c r="C163" s="51" t="s">
        <v>298</v>
      </c>
      <c r="D163" s="51" t="s">
        <v>7</v>
      </c>
      <c r="E163" s="1830">
        <v>1</v>
      </c>
      <c r="F163" s="76">
        <v>1200</v>
      </c>
      <c r="G163" s="76">
        <f t="shared" si="172"/>
        <v>1200</v>
      </c>
      <c r="H163" s="76">
        <v>450</v>
      </c>
      <c r="I163" s="76">
        <f t="shared" si="173"/>
        <v>450</v>
      </c>
      <c r="J163" s="120">
        <f t="shared" si="202"/>
        <v>1650</v>
      </c>
      <c r="K163" s="131"/>
      <c r="L163" s="95">
        <v>1200</v>
      </c>
      <c r="M163" s="95">
        <f t="shared" si="203"/>
        <v>0</v>
      </c>
      <c r="N163" s="95">
        <v>450</v>
      </c>
      <c r="O163" s="95">
        <f t="shared" si="204"/>
        <v>0</v>
      </c>
      <c r="P163" s="96">
        <f t="shared" si="205"/>
        <v>0</v>
      </c>
      <c r="Q163" s="177"/>
      <c r="R163" s="178">
        <v>1200</v>
      </c>
      <c r="S163" s="178">
        <f t="shared" si="206"/>
        <v>0</v>
      </c>
      <c r="T163" s="178">
        <v>450</v>
      </c>
      <c r="U163" s="178">
        <f t="shared" si="207"/>
        <v>0</v>
      </c>
      <c r="V163" s="179">
        <f t="shared" si="208"/>
        <v>0</v>
      </c>
      <c r="W163" s="224"/>
      <c r="X163" s="225">
        <v>1200</v>
      </c>
      <c r="Y163" s="225">
        <f t="shared" si="209"/>
        <v>0</v>
      </c>
      <c r="Z163" s="225">
        <v>450</v>
      </c>
      <c r="AA163" s="225">
        <f t="shared" si="210"/>
        <v>0</v>
      </c>
      <c r="AB163" s="226">
        <f t="shared" si="211"/>
        <v>0</v>
      </c>
      <c r="AC163" s="271"/>
      <c r="AD163" s="272">
        <v>1200</v>
      </c>
      <c r="AE163" s="272">
        <f t="shared" si="212"/>
        <v>0</v>
      </c>
      <c r="AF163" s="272">
        <v>450</v>
      </c>
      <c r="AG163" s="272">
        <f t="shared" si="213"/>
        <v>0</v>
      </c>
      <c r="AH163" s="273">
        <f t="shared" si="214"/>
        <v>0</v>
      </c>
      <c r="AI163" s="318"/>
      <c r="AJ163" s="319">
        <v>1200</v>
      </c>
      <c r="AK163" s="319">
        <f t="shared" si="215"/>
        <v>0</v>
      </c>
      <c r="AL163" s="319">
        <v>450</v>
      </c>
      <c r="AM163" s="319">
        <f t="shared" si="216"/>
        <v>0</v>
      </c>
      <c r="AN163" s="320">
        <f t="shared" si="217"/>
        <v>0</v>
      </c>
      <c r="AO163" s="1610">
        <v>1</v>
      </c>
      <c r="AP163" s="1093">
        <v>1200</v>
      </c>
      <c r="AQ163" s="1093">
        <f t="shared" si="218"/>
        <v>1200</v>
      </c>
      <c r="AR163" s="1093">
        <v>450</v>
      </c>
      <c r="AS163" s="1093">
        <f t="shared" si="219"/>
        <v>450</v>
      </c>
      <c r="AT163" s="1094">
        <f t="shared" si="220"/>
        <v>1650</v>
      </c>
      <c r="AU163" s="1103"/>
      <c r="AV163" s="1101">
        <v>1200</v>
      </c>
      <c r="AW163" s="1101">
        <f t="shared" si="221"/>
        <v>0</v>
      </c>
      <c r="AX163" s="1101">
        <v>450</v>
      </c>
      <c r="AY163" s="1101">
        <f t="shared" si="222"/>
        <v>0</v>
      </c>
      <c r="AZ163" s="1102">
        <f t="shared" si="223"/>
        <v>0</v>
      </c>
      <c r="BA163" s="1151">
        <f t="shared" si="174"/>
        <v>0</v>
      </c>
      <c r="BB163" s="363">
        <v>1200</v>
      </c>
      <c r="BC163" s="363">
        <f t="shared" si="224"/>
        <v>0</v>
      </c>
      <c r="BD163" s="363">
        <v>450</v>
      </c>
      <c r="BE163" s="363">
        <f t="shared" si="225"/>
        <v>0</v>
      </c>
      <c r="BF163" s="364">
        <f t="shared" si="175"/>
        <v>0</v>
      </c>
      <c r="BG163" s="1142">
        <f t="shared" si="176"/>
        <v>1650</v>
      </c>
      <c r="BH163" s="1142">
        <f t="shared" si="177"/>
        <v>-1650</v>
      </c>
    </row>
    <row r="164" spans="1:60" x14ac:dyDescent="0.2">
      <c r="A164" s="1">
        <v>160</v>
      </c>
      <c r="B164" s="50" t="s">
        <v>299</v>
      </c>
      <c r="C164" s="51"/>
      <c r="D164" s="51" t="s">
        <v>56</v>
      </c>
      <c r="E164" s="1830">
        <v>18.443999999999999</v>
      </c>
      <c r="F164" s="76">
        <v>1050</v>
      </c>
      <c r="G164" s="76">
        <f t="shared" si="172"/>
        <v>19366.2</v>
      </c>
      <c r="H164" s="76">
        <v>840</v>
      </c>
      <c r="I164" s="76">
        <f t="shared" si="173"/>
        <v>15492.96</v>
      </c>
      <c r="J164" s="120">
        <f t="shared" si="202"/>
        <v>34859.160000000003</v>
      </c>
      <c r="K164" s="131"/>
      <c r="L164" s="95">
        <v>1050</v>
      </c>
      <c r="M164" s="95">
        <f t="shared" si="203"/>
        <v>0</v>
      </c>
      <c r="N164" s="95">
        <v>840</v>
      </c>
      <c r="O164" s="95">
        <f t="shared" si="204"/>
        <v>0</v>
      </c>
      <c r="P164" s="96">
        <f t="shared" si="205"/>
        <v>0</v>
      </c>
      <c r="Q164" s="177"/>
      <c r="R164" s="178">
        <v>1050</v>
      </c>
      <c r="S164" s="178">
        <f t="shared" si="206"/>
        <v>0</v>
      </c>
      <c r="T164" s="178">
        <v>840</v>
      </c>
      <c r="U164" s="178">
        <f t="shared" si="207"/>
        <v>0</v>
      </c>
      <c r="V164" s="179">
        <f t="shared" si="208"/>
        <v>0</v>
      </c>
      <c r="W164" s="224">
        <v>10.983999999999998</v>
      </c>
      <c r="X164" s="225">
        <v>1050</v>
      </c>
      <c r="Y164" s="225">
        <f t="shared" si="209"/>
        <v>11533.199999999999</v>
      </c>
      <c r="Z164" s="225">
        <v>840</v>
      </c>
      <c r="AA164" s="225">
        <f t="shared" si="210"/>
        <v>9226.5599999999977</v>
      </c>
      <c r="AB164" s="226">
        <f t="shared" si="211"/>
        <v>20759.759999999995</v>
      </c>
      <c r="AC164" s="271"/>
      <c r="AD164" s="272">
        <v>1050</v>
      </c>
      <c r="AE164" s="272">
        <f t="shared" si="212"/>
        <v>0</v>
      </c>
      <c r="AF164" s="272">
        <v>840</v>
      </c>
      <c r="AG164" s="272">
        <f t="shared" si="213"/>
        <v>0</v>
      </c>
      <c r="AH164" s="273">
        <f t="shared" si="214"/>
        <v>0</v>
      </c>
      <c r="AI164" s="318"/>
      <c r="AJ164" s="319">
        <v>1050</v>
      </c>
      <c r="AK164" s="319">
        <f t="shared" si="215"/>
        <v>0</v>
      </c>
      <c r="AL164" s="319">
        <v>840</v>
      </c>
      <c r="AM164" s="319">
        <f t="shared" si="216"/>
        <v>0</v>
      </c>
      <c r="AN164" s="320">
        <f t="shared" si="217"/>
        <v>0</v>
      </c>
      <c r="AO164" s="1610">
        <v>7.4600000000000009</v>
      </c>
      <c r="AP164" s="1093">
        <v>1050</v>
      </c>
      <c r="AQ164" s="1093">
        <f t="shared" si="218"/>
        <v>7833.0000000000009</v>
      </c>
      <c r="AR164" s="1093">
        <v>840</v>
      </c>
      <c r="AS164" s="1093">
        <f t="shared" si="219"/>
        <v>6266.4000000000005</v>
      </c>
      <c r="AT164" s="1094">
        <f t="shared" si="220"/>
        <v>14099.400000000001</v>
      </c>
      <c r="AU164" s="1103"/>
      <c r="AV164" s="1101">
        <v>1050</v>
      </c>
      <c r="AW164" s="1101">
        <f t="shared" si="221"/>
        <v>0</v>
      </c>
      <c r="AX164" s="1101">
        <v>840</v>
      </c>
      <c r="AY164" s="1101">
        <f t="shared" si="222"/>
        <v>0</v>
      </c>
      <c r="AZ164" s="1102">
        <f t="shared" si="223"/>
        <v>0</v>
      </c>
      <c r="BA164" s="1151">
        <f t="shared" si="174"/>
        <v>0</v>
      </c>
      <c r="BB164" s="363">
        <v>1050</v>
      </c>
      <c r="BC164" s="363">
        <f t="shared" si="224"/>
        <v>0</v>
      </c>
      <c r="BD164" s="363">
        <v>840</v>
      </c>
      <c r="BE164" s="363">
        <f t="shared" si="225"/>
        <v>0</v>
      </c>
      <c r="BF164" s="364">
        <f t="shared" si="175"/>
        <v>0</v>
      </c>
      <c r="BG164" s="1142">
        <f t="shared" si="176"/>
        <v>14099.400000000009</v>
      </c>
      <c r="BH164" s="1142">
        <f t="shared" si="177"/>
        <v>-14099.400000000009</v>
      </c>
    </row>
    <row r="165" spans="1:60" x14ac:dyDescent="0.2">
      <c r="A165" s="1">
        <v>161</v>
      </c>
      <c r="B165" s="50" t="s">
        <v>300</v>
      </c>
      <c r="C165" s="51"/>
      <c r="D165" s="51" t="s">
        <v>56</v>
      </c>
      <c r="E165" s="1830">
        <v>6.418000000000001</v>
      </c>
      <c r="F165" s="76">
        <v>1050</v>
      </c>
      <c r="G165" s="76">
        <f t="shared" si="172"/>
        <v>6738.9000000000015</v>
      </c>
      <c r="H165" s="76">
        <v>3080</v>
      </c>
      <c r="I165" s="76">
        <f t="shared" si="173"/>
        <v>19767.440000000002</v>
      </c>
      <c r="J165" s="120">
        <f t="shared" si="202"/>
        <v>26506.340000000004</v>
      </c>
      <c r="K165" s="131"/>
      <c r="L165" s="95">
        <v>1050</v>
      </c>
      <c r="M165" s="95">
        <f t="shared" si="203"/>
        <v>0</v>
      </c>
      <c r="N165" s="95">
        <v>3080</v>
      </c>
      <c r="O165" s="95">
        <f t="shared" si="204"/>
        <v>0</v>
      </c>
      <c r="P165" s="96">
        <f t="shared" si="205"/>
        <v>0</v>
      </c>
      <c r="Q165" s="177"/>
      <c r="R165" s="178">
        <v>1050</v>
      </c>
      <c r="S165" s="178">
        <f t="shared" si="206"/>
        <v>0</v>
      </c>
      <c r="T165" s="178">
        <v>3080</v>
      </c>
      <c r="U165" s="178">
        <f t="shared" si="207"/>
        <v>0</v>
      </c>
      <c r="V165" s="179">
        <f t="shared" si="208"/>
        <v>0</v>
      </c>
      <c r="W165" s="224">
        <v>4.9530000000000012</v>
      </c>
      <c r="X165" s="225">
        <v>1050</v>
      </c>
      <c r="Y165" s="225">
        <f t="shared" si="209"/>
        <v>5200.6500000000015</v>
      </c>
      <c r="Z165" s="225">
        <v>3080</v>
      </c>
      <c r="AA165" s="225">
        <f t="shared" si="210"/>
        <v>15255.240000000003</v>
      </c>
      <c r="AB165" s="226">
        <f t="shared" si="211"/>
        <v>20455.890000000007</v>
      </c>
      <c r="AC165" s="271"/>
      <c r="AD165" s="272">
        <v>1050</v>
      </c>
      <c r="AE165" s="272">
        <f t="shared" si="212"/>
        <v>0</v>
      </c>
      <c r="AF165" s="272">
        <v>3080</v>
      </c>
      <c r="AG165" s="272">
        <f t="shared" si="213"/>
        <v>0</v>
      </c>
      <c r="AH165" s="273">
        <f t="shared" si="214"/>
        <v>0</v>
      </c>
      <c r="AI165" s="318"/>
      <c r="AJ165" s="319">
        <v>1050</v>
      </c>
      <c r="AK165" s="319">
        <f t="shared" si="215"/>
        <v>0</v>
      </c>
      <c r="AL165" s="319">
        <v>3080</v>
      </c>
      <c r="AM165" s="319">
        <f t="shared" si="216"/>
        <v>0</v>
      </c>
      <c r="AN165" s="320">
        <f t="shared" si="217"/>
        <v>0</v>
      </c>
      <c r="AO165" s="1610">
        <v>1.4649999999999999</v>
      </c>
      <c r="AP165" s="1093">
        <v>1050</v>
      </c>
      <c r="AQ165" s="1093">
        <f t="shared" si="218"/>
        <v>1538.2499999999998</v>
      </c>
      <c r="AR165" s="1093">
        <v>3080</v>
      </c>
      <c r="AS165" s="1093">
        <f t="shared" si="219"/>
        <v>4512.2</v>
      </c>
      <c r="AT165" s="1094">
        <f t="shared" si="220"/>
        <v>6050.45</v>
      </c>
      <c r="AU165" s="1103"/>
      <c r="AV165" s="1101">
        <v>1050</v>
      </c>
      <c r="AW165" s="1101">
        <f t="shared" si="221"/>
        <v>0</v>
      </c>
      <c r="AX165" s="1101">
        <v>3080</v>
      </c>
      <c r="AY165" s="1101">
        <f t="shared" si="222"/>
        <v>0</v>
      </c>
      <c r="AZ165" s="1102">
        <f t="shared" si="223"/>
        <v>0</v>
      </c>
      <c r="BA165" s="1151">
        <f t="shared" si="174"/>
        <v>0</v>
      </c>
      <c r="BB165" s="363">
        <v>1050</v>
      </c>
      <c r="BC165" s="363">
        <f t="shared" si="224"/>
        <v>0</v>
      </c>
      <c r="BD165" s="363">
        <v>3080</v>
      </c>
      <c r="BE165" s="363">
        <f t="shared" si="225"/>
        <v>0</v>
      </c>
      <c r="BF165" s="364">
        <f t="shared" si="175"/>
        <v>0</v>
      </c>
      <c r="BG165" s="1142">
        <f t="shared" si="176"/>
        <v>6050.4499999999971</v>
      </c>
      <c r="BH165" s="1142">
        <f t="shared" si="177"/>
        <v>-6050.4499999999971</v>
      </c>
    </row>
    <row r="166" spans="1:60" x14ac:dyDescent="0.2">
      <c r="A166" s="1">
        <v>162</v>
      </c>
      <c r="B166" s="50" t="s">
        <v>60</v>
      </c>
      <c r="C166" s="1159"/>
      <c r="D166" s="51" t="s">
        <v>5</v>
      </c>
      <c r="E166" s="1830">
        <v>1</v>
      </c>
      <c r="F166" s="76">
        <v>0</v>
      </c>
      <c r="G166" s="76">
        <f t="shared" si="172"/>
        <v>0</v>
      </c>
      <c r="H166" s="76">
        <v>4701</v>
      </c>
      <c r="I166" s="76">
        <f t="shared" si="173"/>
        <v>4701</v>
      </c>
      <c r="J166" s="120">
        <f t="shared" si="202"/>
        <v>4701</v>
      </c>
      <c r="K166" s="131"/>
      <c r="L166" s="95">
        <v>0</v>
      </c>
      <c r="M166" s="95">
        <f t="shared" si="203"/>
        <v>0</v>
      </c>
      <c r="N166" s="95">
        <v>4701</v>
      </c>
      <c r="O166" s="95">
        <f t="shared" si="204"/>
        <v>0</v>
      </c>
      <c r="P166" s="96">
        <f t="shared" si="205"/>
        <v>0</v>
      </c>
      <c r="Q166" s="177"/>
      <c r="R166" s="178">
        <v>0</v>
      </c>
      <c r="S166" s="178">
        <f t="shared" si="206"/>
        <v>0</v>
      </c>
      <c r="T166" s="178">
        <v>4701</v>
      </c>
      <c r="U166" s="178">
        <f t="shared" si="207"/>
        <v>0</v>
      </c>
      <c r="V166" s="179">
        <f t="shared" si="208"/>
        <v>0</v>
      </c>
      <c r="W166" s="224">
        <v>1</v>
      </c>
      <c r="X166" s="225">
        <v>0</v>
      </c>
      <c r="Y166" s="225">
        <f t="shared" si="209"/>
        <v>0</v>
      </c>
      <c r="Z166" s="225">
        <v>4701</v>
      </c>
      <c r="AA166" s="225">
        <f t="shared" si="210"/>
        <v>4701</v>
      </c>
      <c r="AB166" s="226">
        <f t="shared" si="211"/>
        <v>4701</v>
      </c>
      <c r="AC166" s="271"/>
      <c r="AD166" s="272">
        <v>0</v>
      </c>
      <c r="AE166" s="272">
        <f t="shared" si="212"/>
        <v>0</v>
      </c>
      <c r="AF166" s="272">
        <v>4701</v>
      </c>
      <c r="AG166" s="272">
        <f t="shared" si="213"/>
        <v>0</v>
      </c>
      <c r="AH166" s="273">
        <f t="shared" si="214"/>
        <v>0</v>
      </c>
      <c r="AI166" s="318"/>
      <c r="AJ166" s="319">
        <v>0</v>
      </c>
      <c r="AK166" s="319">
        <f t="shared" si="215"/>
        <v>0</v>
      </c>
      <c r="AL166" s="319">
        <v>4701</v>
      </c>
      <c r="AM166" s="319">
        <f t="shared" si="216"/>
        <v>0</v>
      </c>
      <c r="AN166" s="320">
        <f t="shared" si="217"/>
        <v>0</v>
      </c>
      <c r="AO166" s="1107"/>
      <c r="AP166" s="1093">
        <v>0</v>
      </c>
      <c r="AQ166" s="1093">
        <f t="shared" si="218"/>
        <v>0</v>
      </c>
      <c r="AR166" s="1093">
        <v>4701</v>
      </c>
      <c r="AS166" s="1093">
        <f t="shared" si="219"/>
        <v>0</v>
      </c>
      <c r="AT166" s="1094">
        <f t="shared" si="220"/>
        <v>0</v>
      </c>
      <c r="AU166" s="1103"/>
      <c r="AV166" s="1101">
        <v>0</v>
      </c>
      <c r="AW166" s="1101">
        <f t="shared" si="221"/>
        <v>0</v>
      </c>
      <c r="AX166" s="1101">
        <v>4701</v>
      </c>
      <c r="AY166" s="1101">
        <f t="shared" si="222"/>
        <v>0</v>
      </c>
      <c r="AZ166" s="1102">
        <f t="shared" si="223"/>
        <v>0</v>
      </c>
      <c r="BA166" s="1151">
        <f t="shared" si="174"/>
        <v>0</v>
      </c>
      <c r="BB166" s="363">
        <v>0</v>
      </c>
      <c r="BC166" s="363">
        <f t="shared" si="224"/>
        <v>0</v>
      </c>
      <c r="BD166" s="363">
        <v>4701</v>
      </c>
      <c r="BE166" s="363">
        <f t="shared" si="225"/>
        <v>0</v>
      </c>
      <c r="BF166" s="364">
        <f t="shared" si="175"/>
        <v>0</v>
      </c>
      <c r="BG166" s="1142">
        <f t="shared" si="176"/>
        <v>0</v>
      </c>
      <c r="BH166" s="1142">
        <f t="shared" si="177"/>
        <v>0</v>
      </c>
    </row>
    <row r="167" spans="1:60" ht="25.5" x14ac:dyDescent="0.2">
      <c r="A167" s="1">
        <v>163</v>
      </c>
      <c r="B167" s="50" t="s">
        <v>82</v>
      </c>
      <c r="C167" s="51" t="s">
        <v>83</v>
      </c>
      <c r="D167" s="51" t="s">
        <v>56</v>
      </c>
      <c r="E167" s="1830">
        <v>5.5</v>
      </c>
      <c r="F167" s="76">
        <v>600</v>
      </c>
      <c r="G167" s="76">
        <f t="shared" si="172"/>
        <v>3300</v>
      </c>
      <c r="H167" s="76">
        <v>588</v>
      </c>
      <c r="I167" s="76">
        <f t="shared" si="173"/>
        <v>3234</v>
      </c>
      <c r="J167" s="120">
        <f t="shared" si="202"/>
        <v>6534</v>
      </c>
      <c r="K167" s="131"/>
      <c r="L167" s="95">
        <v>600</v>
      </c>
      <c r="M167" s="95">
        <f t="shared" si="203"/>
        <v>0</v>
      </c>
      <c r="N167" s="95">
        <v>588</v>
      </c>
      <c r="O167" s="95">
        <f t="shared" si="204"/>
        <v>0</v>
      </c>
      <c r="P167" s="96">
        <f t="shared" si="205"/>
        <v>0</v>
      </c>
      <c r="Q167" s="177"/>
      <c r="R167" s="178">
        <v>600</v>
      </c>
      <c r="S167" s="178">
        <f t="shared" si="206"/>
        <v>0</v>
      </c>
      <c r="T167" s="178">
        <v>588</v>
      </c>
      <c r="U167" s="178">
        <f t="shared" si="207"/>
        <v>0</v>
      </c>
      <c r="V167" s="179">
        <f t="shared" si="208"/>
        <v>0</v>
      </c>
      <c r="W167" s="224"/>
      <c r="X167" s="225">
        <v>600</v>
      </c>
      <c r="Y167" s="225">
        <f t="shared" si="209"/>
        <v>0</v>
      </c>
      <c r="Z167" s="225">
        <v>588</v>
      </c>
      <c r="AA167" s="225">
        <f t="shared" si="210"/>
        <v>0</v>
      </c>
      <c r="AB167" s="226">
        <f t="shared" si="211"/>
        <v>0</v>
      </c>
      <c r="AC167" s="271"/>
      <c r="AD167" s="272">
        <v>600</v>
      </c>
      <c r="AE167" s="272">
        <f t="shared" si="212"/>
        <v>0</v>
      </c>
      <c r="AF167" s="272">
        <v>588</v>
      </c>
      <c r="AG167" s="272">
        <f t="shared" si="213"/>
        <v>0</v>
      </c>
      <c r="AH167" s="273">
        <f t="shared" si="214"/>
        <v>0</v>
      </c>
      <c r="AI167" s="318"/>
      <c r="AJ167" s="319">
        <v>600</v>
      </c>
      <c r="AK167" s="319">
        <f t="shared" si="215"/>
        <v>0</v>
      </c>
      <c r="AL167" s="319">
        <v>588</v>
      </c>
      <c r="AM167" s="319">
        <f t="shared" si="216"/>
        <v>0</v>
      </c>
      <c r="AN167" s="320">
        <f t="shared" si="217"/>
        <v>0</v>
      </c>
      <c r="AO167" s="1107">
        <v>5.5</v>
      </c>
      <c r="AP167" s="1093">
        <v>600</v>
      </c>
      <c r="AQ167" s="1093">
        <f t="shared" si="218"/>
        <v>3300</v>
      </c>
      <c r="AR167" s="1093">
        <v>588</v>
      </c>
      <c r="AS167" s="1093">
        <f t="shared" si="219"/>
        <v>3234</v>
      </c>
      <c r="AT167" s="1094">
        <f t="shared" si="220"/>
        <v>6534</v>
      </c>
      <c r="AU167" s="1103"/>
      <c r="AV167" s="1101">
        <v>600</v>
      </c>
      <c r="AW167" s="1101">
        <f t="shared" si="221"/>
        <v>0</v>
      </c>
      <c r="AX167" s="1101">
        <v>588</v>
      </c>
      <c r="AY167" s="1101">
        <f t="shared" si="222"/>
        <v>0</v>
      </c>
      <c r="AZ167" s="1102">
        <f t="shared" si="223"/>
        <v>0</v>
      </c>
      <c r="BA167" s="1151">
        <f t="shared" si="174"/>
        <v>0</v>
      </c>
      <c r="BB167" s="363">
        <v>600</v>
      </c>
      <c r="BC167" s="363">
        <f t="shared" si="224"/>
        <v>0</v>
      </c>
      <c r="BD167" s="363">
        <v>588</v>
      </c>
      <c r="BE167" s="363">
        <f t="shared" si="225"/>
        <v>0</v>
      </c>
      <c r="BF167" s="364">
        <f t="shared" si="175"/>
        <v>0</v>
      </c>
      <c r="BG167" s="1142">
        <f t="shared" si="176"/>
        <v>6534</v>
      </c>
      <c r="BH167" s="1142">
        <f t="shared" si="177"/>
        <v>-6534</v>
      </c>
    </row>
    <row r="168" spans="1:60" ht="13.5" x14ac:dyDescent="0.2">
      <c r="A168" s="1">
        <v>164</v>
      </c>
      <c r="B168" s="1143" t="s">
        <v>405</v>
      </c>
      <c r="C168" s="51"/>
      <c r="D168" s="51"/>
      <c r="E168" s="1830"/>
      <c r="F168" s="51"/>
      <c r="G168" s="76"/>
      <c r="H168" s="1124"/>
      <c r="I168" s="76"/>
      <c r="J168" s="1125"/>
      <c r="K168" s="131"/>
      <c r="L168" s="1144"/>
      <c r="M168" s="95"/>
      <c r="N168" s="1126"/>
      <c r="O168" s="95"/>
      <c r="P168" s="1127"/>
      <c r="Q168" s="177"/>
      <c r="R168" s="1145"/>
      <c r="S168" s="178"/>
      <c r="T168" s="1128"/>
      <c r="U168" s="178"/>
      <c r="V168" s="1129"/>
      <c r="W168" s="224"/>
      <c r="X168" s="1146"/>
      <c r="Y168" s="225"/>
      <c r="Z168" s="1130"/>
      <c r="AA168" s="225"/>
      <c r="AB168" s="1131"/>
      <c r="AC168" s="271"/>
      <c r="AD168" s="1147"/>
      <c r="AE168" s="272"/>
      <c r="AF168" s="1132"/>
      <c r="AG168" s="272"/>
      <c r="AH168" s="1133"/>
      <c r="AI168" s="318"/>
      <c r="AJ168" s="1148"/>
      <c r="AK168" s="319"/>
      <c r="AL168" s="1134"/>
      <c r="AM168" s="319"/>
      <c r="AN168" s="1135"/>
      <c r="AO168" s="1107"/>
      <c r="AP168" s="1149"/>
      <c r="AQ168" s="1093"/>
      <c r="AR168" s="1136"/>
      <c r="AS168" s="1093"/>
      <c r="AT168" s="1137"/>
      <c r="AU168" s="1103"/>
      <c r="AV168" s="1150"/>
      <c r="AW168" s="1101"/>
      <c r="AX168" s="1138"/>
      <c r="AY168" s="1101"/>
      <c r="AZ168" s="1139"/>
      <c r="BA168" s="1151">
        <f t="shared" si="174"/>
        <v>0</v>
      </c>
      <c r="BB168" s="1152"/>
      <c r="BC168" s="363"/>
      <c r="BD168" s="1140"/>
      <c r="BE168" s="363"/>
      <c r="BF168" s="364">
        <f t="shared" si="175"/>
        <v>0</v>
      </c>
      <c r="BG168" s="1142">
        <f t="shared" si="176"/>
        <v>0</v>
      </c>
      <c r="BH168" s="1142">
        <f t="shared" si="177"/>
        <v>0</v>
      </c>
    </row>
    <row r="169" spans="1:60" x14ac:dyDescent="0.2">
      <c r="A169" s="1">
        <v>165</v>
      </c>
      <c r="B169" s="50" t="s">
        <v>297</v>
      </c>
      <c r="C169" s="51" t="s">
        <v>338</v>
      </c>
      <c r="D169" s="51" t="s">
        <v>14</v>
      </c>
      <c r="E169" s="1830">
        <v>1</v>
      </c>
      <c r="F169" s="76">
        <v>2829</v>
      </c>
      <c r="G169" s="76">
        <f t="shared" si="172"/>
        <v>2829</v>
      </c>
      <c r="H169" s="76">
        <v>5624.6399999999994</v>
      </c>
      <c r="I169" s="76">
        <f t="shared" si="173"/>
        <v>5624.6399999999994</v>
      </c>
      <c r="J169" s="120">
        <f t="shared" ref="J169:J179" si="226">G169+I169</f>
        <v>8453.64</v>
      </c>
      <c r="K169" s="131"/>
      <c r="L169" s="95">
        <v>2829</v>
      </c>
      <c r="M169" s="95">
        <f t="shared" ref="M169:M179" si="227">K169*L169</f>
        <v>0</v>
      </c>
      <c r="N169" s="95">
        <v>5624.6399999999994</v>
      </c>
      <c r="O169" s="95">
        <f t="shared" ref="O169:O179" si="228">K169*N169</f>
        <v>0</v>
      </c>
      <c r="P169" s="96">
        <f t="shared" ref="P169:P179" si="229">M169+O169</f>
        <v>0</v>
      </c>
      <c r="Q169" s="177"/>
      <c r="R169" s="178">
        <v>2829</v>
      </c>
      <c r="S169" s="178">
        <f t="shared" ref="S169:S179" si="230">Q169*R169</f>
        <v>0</v>
      </c>
      <c r="T169" s="178">
        <v>5624.6399999999994</v>
      </c>
      <c r="U169" s="178">
        <f t="shared" ref="U169:U179" si="231">Q169*T169</f>
        <v>0</v>
      </c>
      <c r="V169" s="179">
        <f t="shared" ref="V169:V179" si="232">S169+U169</f>
        <v>0</v>
      </c>
      <c r="W169" s="224"/>
      <c r="X169" s="225">
        <v>2829</v>
      </c>
      <c r="Y169" s="225">
        <f t="shared" ref="Y169:Y179" si="233">W169*X169</f>
        <v>0</v>
      </c>
      <c r="Z169" s="225">
        <v>5624.6399999999994</v>
      </c>
      <c r="AA169" s="225">
        <f t="shared" ref="AA169:AA179" si="234">W169*Z169</f>
        <v>0</v>
      </c>
      <c r="AB169" s="226">
        <f t="shared" ref="AB169:AB179" si="235">Y169+AA169</f>
        <v>0</v>
      </c>
      <c r="AC169" s="271">
        <v>1</v>
      </c>
      <c r="AD169" s="272">
        <v>2829</v>
      </c>
      <c r="AE169" s="272">
        <f t="shared" ref="AE169:AE179" si="236">AC169*AD169</f>
        <v>2829</v>
      </c>
      <c r="AF169" s="272">
        <v>5624.6399999999994</v>
      </c>
      <c r="AG169" s="272">
        <f t="shared" ref="AG169:AG179" si="237">AC169*AF169</f>
        <v>5624.6399999999994</v>
      </c>
      <c r="AH169" s="273">
        <f t="shared" ref="AH169:AH179" si="238">AE169+AG169</f>
        <v>8453.64</v>
      </c>
      <c r="AI169" s="318"/>
      <c r="AJ169" s="319">
        <v>2829</v>
      </c>
      <c r="AK169" s="319">
        <f t="shared" ref="AK169:AK179" si="239">AI169*AJ169</f>
        <v>0</v>
      </c>
      <c r="AL169" s="319">
        <v>5624.6399999999994</v>
      </c>
      <c r="AM169" s="319">
        <f t="shared" ref="AM169:AM179" si="240">AI169*AL169</f>
        <v>0</v>
      </c>
      <c r="AN169" s="320">
        <f t="shared" ref="AN169:AN179" si="241">AK169+AM169</f>
        <v>0</v>
      </c>
      <c r="AO169" s="1107"/>
      <c r="AP169" s="1093">
        <v>2829</v>
      </c>
      <c r="AQ169" s="1093">
        <f t="shared" ref="AQ169:AQ179" si="242">AO169*AP169</f>
        <v>0</v>
      </c>
      <c r="AR169" s="1093">
        <v>5624.6399999999994</v>
      </c>
      <c r="AS169" s="1093">
        <f t="shared" ref="AS169:AS179" si="243">AO169*AR169</f>
        <v>0</v>
      </c>
      <c r="AT169" s="1094">
        <f t="shared" ref="AT169:AT179" si="244">AQ169+AS169</f>
        <v>0</v>
      </c>
      <c r="AU169" s="1103"/>
      <c r="AV169" s="1101">
        <v>2829</v>
      </c>
      <c r="AW169" s="1101">
        <f t="shared" ref="AW169:AW179" si="245">AU169*AV169</f>
        <v>0</v>
      </c>
      <c r="AX169" s="1101">
        <v>5624.6399999999994</v>
      </c>
      <c r="AY169" s="1101">
        <f t="shared" ref="AY169:AY179" si="246">AU169*AX169</f>
        <v>0</v>
      </c>
      <c r="AZ169" s="1102">
        <f t="shared" ref="AZ169:AZ179" si="247">AW169+AY169</f>
        <v>0</v>
      </c>
      <c r="BA169" s="1151">
        <f t="shared" si="174"/>
        <v>0</v>
      </c>
      <c r="BB169" s="363">
        <v>2829</v>
      </c>
      <c r="BC169" s="363">
        <f t="shared" ref="BC169:BC179" si="248">BA169*BB169</f>
        <v>0</v>
      </c>
      <c r="BD169" s="363">
        <v>5624.6399999999994</v>
      </c>
      <c r="BE169" s="363">
        <f t="shared" ref="BE169:BE179" si="249">BA169*BD169</f>
        <v>0</v>
      </c>
      <c r="BF169" s="364">
        <f t="shared" si="175"/>
        <v>0</v>
      </c>
      <c r="BG169" s="1142">
        <f t="shared" si="176"/>
        <v>0</v>
      </c>
      <c r="BH169" s="1142">
        <f t="shared" si="177"/>
        <v>0</v>
      </c>
    </row>
    <row r="170" spans="1:60" x14ac:dyDescent="0.2">
      <c r="A170" s="1">
        <v>166</v>
      </c>
      <c r="B170" s="50" t="s">
        <v>62</v>
      </c>
      <c r="C170" s="51" t="s">
        <v>337</v>
      </c>
      <c r="D170" s="51" t="s">
        <v>14</v>
      </c>
      <c r="E170" s="1830">
        <v>1</v>
      </c>
      <c r="F170" s="76">
        <v>1681</v>
      </c>
      <c r="G170" s="76">
        <f t="shared" si="172"/>
        <v>1681</v>
      </c>
      <c r="H170" s="76">
        <v>4575.5999999999995</v>
      </c>
      <c r="I170" s="76">
        <f t="shared" si="173"/>
        <v>4575.5999999999995</v>
      </c>
      <c r="J170" s="120">
        <f t="shared" si="226"/>
        <v>6256.5999999999995</v>
      </c>
      <c r="K170" s="131"/>
      <c r="L170" s="95">
        <v>1681</v>
      </c>
      <c r="M170" s="95">
        <f t="shared" si="227"/>
        <v>0</v>
      </c>
      <c r="N170" s="95">
        <v>4575.5999999999995</v>
      </c>
      <c r="O170" s="95">
        <f t="shared" si="228"/>
        <v>0</v>
      </c>
      <c r="P170" s="96">
        <f t="shared" si="229"/>
        <v>0</v>
      </c>
      <c r="Q170" s="177"/>
      <c r="R170" s="178">
        <v>1681</v>
      </c>
      <c r="S170" s="178">
        <f t="shared" si="230"/>
        <v>0</v>
      </c>
      <c r="T170" s="178">
        <v>4575.5999999999995</v>
      </c>
      <c r="U170" s="178">
        <f t="shared" si="231"/>
        <v>0</v>
      </c>
      <c r="V170" s="179">
        <f t="shared" si="232"/>
        <v>0</v>
      </c>
      <c r="W170" s="224"/>
      <c r="X170" s="225">
        <v>1681</v>
      </c>
      <c r="Y170" s="225">
        <f t="shared" si="233"/>
        <v>0</v>
      </c>
      <c r="Z170" s="225">
        <v>4575.5999999999995</v>
      </c>
      <c r="AA170" s="225">
        <f t="shared" si="234"/>
        <v>0</v>
      </c>
      <c r="AB170" s="226">
        <f t="shared" si="235"/>
        <v>0</v>
      </c>
      <c r="AC170" s="271">
        <v>1</v>
      </c>
      <c r="AD170" s="272">
        <v>1681</v>
      </c>
      <c r="AE170" s="272">
        <f t="shared" si="236"/>
        <v>1681</v>
      </c>
      <c r="AF170" s="272">
        <v>4575.5999999999995</v>
      </c>
      <c r="AG170" s="272">
        <f t="shared" si="237"/>
        <v>4575.5999999999995</v>
      </c>
      <c r="AH170" s="273">
        <f t="shared" si="238"/>
        <v>6256.5999999999995</v>
      </c>
      <c r="AI170" s="318"/>
      <c r="AJ170" s="319">
        <v>1681</v>
      </c>
      <c r="AK170" s="319">
        <f t="shared" si="239"/>
        <v>0</v>
      </c>
      <c r="AL170" s="319">
        <v>4575.5999999999995</v>
      </c>
      <c r="AM170" s="319">
        <f t="shared" si="240"/>
        <v>0</v>
      </c>
      <c r="AN170" s="320">
        <f t="shared" si="241"/>
        <v>0</v>
      </c>
      <c r="AO170" s="1107"/>
      <c r="AP170" s="1093">
        <v>1681</v>
      </c>
      <c r="AQ170" s="1093">
        <f t="shared" si="242"/>
        <v>0</v>
      </c>
      <c r="AR170" s="1093">
        <v>4575.5999999999995</v>
      </c>
      <c r="AS170" s="1093">
        <f t="shared" si="243"/>
        <v>0</v>
      </c>
      <c r="AT170" s="1094">
        <f t="shared" si="244"/>
        <v>0</v>
      </c>
      <c r="AU170" s="1103"/>
      <c r="AV170" s="1101">
        <v>1681</v>
      </c>
      <c r="AW170" s="1101">
        <f t="shared" si="245"/>
        <v>0</v>
      </c>
      <c r="AX170" s="1101">
        <v>4575.5999999999995</v>
      </c>
      <c r="AY170" s="1101">
        <f t="shared" si="246"/>
        <v>0</v>
      </c>
      <c r="AZ170" s="1102">
        <f t="shared" si="247"/>
        <v>0</v>
      </c>
      <c r="BA170" s="1151">
        <f t="shared" si="174"/>
        <v>0</v>
      </c>
      <c r="BB170" s="363">
        <v>1681</v>
      </c>
      <c r="BC170" s="363">
        <f t="shared" si="248"/>
        <v>0</v>
      </c>
      <c r="BD170" s="363">
        <v>4575.5999999999995</v>
      </c>
      <c r="BE170" s="363">
        <f t="shared" si="249"/>
        <v>0</v>
      </c>
      <c r="BF170" s="364">
        <f t="shared" si="175"/>
        <v>0</v>
      </c>
      <c r="BG170" s="1142">
        <f t="shared" si="176"/>
        <v>0</v>
      </c>
      <c r="BH170" s="1142">
        <f t="shared" si="177"/>
        <v>0</v>
      </c>
    </row>
    <row r="171" spans="1:60" x14ac:dyDescent="0.2">
      <c r="A171" s="1">
        <v>167</v>
      </c>
      <c r="B171" s="50" t="s">
        <v>396</v>
      </c>
      <c r="C171" s="51" t="s">
        <v>296</v>
      </c>
      <c r="D171" s="51" t="s">
        <v>14</v>
      </c>
      <c r="E171" s="1830">
        <v>1</v>
      </c>
      <c r="F171" s="76">
        <v>4500</v>
      </c>
      <c r="G171" s="76">
        <f t="shared" si="172"/>
        <v>4500</v>
      </c>
      <c r="H171" s="76">
        <v>4900</v>
      </c>
      <c r="I171" s="76">
        <f t="shared" si="173"/>
        <v>4900</v>
      </c>
      <c r="J171" s="120">
        <f t="shared" si="226"/>
        <v>9400</v>
      </c>
      <c r="K171" s="131"/>
      <c r="L171" s="95">
        <v>4500</v>
      </c>
      <c r="M171" s="95">
        <f t="shared" si="227"/>
        <v>0</v>
      </c>
      <c r="N171" s="95">
        <v>4900</v>
      </c>
      <c r="O171" s="95">
        <f t="shared" si="228"/>
        <v>0</v>
      </c>
      <c r="P171" s="96">
        <f t="shared" si="229"/>
        <v>0</v>
      </c>
      <c r="Q171" s="177"/>
      <c r="R171" s="178">
        <v>4500</v>
      </c>
      <c r="S171" s="178">
        <f t="shared" si="230"/>
        <v>0</v>
      </c>
      <c r="T171" s="178">
        <v>4900</v>
      </c>
      <c r="U171" s="178">
        <f t="shared" si="231"/>
        <v>0</v>
      </c>
      <c r="V171" s="179">
        <f t="shared" si="232"/>
        <v>0</v>
      </c>
      <c r="W171" s="224"/>
      <c r="X171" s="225">
        <v>4500</v>
      </c>
      <c r="Y171" s="225">
        <f t="shared" si="233"/>
        <v>0</v>
      </c>
      <c r="Z171" s="225">
        <v>4900</v>
      </c>
      <c r="AA171" s="225">
        <f t="shared" si="234"/>
        <v>0</v>
      </c>
      <c r="AB171" s="226">
        <f t="shared" si="235"/>
        <v>0</v>
      </c>
      <c r="AC171" s="271"/>
      <c r="AD171" s="272">
        <v>4500</v>
      </c>
      <c r="AE171" s="272">
        <f t="shared" si="236"/>
        <v>0</v>
      </c>
      <c r="AF171" s="272">
        <v>4900</v>
      </c>
      <c r="AG171" s="272">
        <f t="shared" si="237"/>
        <v>0</v>
      </c>
      <c r="AH171" s="273">
        <f t="shared" si="238"/>
        <v>0</v>
      </c>
      <c r="AI171" s="1608">
        <v>1</v>
      </c>
      <c r="AJ171" s="319">
        <v>4500</v>
      </c>
      <c r="AK171" s="319">
        <f t="shared" si="239"/>
        <v>4500</v>
      </c>
      <c r="AL171" s="319">
        <v>4900</v>
      </c>
      <c r="AM171" s="319">
        <f t="shared" si="240"/>
        <v>4900</v>
      </c>
      <c r="AN171" s="320">
        <f t="shared" si="241"/>
        <v>9400</v>
      </c>
      <c r="AO171" s="1107"/>
      <c r="AP171" s="1093">
        <v>4500</v>
      </c>
      <c r="AQ171" s="1093">
        <f t="shared" si="242"/>
        <v>0</v>
      </c>
      <c r="AR171" s="1093">
        <v>4900</v>
      </c>
      <c r="AS171" s="1093">
        <f t="shared" si="243"/>
        <v>0</v>
      </c>
      <c r="AT171" s="1094">
        <f t="shared" si="244"/>
        <v>0</v>
      </c>
      <c r="AU171" s="1103"/>
      <c r="AV171" s="1101">
        <v>4500</v>
      </c>
      <c r="AW171" s="1101">
        <f t="shared" si="245"/>
        <v>0</v>
      </c>
      <c r="AX171" s="1101">
        <v>4900</v>
      </c>
      <c r="AY171" s="1101">
        <f t="shared" si="246"/>
        <v>0</v>
      </c>
      <c r="AZ171" s="1102">
        <f t="shared" si="247"/>
        <v>0</v>
      </c>
      <c r="BA171" s="1151">
        <f t="shared" si="174"/>
        <v>0</v>
      </c>
      <c r="BB171" s="363">
        <v>4500</v>
      </c>
      <c r="BC171" s="363">
        <f t="shared" si="248"/>
        <v>0</v>
      </c>
      <c r="BD171" s="363">
        <v>4900</v>
      </c>
      <c r="BE171" s="363">
        <f t="shared" si="249"/>
        <v>0</v>
      </c>
      <c r="BF171" s="364">
        <f t="shared" si="175"/>
        <v>0</v>
      </c>
      <c r="BG171" s="1142">
        <f t="shared" si="176"/>
        <v>0</v>
      </c>
      <c r="BH171" s="1142">
        <f t="shared" si="177"/>
        <v>0</v>
      </c>
    </row>
    <row r="172" spans="1:60" ht="25.5" x14ac:dyDescent="0.2">
      <c r="A172" s="1">
        <v>168</v>
      </c>
      <c r="B172" s="50" t="s">
        <v>387</v>
      </c>
      <c r="C172" s="51" t="s">
        <v>400</v>
      </c>
      <c r="D172" s="51" t="s">
        <v>14</v>
      </c>
      <c r="E172" s="1830">
        <v>2</v>
      </c>
      <c r="F172" s="76">
        <v>4500</v>
      </c>
      <c r="G172" s="76">
        <f t="shared" si="172"/>
        <v>9000</v>
      </c>
      <c r="H172" s="76">
        <v>11136.75</v>
      </c>
      <c r="I172" s="76">
        <f t="shared" si="173"/>
        <v>22273.5</v>
      </c>
      <c r="J172" s="120">
        <f t="shared" si="226"/>
        <v>31273.5</v>
      </c>
      <c r="K172" s="131"/>
      <c r="L172" s="95">
        <v>4500</v>
      </c>
      <c r="M172" s="95">
        <f t="shared" si="227"/>
        <v>0</v>
      </c>
      <c r="N172" s="95">
        <v>11136.75</v>
      </c>
      <c r="O172" s="95">
        <f t="shared" si="228"/>
        <v>0</v>
      </c>
      <c r="P172" s="96">
        <f t="shared" si="229"/>
        <v>0</v>
      </c>
      <c r="Q172" s="177"/>
      <c r="R172" s="178">
        <v>4500</v>
      </c>
      <c r="S172" s="178">
        <f t="shared" si="230"/>
        <v>0</v>
      </c>
      <c r="T172" s="178">
        <v>11136.75</v>
      </c>
      <c r="U172" s="178">
        <f t="shared" si="231"/>
        <v>0</v>
      </c>
      <c r="V172" s="179">
        <f t="shared" si="232"/>
        <v>0</v>
      </c>
      <c r="W172" s="224"/>
      <c r="X172" s="225">
        <v>4500</v>
      </c>
      <c r="Y172" s="225">
        <f t="shared" si="233"/>
        <v>0</v>
      </c>
      <c r="Z172" s="225">
        <v>11136.75</v>
      </c>
      <c r="AA172" s="225">
        <f t="shared" si="234"/>
        <v>0</v>
      </c>
      <c r="AB172" s="226">
        <f t="shared" si="235"/>
        <v>0</v>
      </c>
      <c r="AC172" s="271"/>
      <c r="AD172" s="272">
        <v>4500</v>
      </c>
      <c r="AE172" s="272">
        <f t="shared" si="236"/>
        <v>0</v>
      </c>
      <c r="AF172" s="272">
        <v>11136.75</v>
      </c>
      <c r="AG172" s="272">
        <f t="shared" si="237"/>
        <v>0</v>
      </c>
      <c r="AH172" s="273">
        <f t="shared" si="238"/>
        <v>0</v>
      </c>
      <c r="AI172" s="1608">
        <v>2</v>
      </c>
      <c r="AJ172" s="319">
        <v>4500</v>
      </c>
      <c r="AK172" s="319">
        <f t="shared" si="239"/>
        <v>9000</v>
      </c>
      <c r="AL172" s="319">
        <v>11136.75</v>
      </c>
      <c r="AM172" s="319">
        <f t="shared" si="240"/>
        <v>22273.5</v>
      </c>
      <c r="AN172" s="320">
        <f t="shared" si="241"/>
        <v>31273.5</v>
      </c>
      <c r="AO172" s="1107"/>
      <c r="AP172" s="1093">
        <v>4500</v>
      </c>
      <c r="AQ172" s="1093">
        <f t="shared" si="242"/>
        <v>0</v>
      </c>
      <c r="AR172" s="1093">
        <v>11136.75</v>
      </c>
      <c r="AS172" s="1093">
        <f t="shared" si="243"/>
        <v>0</v>
      </c>
      <c r="AT172" s="1094">
        <f t="shared" si="244"/>
        <v>0</v>
      </c>
      <c r="AU172" s="1103"/>
      <c r="AV172" s="1101">
        <v>4500</v>
      </c>
      <c r="AW172" s="1101">
        <f t="shared" si="245"/>
        <v>0</v>
      </c>
      <c r="AX172" s="1101">
        <v>11136.75</v>
      </c>
      <c r="AY172" s="1101">
        <f t="shared" si="246"/>
        <v>0</v>
      </c>
      <c r="AZ172" s="1102">
        <f t="shared" si="247"/>
        <v>0</v>
      </c>
      <c r="BA172" s="1151">
        <f t="shared" si="174"/>
        <v>0</v>
      </c>
      <c r="BB172" s="363">
        <v>4500</v>
      </c>
      <c r="BC172" s="363">
        <f t="shared" si="248"/>
        <v>0</v>
      </c>
      <c r="BD172" s="363">
        <v>11136.75</v>
      </c>
      <c r="BE172" s="363">
        <f t="shared" si="249"/>
        <v>0</v>
      </c>
      <c r="BF172" s="364">
        <f t="shared" si="175"/>
        <v>0</v>
      </c>
      <c r="BG172" s="1142">
        <f t="shared" si="176"/>
        <v>0</v>
      </c>
      <c r="BH172" s="1142">
        <f t="shared" si="177"/>
        <v>0</v>
      </c>
    </row>
    <row r="173" spans="1:60" x14ac:dyDescent="0.2">
      <c r="A173" s="1">
        <v>170</v>
      </c>
      <c r="B173" s="50" t="s">
        <v>394</v>
      </c>
      <c r="C173" s="77" t="s">
        <v>168</v>
      </c>
      <c r="D173" s="77" t="s">
        <v>14</v>
      </c>
      <c r="E173" s="1830">
        <v>1</v>
      </c>
      <c r="F173" s="76">
        <v>850</v>
      </c>
      <c r="G173" s="76">
        <f t="shared" si="172"/>
        <v>850</v>
      </c>
      <c r="H173" s="76">
        <v>311.87692307692305</v>
      </c>
      <c r="I173" s="76">
        <f t="shared" si="173"/>
        <v>311.87692307692305</v>
      </c>
      <c r="J173" s="120">
        <f t="shared" si="226"/>
        <v>1161.876923076923</v>
      </c>
      <c r="K173" s="132"/>
      <c r="L173" s="95">
        <v>850</v>
      </c>
      <c r="M173" s="95">
        <f t="shared" si="227"/>
        <v>0</v>
      </c>
      <c r="N173" s="95">
        <v>311.87692307692305</v>
      </c>
      <c r="O173" s="95">
        <f t="shared" si="228"/>
        <v>0</v>
      </c>
      <c r="P173" s="96">
        <f t="shared" si="229"/>
        <v>0</v>
      </c>
      <c r="Q173" s="180"/>
      <c r="R173" s="178">
        <v>850</v>
      </c>
      <c r="S173" s="178">
        <f t="shared" si="230"/>
        <v>0</v>
      </c>
      <c r="T173" s="178">
        <v>311.87692307692305</v>
      </c>
      <c r="U173" s="178">
        <f t="shared" si="231"/>
        <v>0</v>
      </c>
      <c r="V173" s="179">
        <f t="shared" si="232"/>
        <v>0</v>
      </c>
      <c r="W173" s="227"/>
      <c r="X173" s="225">
        <v>850</v>
      </c>
      <c r="Y173" s="225">
        <f t="shared" si="233"/>
        <v>0</v>
      </c>
      <c r="Z173" s="225">
        <v>311.87692307692305</v>
      </c>
      <c r="AA173" s="225">
        <f t="shared" si="234"/>
        <v>0</v>
      </c>
      <c r="AB173" s="226">
        <f t="shared" si="235"/>
        <v>0</v>
      </c>
      <c r="AC173" s="274"/>
      <c r="AD173" s="272">
        <v>850</v>
      </c>
      <c r="AE173" s="272">
        <f t="shared" si="236"/>
        <v>0</v>
      </c>
      <c r="AF173" s="272">
        <v>311.87692307692305</v>
      </c>
      <c r="AG173" s="272">
        <f t="shared" si="237"/>
        <v>0</v>
      </c>
      <c r="AH173" s="273">
        <f t="shared" si="238"/>
        <v>0</v>
      </c>
      <c r="AI173" s="321"/>
      <c r="AJ173" s="319">
        <v>850</v>
      </c>
      <c r="AK173" s="319">
        <f t="shared" si="239"/>
        <v>0</v>
      </c>
      <c r="AL173" s="319">
        <v>311.87692307692305</v>
      </c>
      <c r="AM173" s="319">
        <f t="shared" si="240"/>
        <v>0</v>
      </c>
      <c r="AN173" s="320">
        <f t="shared" si="241"/>
        <v>0</v>
      </c>
      <c r="AO173" s="1611">
        <v>1</v>
      </c>
      <c r="AP173" s="1093">
        <v>850</v>
      </c>
      <c r="AQ173" s="1093">
        <f t="shared" si="242"/>
        <v>850</v>
      </c>
      <c r="AR173" s="1093">
        <v>311.87692307692305</v>
      </c>
      <c r="AS173" s="1093">
        <f t="shared" si="243"/>
        <v>311.87692307692305</v>
      </c>
      <c r="AT173" s="1094">
        <f t="shared" si="244"/>
        <v>1161.876923076923</v>
      </c>
      <c r="AU173" s="1104"/>
      <c r="AV173" s="1101">
        <v>850</v>
      </c>
      <c r="AW173" s="1101">
        <f t="shared" si="245"/>
        <v>0</v>
      </c>
      <c r="AX173" s="1101">
        <v>311.87692307692305</v>
      </c>
      <c r="AY173" s="1101">
        <f t="shared" si="246"/>
        <v>0</v>
      </c>
      <c r="AZ173" s="1102">
        <f t="shared" si="247"/>
        <v>0</v>
      </c>
      <c r="BA173" s="1151">
        <f t="shared" si="174"/>
        <v>0</v>
      </c>
      <c r="BB173" s="363">
        <v>850</v>
      </c>
      <c r="BC173" s="363">
        <f t="shared" si="248"/>
        <v>0</v>
      </c>
      <c r="BD173" s="363">
        <v>311.87692307692305</v>
      </c>
      <c r="BE173" s="363">
        <f t="shared" si="249"/>
        <v>0</v>
      </c>
      <c r="BF173" s="364">
        <f t="shared" si="175"/>
        <v>0</v>
      </c>
      <c r="BG173" s="1142">
        <f t="shared" si="176"/>
        <v>1161.876923076923</v>
      </c>
      <c r="BH173" s="1142">
        <f t="shared" si="177"/>
        <v>-1161.876923076923</v>
      </c>
    </row>
    <row r="174" spans="1:60" x14ac:dyDescent="0.2">
      <c r="A174" s="1">
        <v>171</v>
      </c>
      <c r="B174" s="50" t="s">
        <v>63</v>
      </c>
      <c r="C174" s="51" t="s">
        <v>64</v>
      </c>
      <c r="D174" s="51" t="s">
        <v>7</v>
      </c>
      <c r="E174" s="1830">
        <v>1</v>
      </c>
      <c r="F174" s="76">
        <v>600</v>
      </c>
      <c r="G174" s="76">
        <f t="shared" si="172"/>
        <v>600</v>
      </c>
      <c r="H174" s="76">
        <v>420</v>
      </c>
      <c r="I174" s="76">
        <f t="shared" si="173"/>
        <v>420</v>
      </c>
      <c r="J174" s="120">
        <f t="shared" si="226"/>
        <v>1020</v>
      </c>
      <c r="K174" s="131"/>
      <c r="L174" s="95">
        <v>600</v>
      </c>
      <c r="M174" s="95">
        <f t="shared" si="227"/>
        <v>0</v>
      </c>
      <c r="N174" s="95">
        <v>420</v>
      </c>
      <c r="O174" s="95">
        <f t="shared" si="228"/>
        <v>0</v>
      </c>
      <c r="P174" s="96">
        <f t="shared" si="229"/>
        <v>0</v>
      </c>
      <c r="Q174" s="177"/>
      <c r="R174" s="178">
        <v>600</v>
      </c>
      <c r="S174" s="178">
        <f t="shared" si="230"/>
        <v>0</v>
      </c>
      <c r="T174" s="178">
        <v>420</v>
      </c>
      <c r="U174" s="178">
        <f t="shared" si="231"/>
        <v>0</v>
      </c>
      <c r="V174" s="179">
        <f t="shared" si="232"/>
        <v>0</v>
      </c>
      <c r="W174" s="224"/>
      <c r="X174" s="225">
        <v>600</v>
      </c>
      <c r="Y174" s="225">
        <f t="shared" si="233"/>
        <v>0</v>
      </c>
      <c r="Z174" s="225">
        <v>420</v>
      </c>
      <c r="AA174" s="225">
        <f t="shared" si="234"/>
        <v>0</v>
      </c>
      <c r="AB174" s="226">
        <f t="shared" si="235"/>
        <v>0</v>
      </c>
      <c r="AC174" s="271"/>
      <c r="AD174" s="272">
        <v>600</v>
      </c>
      <c r="AE174" s="272">
        <f t="shared" si="236"/>
        <v>0</v>
      </c>
      <c r="AF174" s="272">
        <v>420</v>
      </c>
      <c r="AG174" s="272">
        <f t="shared" si="237"/>
        <v>0</v>
      </c>
      <c r="AH174" s="273">
        <f t="shared" si="238"/>
        <v>0</v>
      </c>
      <c r="AI174" s="318"/>
      <c r="AJ174" s="319">
        <v>600</v>
      </c>
      <c r="AK174" s="319">
        <f t="shared" si="239"/>
        <v>0</v>
      </c>
      <c r="AL174" s="319">
        <v>420</v>
      </c>
      <c r="AM174" s="319">
        <f t="shared" si="240"/>
        <v>0</v>
      </c>
      <c r="AN174" s="320">
        <f t="shared" si="241"/>
        <v>0</v>
      </c>
      <c r="AO174" s="1610">
        <v>1</v>
      </c>
      <c r="AP174" s="1093">
        <v>600</v>
      </c>
      <c r="AQ174" s="1093">
        <f t="shared" si="242"/>
        <v>600</v>
      </c>
      <c r="AR174" s="1093">
        <v>420</v>
      </c>
      <c r="AS174" s="1093">
        <f t="shared" si="243"/>
        <v>420</v>
      </c>
      <c r="AT174" s="1094">
        <f t="shared" si="244"/>
        <v>1020</v>
      </c>
      <c r="AU174" s="1103"/>
      <c r="AV174" s="1101">
        <v>600</v>
      </c>
      <c r="AW174" s="1101">
        <f t="shared" si="245"/>
        <v>0</v>
      </c>
      <c r="AX174" s="1101">
        <v>420</v>
      </c>
      <c r="AY174" s="1101">
        <f t="shared" si="246"/>
        <v>0</v>
      </c>
      <c r="AZ174" s="1102">
        <f t="shared" si="247"/>
        <v>0</v>
      </c>
      <c r="BA174" s="1151">
        <f t="shared" si="174"/>
        <v>0</v>
      </c>
      <c r="BB174" s="363">
        <v>600</v>
      </c>
      <c r="BC174" s="363">
        <f t="shared" si="248"/>
        <v>0</v>
      </c>
      <c r="BD174" s="363">
        <v>420</v>
      </c>
      <c r="BE174" s="363">
        <f t="shared" si="249"/>
        <v>0</v>
      </c>
      <c r="BF174" s="364">
        <f t="shared" si="175"/>
        <v>0</v>
      </c>
      <c r="BG174" s="1142">
        <f t="shared" si="176"/>
        <v>1020</v>
      </c>
      <c r="BH174" s="1142">
        <f t="shared" si="177"/>
        <v>-1020</v>
      </c>
    </row>
    <row r="175" spans="1:60" x14ac:dyDescent="0.2">
      <c r="A175" s="1">
        <v>172</v>
      </c>
      <c r="B175" s="50" t="s">
        <v>295</v>
      </c>
      <c r="C175" s="51" t="s">
        <v>168</v>
      </c>
      <c r="D175" s="51" t="s">
        <v>7</v>
      </c>
      <c r="E175" s="1830">
        <v>1</v>
      </c>
      <c r="F175" s="76">
        <v>1200</v>
      </c>
      <c r="G175" s="76">
        <f t="shared" si="172"/>
        <v>1200</v>
      </c>
      <c r="H175" s="76">
        <v>300</v>
      </c>
      <c r="I175" s="76">
        <f t="shared" si="173"/>
        <v>300</v>
      </c>
      <c r="J175" s="120">
        <f t="shared" si="226"/>
        <v>1500</v>
      </c>
      <c r="K175" s="131"/>
      <c r="L175" s="95">
        <v>1200</v>
      </c>
      <c r="M175" s="95">
        <f t="shared" si="227"/>
        <v>0</v>
      </c>
      <c r="N175" s="95">
        <v>300</v>
      </c>
      <c r="O175" s="95">
        <f t="shared" si="228"/>
        <v>0</v>
      </c>
      <c r="P175" s="96">
        <f t="shared" si="229"/>
        <v>0</v>
      </c>
      <c r="Q175" s="177"/>
      <c r="R175" s="178">
        <v>1200</v>
      </c>
      <c r="S175" s="178">
        <f t="shared" si="230"/>
        <v>0</v>
      </c>
      <c r="T175" s="178">
        <v>300</v>
      </c>
      <c r="U175" s="178">
        <f t="shared" si="231"/>
        <v>0</v>
      </c>
      <c r="V175" s="179">
        <f t="shared" si="232"/>
        <v>0</v>
      </c>
      <c r="W175" s="224"/>
      <c r="X175" s="225">
        <v>1200</v>
      </c>
      <c r="Y175" s="225">
        <f t="shared" si="233"/>
        <v>0</v>
      </c>
      <c r="Z175" s="225">
        <v>300</v>
      </c>
      <c r="AA175" s="225">
        <f t="shared" si="234"/>
        <v>0</v>
      </c>
      <c r="AB175" s="226">
        <f t="shared" si="235"/>
        <v>0</v>
      </c>
      <c r="AC175" s="271"/>
      <c r="AD175" s="272">
        <v>1200</v>
      </c>
      <c r="AE175" s="272">
        <f t="shared" si="236"/>
        <v>0</v>
      </c>
      <c r="AF175" s="272">
        <v>300</v>
      </c>
      <c r="AG175" s="272">
        <f t="shared" si="237"/>
        <v>0</v>
      </c>
      <c r="AH175" s="273">
        <f t="shared" si="238"/>
        <v>0</v>
      </c>
      <c r="AI175" s="318"/>
      <c r="AJ175" s="319">
        <v>1200</v>
      </c>
      <c r="AK175" s="319">
        <f t="shared" si="239"/>
        <v>0</v>
      </c>
      <c r="AL175" s="319">
        <v>300</v>
      </c>
      <c r="AM175" s="319">
        <f t="shared" si="240"/>
        <v>0</v>
      </c>
      <c r="AN175" s="320">
        <f t="shared" si="241"/>
        <v>0</v>
      </c>
      <c r="AO175" s="1610">
        <v>1</v>
      </c>
      <c r="AP175" s="1093">
        <v>1200</v>
      </c>
      <c r="AQ175" s="1093">
        <f t="shared" si="242"/>
        <v>1200</v>
      </c>
      <c r="AR175" s="1093">
        <v>300</v>
      </c>
      <c r="AS175" s="1093">
        <f t="shared" si="243"/>
        <v>300</v>
      </c>
      <c r="AT175" s="1094">
        <f t="shared" si="244"/>
        <v>1500</v>
      </c>
      <c r="AU175" s="1103"/>
      <c r="AV175" s="1101">
        <v>1200</v>
      </c>
      <c r="AW175" s="1101">
        <f t="shared" si="245"/>
        <v>0</v>
      </c>
      <c r="AX175" s="1101">
        <v>300</v>
      </c>
      <c r="AY175" s="1101">
        <f t="shared" si="246"/>
        <v>0</v>
      </c>
      <c r="AZ175" s="1102">
        <f t="shared" si="247"/>
        <v>0</v>
      </c>
      <c r="BA175" s="1151">
        <f t="shared" si="174"/>
        <v>0</v>
      </c>
      <c r="BB175" s="363">
        <v>1200</v>
      </c>
      <c r="BC175" s="363">
        <f t="shared" si="248"/>
        <v>0</v>
      </c>
      <c r="BD175" s="363">
        <v>300</v>
      </c>
      <c r="BE175" s="363">
        <f t="shared" si="249"/>
        <v>0</v>
      </c>
      <c r="BF175" s="364">
        <f t="shared" si="175"/>
        <v>0</v>
      </c>
      <c r="BG175" s="1142">
        <f t="shared" si="176"/>
        <v>1500</v>
      </c>
      <c r="BH175" s="1142">
        <f t="shared" si="177"/>
        <v>-1500</v>
      </c>
    </row>
    <row r="176" spans="1:60" x14ac:dyDescent="0.2">
      <c r="A176" s="1">
        <v>173</v>
      </c>
      <c r="B176" s="50" t="s">
        <v>74</v>
      </c>
      <c r="C176" s="51"/>
      <c r="D176" s="51" t="s">
        <v>56</v>
      </c>
      <c r="E176" s="1830">
        <v>0</v>
      </c>
      <c r="F176" s="76">
        <v>1050</v>
      </c>
      <c r="G176" s="76">
        <f t="shared" si="172"/>
        <v>0</v>
      </c>
      <c r="H176" s="76">
        <v>840</v>
      </c>
      <c r="I176" s="76">
        <f t="shared" si="173"/>
        <v>0</v>
      </c>
      <c r="J176" s="120">
        <f t="shared" si="226"/>
        <v>0</v>
      </c>
      <c r="K176" s="131"/>
      <c r="L176" s="95">
        <v>1050</v>
      </c>
      <c r="M176" s="95">
        <f t="shared" si="227"/>
        <v>0</v>
      </c>
      <c r="N176" s="95">
        <v>840</v>
      </c>
      <c r="O176" s="95">
        <f t="shared" si="228"/>
        <v>0</v>
      </c>
      <c r="P176" s="96">
        <f t="shared" si="229"/>
        <v>0</v>
      </c>
      <c r="Q176" s="177"/>
      <c r="R176" s="178">
        <v>1050</v>
      </c>
      <c r="S176" s="178">
        <f t="shared" si="230"/>
        <v>0</v>
      </c>
      <c r="T176" s="178">
        <v>840</v>
      </c>
      <c r="U176" s="178">
        <f t="shared" si="231"/>
        <v>0</v>
      </c>
      <c r="V176" s="179">
        <f t="shared" si="232"/>
        <v>0</v>
      </c>
      <c r="W176" s="224"/>
      <c r="X176" s="225">
        <v>1050</v>
      </c>
      <c r="Y176" s="225">
        <f t="shared" si="233"/>
        <v>0</v>
      </c>
      <c r="Z176" s="225">
        <v>840</v>
      </c>
      <c r="AA176" s="225">
        <f t="shared" si="234"/>
        <v>0</v>
      </c>
      <c r="AB176" s="226">
        <f t="shared" si="235"/>
        <v>0</v>
      </c>
      <c r="AC176" s="271"/>
      <c r="AD176" s="272">
        <v>1050</v>
      </c>
      <c r="AE176" s="272">
        <f t="shared" si="236"/>
        <v>0</v>
      </c>
      <c r="AF176" s="272">
        <v>840</v>
      </c>
      <c r="AG176" s="272">
        <f t="shared" si="237"/>
        <v>0</v>
      </c>
      <c r="AH176" s="273">
        <f t="shared" si="238"/>
        <v>0</v>
      </c>
      <c r="AI176" s="318"/>
      <c r="AJ176" s="319">
        <v>1050</v>
      </c>
      <c r="AK176" s="319">
        <f t="shared" si="239"/>
        <v>0</v>
      </c>
      <c r="AL176" s="319">
        <v>840</v>
      </c>
      <c r="AM176" s="319">
        <f t="shared" si="240"/>
        <v>0</v>
      </c>
      <c r="AN176" s="320">
        <f t="shared" si="241"/>
        <v>0</v>
      </c>
      <c r="AO176" s="1107"/>
      <c r="AP176" s="1093">
        <v>1050</v>
      </c>
      <c r="AQ176" s="1093">
        <f t="shared" si="242"/>
        <v>0</v>
      </c>
      <c r="AR176" s="1093">
        <v>840</v>
      </c>
      <c r="AS176" s="1093">
        <f t="shared" si="243"/>
        <v>0</v>
      </c>
      <c r="AT176" s="1094">
        <f t="shared" si="244"/>
        <v>0</v>
      </c>
      <c r="AU176" s="1103"/>
      <c r="AV176" s="1101">
        <v>1050</v>
      </c>
      <c r="AW176" s="1101">
        <f t="shared" si="245"/>
        <v>0</v>
      </c>
      <c r="AX176" s="1101">
        <v>840</v>
      </c>
      <c r="AY176" s="1101">
        <f t="shared" si="246"/>
        <v>0</v>
      </c>
      <c r="AZ176" s="1102">
        <f t="shared" si="247"/>
        <v>0</v>
      </c>
      <c r="BA176" s="1157">
        <f t="shared" si="174"/>
        <v>0</v>
      </c>
      <c r="BB176" s="363">
        <v>1050</v>
      </c>
      <c r="BC176" s="363">
        <f t="shared" si="248"/>
        <v>0</v>
      </c>
      <c r="BD176" s="363">
        <v>840</v>
      </c>
      <c r="BE176" s="363">
        <f t="shared" si="249"/>
        <v>0</v>
      </c>
      <c r="BF176" s="364">
        <f t="shared" si="175"/>
        <v>0</v>
      </c>
      <c r="BG176" s="1142">
        <f t="shared" si="176"/>
        <v>0</v>
      </c>
      <c r="BH176" s="1142">
        <f t="shared" si="177"/>
        <v>0</v>
      </c>
    </row>
    <row r="177" spans="1:60" x14ac:dyDescent="0.2">
      <c r="A177" s="1">
        <v>174</v>
      </c>
      <c r="B177" s="50" t="s">
        <v>65</v>
      </c>
      <c r="C177" s="51"/>
      <c r="D177" s="51" t="s">
        <v>56</v>
      </c>
      <c r="E177" s="1830">
        <v>0.34499999999999997</v>
      </c>
      <c r="F177" s="76">
        <v>1050</v>
      </c>
      <c r="G177" s="76">
        <f t="shared" si="172"/>
        <v>362.25</v>
      </c>
      <c r="H177" s="76">
        <v>3080</v>
      </c>
      <c r="I177" s="76">
        <f t="shared" si="173"/>
        <v>1062.5999999999999</v>
      </c>
      <c r="J177" s="120">
        <f t="shared" si="226"/>
        <v>1424.85</v>
      </c>
      <c r="K177" s="131"/>
      <c r="L177" s="95">
        <v>1050</v>
      </c>
      <c r="M177" s="95">
        <f t="shared" si="227"/>
        <v>0</v>
      </c>
      <c r="N177" s="95">
        <v>3080</v>
      </c>
      <c r="O177" s="95">
        <f t="shared" si="228"/>
        <v>0</v>
      </c>
      <c r="P177" s="96">
        <f t="shared" si="229"/>
        <v>0</v>
      </c>
      <c r="Q177" s="177"/>
      <c r="R177" s="178">
        <v>1050</v>
      </c>
      <c r="S177" s="178">
        <f t="shared" si="230"/>
        <v>0</v>
      </c>
      <c r="T177" s="178">
        <v>3080</v>
      </c>
      <c r="U177" s="178">
        <f t="shared" si="231"/>
        <v>0</v>
      </c>
      <c r="V177" s="179">
        <f t="shared" si="232"/>
        <v>0</v>
      </c>
      <c r="W177" s="224"/>
      <c r="X177" s="225">
        <v>1050</v>
      </c>
      <c r="Y177" s="225">
        <f t="shared" si="233"/>
        <v>0</v>
      </c>
      <c r="Z177" s="225">
        <v>3080</v>
      </c>
      <c r="AA177" s="225">
        <f t="shared" si="234"/>
        <v>0</v>
      </c>
      <c r="AB177" s="226">
        <f t="shared" si="235"/>
        <v>0</v>
      </c>
      <c r="AC177" s="271"/>
      <c r="AD177" s="272">
        <v>1050</v>
      </c>
      <c r="AE177" s="272">
        <f t="shared" si="236"/>
        <v>0</v>
      </c>
      <c r="AF177" s="272">
        <v>3080</v>
      </c>
      <c r="AG177" s="272">
        <f t="shared" si="237"/>
        <v>0</v>
      </c>
      <c r="AH177" s="273">
        <f t="shared" si="238"/>
        <v>0</v>
      </c>
      <c r="AI177" s="318"/>
      <c r="AJ177" s="319">
        <v>1050</v>
      </c>
      <c r="AK177" s="319">
        <f t="shared" si="239"/>
        <v>0</v>
      </c>
      <c r="AL177" s="319">
        <v>3080</v>
      </c>
      <c r="AM177" s="319">
        <f t="shared" si="240"/>
        <v>0</v>
      </c>
      <c r="AN177" s="320">
        <f t="shared" si="241"/>
        <v>0</v>
      </c>
      <c r="AO177" s="1610">
        <v>0.34499999999999997</v>
      </c>
      <c r="AP177" s="1093">
        <v>1050</v>
      </c>
      <c r="AQ177" s="1093">
        <f t="shared" si="242"/>
        <v>362.25</v>
      </c>
      <c r="AR177" s="1093">
        <v>3080</v>
      </c>
      <c r="AS177" s="1093">
        <f t="shared" si="243"/>
        <v>1062.5999999999999</v>
      </c>
      <c r="AT177" s="1094">
        <f t="shared" si="244"/>
        <v>1424.85</v>
      </c>
      <c r="AU177" s="1103"/>
      <c r="AV177" s="1101">
        <v>1050</v>
      </c>
      <c r="AW177" s="1101">
        <f t="shared" si="245"/>
        <v>0</v>
      </c>
      <c r="AX177" s="1101">
        <v>3080</v>
      </c>
      <c r="AY177" s="1101">
        <f t="shared" si="246"/>
        <v>0</v>
      </c>
      <c r="AZ177" s="1102">
        <f t="shared" si="247"/>
        <v>0</v>
      </c>
      <c r="BA177" s="1157">
        <f t="shared" si="174"/>
        <v>0</v>
      </c>
      <c r="BB177" s="363">
        <v>1050</v>
      </c>
      <c r="BC177" s="363">
        <f t="shared" si="248"/>
        <v>0</v>
      </c>
      <c r="BD177" s="363">
        <v>3080</v>
      </c>
      <c r="BE177" s="363">
        <f t="shared" si="249"/>
        <v>0</v>
      </c>
      <c r="BF177" s="364">
        <f t="shared" si="175"/>
        <v>0</v>
      </c>
      <c r="BG177" s="1142">
        <f t="shared" si="176"/>
        <v>1424.85</v>
      </c>
      <c r="BH177" s="1142">
        <f t="shared" si="177"/>
        <v>-1424.85</v>
      </c>
    </row>
    <row r="178" spans="1:60" ht="25.5" x14ac:dyDescent="0.2">
      <c r="A178" s="1">
        <v>175</v>
      </c>
      <c r="B178" s="50" t="s">
        <v>82</v>
      </c>
      <c r="C178" s="51" t="s">
        <v>83</v>
      </c>
      <c r="D178" s="51" t="s">
        <v>56</v>
      </c>
      <c r="E178" s="1830">
        <v>3</v>
      </c>
      <c r="F178" s="76">
        <v>600</v>
      </c>
      <c r="G178" s="76">
        <f t="shared" si="172"/>
        <v>1800</v>
      </c>
      <c r="H178" s="76">
        <v>588</v>
      </c>
      <c r="I178" s="76">
        <f t="shared" si="173"/>
        <v>1764</v>
      </c>
      <c r="J178" s="120">
        <f t="shared" si="226"/>
        <v>3564</v>
      </c>
      <c r="K178" s="131"/>
      <c r="L178" s="95">
        <v>600</v>
      </c>
      <c r="M178" s="95">
        <f t="shared" si="227"/>
        <v>0</v>
      </c>
      <c r="N178" s="95">
        <v>588</v>
      </c>
      <c r="O178" s="95">
        <f t="shared" si="228"/>
        <v>0</v>
      </c>
      <c r="P178" s="96">
        <f t="shared" si="229"/>
        <v>0</v>
      </c>
      <c r="Q178" s="177"/>
      <c r="R178" s="178">
        <v>600</v>
      </c>
      <c r="S178" s="178">
        <f t="shared" si="230"/>
        <v>0</v>
      </c>
      <c r="T178" s="178">
        <v>588</v>
      </c>
      <c r="U178" s="178">
        <f t="shared" si="231"/>
        <v>0</v>
      </c>
      <c r="V178" s="179">
        <f t="shared" si="232"/>
        <v>0</v>
      </c>
      <c r="W178" s="224"/>
      <c r="X178" s="225">
        <v>600</v>
      </c>
      <c r="Y178" s="225">
        <f t="shared" si="233"/>
        <v>0</v>
      </c>
      <c r="Z178" s="225">
        <v>588</v>
      </c>
      <c r="AA178" s="225">
        <f t="shared" si="234"/>
        <v>0</v>
      </c>
      <c r="AB178" s="226">
        <f t="shared" si="235"/>
        <v>0</v>
      </c>
      <c r="AC178" s="271"/>
      <c r="AD178" s="272">
        <v>600</v>
      </c>
      <c r="AE178" s="272">
        <f t="shared" si="236"/>
        <v>0</v>
      </c>
      <c r="AF178" s="272">
        <v>588</v>
      </c>
      <c r="AG178" s="272">
        <f t="shared" si="237"/>
        <v>0</v>
      </c>
      <c r="AH178" s="273">
        <f t="shared" si="238"/>
        <v>0</v>
      </c>
      <c r="AI178" s="318"/>
      <c r="AJ178" s="319">
        <v>600</v>
      </c>
      <c r="AK178" s="319">
        <f t="shared" si="239"/>
        <v>0</v>
      </c>
      <c r="AL178" s="319">
        <v>588</v>
      </c>
      <c r="AM178" s="319">
        <f t="shared" si="240"/>
        <v>0</v>
      </c>
      <c r="AN178" s="320">
        <f t="shared" si="241"/>
        <v>0</v>
      </c>
      <c r="AO178" s="1610">
        <v>3</v>
      </c>
      <c r="AP178" s="1093">
        <v>600</v>
      </c>
      <c r="AQ178" s="1093">
        <f t="shared" si="242"/>
        <v>1800</v>
      </c>
      <c r="AR178" s="1093">
        <v>588</v>
      </c>
      <c r="AS178" s="1093">
        <f t="shared" si="243"/>
        <v>1764</v>
      </c>
      <c r="AT178" s="1094">
        <f t="shared" si="244"/>
        <v>3564</v>
      </c>
      <c r="AU178" s="1103"/>
      <c r="AV178" s="1101">
        <v>600</v>
      </c>
      <c r="AW178" s="1101">
        <f t="shared" si="245"/>
        <v>0</v>
      </c>
      <c r="AX178" s="1101">
        <v>588</v>
      </c>
      <c r="AY178" s="1101">
        <f t="shared" si="246"/>
        <v>0</v>
      </c>
      <c r="AZ178" s="1102">
        <f t="shared" si="247"/>
        <v>0</v>
      </c>
      <c r="BA178" s="1157">
        <f t="shared" si="174"/>
        <v>0</v>
      </c>
      <c r="BB178" s="363">
        <v>600</v>
      </c>
      <c r="BC178" s="363">
        <f t="shared" si="248"/>
        <v>0</v>
      </c>
      <c r="BD178" s="363">
        <v>588</v>
      </c>
      <c r="BE178" s="363">
        <f t="shared" si="249"/>
        <v>0</v>
      </c>
      <c r="BF178" s="364">
        <f t="shared" si="175"/>
        <v>0</v>
      </c>
      <c r="BG178" s="1142">
        <f t="shared" si="176"/>
        <v>3564</v>
      </c>
      <c r="BH178" s="1142">
        <f t="shared" si="177"/>
        <v>-3564</v>
      </c>
    </row>
    <row r="179" spans="1:60" x14ac:dyDescent="0.2">
      <c r="A179" s="1">
        <v>176</v>
      </c>
      <c r="B179" s="50" t="s">
        <v>60</v>
      </c>
      <c r="C179" s="1159"/>
      <c r="D179" s="51" t="s">
        <v>5</v>
      </c>
      <c r="E179" s="1830">
        <v>1</v>
      </c>
      <c r="F179" s="76">
        <v>0</v>
      </c>
      <c r="G179" s="76">
        <f t="shared" si="172"/>
        <v>0</v>
      </c>
      <c r="H179" s="76">
        <v>1688</v>
      </c>
      <c r="I179" s="76">
        <f t="shared" si="173"/>
        <v>1688</v>
      </c>
      <c r="J179" s="120">
        <f t="shared" si="226"/>
        <v>1688</v>
      </c>
      <c r="K179" s="131"/>
      <c r="L179" s="95">
        <v>0</v>
      </c>
      <c r="M179" s="95">
        <f t="shared" si="227"/>
        <v>0</v>
      </c>
      <c r="N179" s="95">
        <v>1688</v>
      </c>
      <c r="O179" s="95">
        <f t="shared" si="228"/>
        <v>0</v>
      </c>
      <c r="P179" s="96">
        <f t="shared" si="229"/>
        <v>0</v>
      </c>
      <c r="Q179" s="177"/>
      <c r="R179" s="178">
        <v>0</v>
      </c>
      <c r="S179" s="178">
        <f t="shared" si="230"/>
        <v>0</v>
      </c>
      <c r="T179" s="178">
        <v>1688</v>
      </c>
      <c r="U179" s="178">
        <f t="shared" si="231"/>
        <v>0</v>
      </c>
      <c r="V179" s="179">
        <f t="shared" si="232"/>
        <v>0</v>
      </c>
      <c r="W179" s="224"/>
      <c r="X179" s="225">
        <v>0</v>
      </c>
      <c r="Y179" s="225">
        <f t="shared" si="233"/>
        <v>0</v>
      </c>
      <c r="Z179" s="225">
        <v>1688</v>
      </c>
      <c r="AA179" s="225">
        <f t="shared" si="234"/>
        <v>0</v>
      </c>
      <c r="AB179" s="226">
        <f t="shared" si="235"/>
        <v>0</v>
      </c>
      <c r="AC179" s="271"/>
      <c r="AD179" s="272">
        <v>0</v>
      </c>
      <c r="AE179" s="272">
        <f t="shared" si="236"/>
        <v>0</v>
      </c>
      <c r="AF179" s="272">
        <v>1688</v>
      </c>
      <c r="AG179" s="272">
        <f t="shared" si="237"/>
        <v>0</v>
      </c>
      <c r="AH179" s="273">
        <f t="shared" si="238"/>
        <v>0</v>
      </c>
      <c r="AI179" s="1608">
        <v>1</v>
      </c>
      <c r="AJ179" s="319">
        <v>0</v>
      </c>
      <c r="AK179" s="319">
        <f t="shared" si="239"/>
        <v>0</v>
      </c>
      <c r="AL179" s="319">
        <v>1688</v>
      </c>
      <c r="AM179" s="319">
        <f t="shared" si="240"/>
        <v>1688</v>
      </c>
      <c r="AN179" s="320">
        <f t="shared" si="241"/>
        <v>1688</v>
      </c>
      <c r="AO179" s="1107"/>
      <c r="AP179" s="1093">
        <v>0</v>
      </c>
      <c r="AQ179" s="1093">
        <f t="shared" si="242"/>
        <v>0</v>
      </c>
      <c r="AR179" s="1093">
        <v>1688</v>
      </c>
      <c r="AS179" s="1093">
        <f t="shared" si="243"/>
        <v>0</v>
      </c>
      <c r="AT179" s="1094">
        <f t="shared" si="244"/>
        <v>0</v>
      </c>
      <c r="AU179" s="1103"/>
      <c r="AV179" s="1101">
        <v>0</v>
      </c>
      <c r="AW179" s="1101">
        <f t="shared" si="245"/>
        <v>0</v>
      </c>
      <c r="AX179" s="1101">
        <v>1688</v>
      </c>
      <c r="AY179" s="1101">
        <f t="shared" si="246"/>
        <v>0</v>
      </c>
      <c r="AZ179" s="1102">
        <f t="shared" si="247"/>
        <v>0</v>
      </c>
      <c r="BA179" s="1151">
        <f t="shared" si="174"/>
        <v>0</v>
      </c>
      <c r="BB179" s="363">
        <v>0</v>
      </c>
      <c r="BC179" s="363">
        <f t="shared" si="248"/>
        <v>0</v>
      </c>
      <c r="BD179" s="363">
        <v>1688</v>
      </c>
      <c r="BE179" s="363">
        <f t="shared" si="249"/>
        <v>0</v>
      </c>
      <c r="BF179" s="364">
        <f t="shared" si="175"/>
        <v>0</v>
      </c>
      <c r="BG179" s="1142">
        <f t="shared" si="176"/>
        <v>0</v>
      </c>
      <c r="BH179" s="1142">
        <f t="shared" si="177"/>
        <v>0</v>
      </c>
    </row>
    <row r="180" spans="1:60" x14ac:dyDescent="0.2">
      <c r="A180" s="1">
        <v>177</v>
      </c>
      <c r="B180" s="1160" t="s">
        <v>75</v>
      </c>
      <c r="C180" s="51"/>
      <c r="D180" s="51"/>
      <c r="E180" s="1830"/>
      <c r="F180" s="51"/>
      <c r="G180" s="76"/>
      <c r="H180" s="1124"/>
      <c r="I180" s="76"/>
      <c r="J180" s="1125"/>
      <c r="K180" s="131"/>
      <c r="L180" s="1144"/>
      <c r="M180" s="95"/>
      <c r="N180" s="1126"/>
      <c r="O180" s="95"/>
      <c r="P180" s="1127"/>
      <c r="Q180" s="177"/>
      <c r="R180" s="1145"/>
      <c r="S180" s="178"/>
      <c r="T180" s="1128"/>
      <c r="U180" s="178"/>
      <c r="V180" s="1129"/>
      <c r="W180" s="224"/>
      <c r="X180" s="1146"/>
      <c r="Y180" s="225"/>
      <c r="Z180" s="1130"/>
      <c r="AA180" s="225"/>
      <c r="AB180" s="1131"/>
      <c r="AC180" s="271"/>
      <c r="AD180" s="1147"/>
      <c r="AE180" s="272"/>
      <c r="AF180" s="1132"/>
      <c r="AG180" s="272"/>
      <c r="AH180" s="1133"/>
      <c r="AI180" s="318"/>
      <c r="AJ180" s="1148"/>
      <c r="AK180" s="319"/>
      <c r="AL180" s="1134"/>
      <c r="AM180" s="319"/>
      <c r="AN180" s="1135"/>
      <c r="AO180" s="1107"/>
      <c r="AP180" s="1149"/>
      <c r="AQ180" s="1093"/>
      <c r="AR180" s="1136"/>
      <c r="AS180" s="1093"/>
      <c r="AT180" s="1137"/>
      <c r="AU180" s="1103"/>
      <c r="AV180" s="1150"/>
      <c r="AW180" s="1101"/>
      <c r="AX180" s="1138"/>
      <c r="AY180" s="1101"/>
      <c r="AZ180" s="1139"/>
      <c r="BA180" s="1151">
        <f t="shared" si="174"/>
        <v>0</v>
      </c>
      <c r="BB180" s="1152"/>
      <c r="BC180" s="363"/>
      <c r="BD180" s="1140"/>
      <c r="BE180" s="363"/>
      <c r="BF180" s="364">
        <f t="shared" si="175"/>
        <v>0</v>
      </c>
      <c r="BG180" s="1142">
        <f t="shared" si="176"/>
        <v>0</v>
      </c>
      <c r="BH180" s="1142">
        <f t="shared" si="177"/>
        <v>0</v>
      </c>
    </row>
    <row r="181" spans="1:60" ht="25.5" x14ac:dyDescent="0.2">
      <c r="A181" s="1">
        <v>178</v>
      </c>
      <c r="B181" s="50" t="s">
        <v>76</v>
      </c>
      <c r="C181" s="51" t="s">
        <v>342</v>
      </c>
      <c r="D181" s="51" t="s">
        <v>7</v>
      </c>
      <c r="E181" s="1830">
        <v>1</v>
      </c>
      <c r="F181" s="76">
        <v>25108</v>
      </c>
      <c r="G181" s="76">
        <f t="shared" si="172"/>
        <v>25108</v>
      </c>
      <c r="H181" s="76">
        <v>69455.376000000004</v>
      </c>
      <c r="I181" s="76">
        <f t="shared" si="173"/>
        <v>69455.376000000004</v>
      </c>
      <c r="J181" s="120">
        <f t="shared" ref="J181:J191" si="250">G181+I181</f>
        <v>94563.376000000004</v>
      </c>
      <c r="K181" s="131"/>
      <c r="L181" s="95">
        <v>25108</v>
      </c>
      <c r="M181" s="95">
        <f t="shared" ref="M181:M202" si="251">K181*L181</f>
        <v>0</v>
      </c>
      <c r="N181" s="95">
        <v>69455.376000000004</v>
      </c>
      <c r="O181" s="95">
        <f t="shared" ref="O181:O202" si="252">K181*N181</f>
        <v>0</v>
      </c>
      <c r="P181" s="96">
        <f t="shared" ref="P181:P191" si="253">M181+O181</f>
        <v>0</v>
      </c>
      <c r="Q181" s="177"/>
      <c r="R181" s="178">
        <v>25108</v>
      </c>
      <c r="S181" s="178">
        <f t="shared" ref="S181:S202" si="254">Q181*R181</f>
        <v>0</v>
      </c>
      <c r="T181" s="178">
        <v>69455.376000000004</v>
      </c>
      <c r="U181" s="178">
        <f t="shared" ref="U181:U202" si="255">Q181*T181</f>
        <v>0</v>
      </c>
      <c r="V181" s="179">
        <f t="shared" ref="V181:V191" si="256">S181+U181</f>
        <v>0</v>
      </c>
      <c r="W181" s="224"/>
      <c r="X181" s="225">
        <v>25108</v>
      </c>
      <c r="Y181" s="225">
        <f t="shared" ref="Y181:Y202" si="257">W181*X181</f>
        <v>0</v>
      </c>
      <c r="Z181" s="225">
        <v>69455.376000000004</v>
      </c>
      <c r="AA181" s="225">
        <f t="shared" ref="AA181:AA202" si="258">W181*Z181</f>
        <v>0</v>
      </c>
      <c r="AB181" s="226">
        <f t="shared" ref="AB181:AB191" si="259">Y181+AA181</f>
        <v>0</v>
      </c>
      <c r="AC181" s="271">
        <v>1</v>
      </c>
      <c r="AD181" s="272">
        <v>25108</v>
      </c>
      <c r="AE181" s="272">
        <f t="shared" ref="AE181:AE202" si="260">AC181*AD181</f>
        <v>25108</v>
      </c>
      <c r="AF181" s="272">
        <v>69455.376000000004</v>
      </c>
      <c r="AG181" s="272">
        <f t="shared" ref="AG181:AG202" si="261">AC181*AF181</f>
        <v>69455.376000000004</v>
      </c>
      <c r="AH181" s="273">
        <f t="shared" ref="AH181:AH191" si="262">AE181+AG181</f>
        <v>94563.376000000004</v>
      </c>
      <c r="AI181" s="318"/>
      <c r="AJ181" s="319">
        <v>25108</v>
      </c>
      <c r="AK181" s="319">
        <f t="shared" ref="AK181:AK202" si="263">AI181*AJ181</f>
        <v>0</v>
      </c>
      <c r="AL181" s="319">
        <v>69455.376000000004</v>
      </c>
      <c r="AM181" s="319">
        <f t="shared" ref="AM181:AM202" si="264">AI181*AL181</f>
        <v>0</v>
      </c>
      <c r="AN181" s="320">
        <f t="shared" ref="AN181:AN191" si="265">AK181+AM181</f>
        <v>0</v>
      </c>
      <c r="AO181" s="1107"/>
      <c r="AP181" s="1093">
        <v>25108</v>
      </c>
      <c r="AQ181" s="1093">
        <f t="shared" ref="AQ181:AQ202" si="266">AO181*AP181</f>
        <v>0</v>
      </c>
      <c r="AR181" s="1093">
        <v>69455.376000000004</v>
      </c>
      <c r="AS181" s="1093">
        <f t="shared" ref="AS181:AS202" si="267">AO181*AR181</f>
        <v>0</v>
      </c>
      <c r="AT181" s="1094">
        <f t="shared" ref="AT181:AT191" si="268">AQ181+AS181</f>
        <v>0</v>
      </c>
      <c r="AU181" s="1103"/>
      <c r="AV181" s="1101">
        <v>25108</v>
      </c>
      <c r="AW181" s="1101">
        <f t="shared" ref="AW181:AW202" si="269">AU181*AV181</f>
        <v>0</v>
      </c>
      <c r="AX181" s="1101">
        <v>69455.376000000004</v>
      </c>
      <c r="AY181" s="1101">
        <f t="shared" ref="AY181:AY202" si="270">AU181*AX181</f>
        <v>0</v>
      </c>
      <c r="AZ181" s="1102">
        <f t="shared" ref="AZ181:AZ191" si="271">AW181+AY181</f>
        <v>0</v>
      </c>
      <c r="BA181" s="1151">
        <f t="shared" si="174"/>
        <v>0</v>
      </c>
      <c r="BB181" s="363">
        <v>25108</v>
      </c>
      <c r="BC181" s="363">
        <f t="shared" ref="BC181:BC202" si="272">BA181*BB181</f>
        <v>0</v>
      </c>
      <c r="BD181" s="363">
        <v>69455.376000000004</v>
      </c>
      <c r="BE181" s="363">
        <f t="shared" ref="BE181:BE202" si="273">BA181*BD181</f>
        <v>0</v>
      </c>
      <c r="BF181" s="364">
        <f t="shared" si="175"/>
        <v>0</v>
      </c>
      <c r="BG181" s="1142">
        <f t="shared" si="176"/>
        <v>0</v>
      </c>
      <c r="BH181" s="1142">
        <f t="shared" si="177"/>
        <v>0</v>
      </c>
    </row>
    <row r="182" spans="1:60" ht="25.5" x14ac:dyDescent="0.2">
      <c r="A182" s="1">
        <v>179</v>
      </c>
      <c r="B182" s="50" t="s">
        <v>285</v>
      </c>
      <c r="C182" s="51" t="s">
        <v>343</v>
      </c>
      <c r="D182" s="51" t="s">
        <v>7</v>
      </c>
      <c r="E182" s="1830">
        <v>2</v>
      </c>
      <c r="F182" s="76">
        <v>5616</v>
      </c>
      <c r="G182" s="76">
        <f t="shared" si="172"/>
        <v>11232</v>
      </c>
      <c r="H182" s="76">
        <v>12134.640000000001</v>
      </c>
      <c r="I182" s="76">
        <f t="shared" si="173"/>
        <v>24269.280000000002</v>
      </c>
      <c r="J182" s="120">
        <f t="shared" si="250"/>
        <v>35501.279999999999</v>
      </c>
      <c r="K182" s="131"/>
      <c r="L182" s="95">
        <v>5616</v>
      </c>
      <c r="M182" s="95">
        <f t="shared" si="251"/>
        <v>0</v>
      </c>
      <c r="N182" s="95">
        <v>12134.640000000001</v>
      </c>
      <c r="O182" s="95">
        <f t="shared" si="252"/>
        <v>0</v>
      </c>
      <c r="P182" s="96">
        <f t="shared" si="253"/>
        <v>0</v>
      </c>
      <c r="Q182" s="177"/>
      <c r="R182" s="178">
        <v>5616</v>
      </c>
      <c r="S182" s="178">
        <f t="shared" si="254"/>
        <v>0</v>
      </c>
      <c r="T182" s="178">
        <v>12134.640000000001</v>
      </c>
      <c r="U182" s="178">
        <f t="shared" si="255"/>
        <v>0</v>
      </c>
      <c r="V182" s="179">
        <f t="shared" si="256"/>
        <v>0</v>
      </c>
      <c r="W182" s="224"/>
      <c r="X182" s="225">
        <v>5616</v>
      </c>
      <c r="Y182" s="225">
        <f t="shared" si="257"/>
        <v>0</v>
      </c>
      <c r="Z182" s="225">
        <v>12134.640000000001</v>
      </c>
      <c r="AA182" s="225">
        <f t="shared" si="258"/>
        <v>0</v>
      </c>
      <c r="AB182" s="226">
        <f t="shared" si="259"/>
        <v>0</v>
      </c>
      <c r="AC182" s="271">
        <v>2</v>
      </c>
      <c r="AD182" s="272">
        <v>5616</v>
      </c>
      <c r="AE182" s="272">
        <f t="shared" si="260"/>
        <v>11232</v>
      </c>
      <c r="AF182" s="272">
        <v>12134.640000000001</v>
      </c>
      <c r="AG182" s="272">
        <f t="shared" si="261"/>
        <v>24269.280000000002</v>
      </c>
      <c r="AH182" s="273">
        <f t="shared" si="262"/>
        <v>35501.279999999999</v>
      </c>
      <c r="AI182" s="318"/>
      <c r="AJ182" s="319">
        <v>5616</v>
      </c>
      <c r="AK182" s="319">
        <f t="shared" si="263"/>
        <v>0</v>
      </c>
      <c r="AL182" s="319">
        <v>12134.640000000001</v>
      </c>
      <c r="AM182" s="319">
        <f t="shared" si="264"/>
        <v>0</v>
      </c>
      <c r="AN182" s="320">
        <f t="shared" si="265"/>
        <v>0</v>
      </c>
      <c r="AO182" s="1107"/>
      <c r="AP182" s="1093">
        <v>5616</v>
      </c>
      <c r="AQ182" s="1093">
        <f t="shared" si="266"/>
        <v>0</v>
      </c>
      <c r="AR182" s="1093">
        <v>12134.640000000001</v>
      </c>
      <c r="AS182" s="1093">
        <f t="shared" si="267"/>
        <v>0</v>
      </c>
      <c r="AT182" s="1094">
        <f t="shared" si="268"/>
        <v>0</v>
      </c>
      <c r="AU182" s="1103"/>
      <c r="AV182" s="1101">
        <v>5616</v>
      </c>
      <c r="AW182" s="1101">
        <f t="shared" si="269"/>
        <v>0</v>
      </c>
      <c r="AX182" s="1101">
        <v>12134.640000000001</v>
      </c>
      <c r="AY182" s="1101">
        <f t="shared" si="270"/>
        <v>0</v>
      </c>
      <c r="AZ182" s="1102">
        <f t="shared" si="271"/>
        <v>0</v>
      </c>
      <c r="BA182" s="1151">
        <f t="shared" si="174"/>
        <v>0</v>
      </c>
      <c r="BB182" s="363">
        <v>5616</v>
      </c>
      <c r="BC182" s="363">
        <f t="shared" si="272"/>
        <v>0</v>
      </c>
      <c r="BD182" s="363">
        <v>12134.640000000001</v>
      </c>
      <c r="BE182" s="363">
        <f t="shared" si="273"/>
        <v>0</v>
      </c>
      <c r="BF182" s="364">
        <f t="shared" si="175"/>
        <v>0</v>
      </c>
      <c r="BG182" s="1142">
        <f t="shared" si="176"/>
        <v>0</v>
      </c>
      <c r="BH182" s="1142">
        <f t="shared" si="177"/>
        <v>0</v>
      </c>
    </row>
    <row r="183" spans="1:60" ht="25.5" x14ac:dyDescent="0.2">
      <c r="A183" s="1">
        <v>180</v>
      </c>
      <c r="B183" s="50" t="s">
        <v>286</v>
      </c>
      <c r="C183" s="51" t="s">
        <v>344</v>
      </c>
      <c r="D183" s="51" t="s">
        <v>7</v>
      </c>
      <c r="E183" s="1830">
        <v>1</v>
      </c>
      <c r="F183" s="76">
        <v>5577</v>
      </c>
      <c r="G183" s="76">
        <f t="shared" si="172"/>
        <v>5577</v>
      </c>
      <c r="H183" s="76">
        <v>12144.312</v>
      </c>
      <c r="I183" s="76">
        <f t="shared" si="173"/>
        <v>12144.312</v>
      </c>
      <c r="J183" s="120">
        <f t="shared" si="250"/>
        <v>17721.311999999998</v>
      </c>
      <c r="K183" s="131"/>
      <c r="L183" s="95">
        <v>5577</v>
      </c>
      <c r="M183" s="95">
        <f t="shared" si="251"/>
        <v>0</v>
      </c>
      <c r="N183" s="95">
        <v>12144.312</v>
      </c>
      <c r="O183" s="95">
        <f t="shared" si="252"/>
        <v>0</v>
      </c>
      <c r="P183" s="96">
        <f t="shared" si="253"/>
        <v>0</v>
      </c>
      <c r="Q183" s="177"/>
      <c r="R183" s="178">
        <v>5577</v>
      </c>
      <c r="S183" s="178">
        <f t="shared" si="254"/>
        <v>0</v>
      </c>
      <c r="T183" s="178">
        <v>12144.312</v>
      </c>
      <c r="U183" s="178">
        <f t="shared" si="255"/>
        <v>0</v>
      </c>
      <c r="V183" s="179">
        <f t="shared" si="256"/>
        <v>0</v>
      </c>
      <c r="W183" s="224"/>
      <c r="X183" s="225">
        <v>5577</v>
      </c>
      <c r="Y183" s="225">
        <f t="shared" si="257"/>
        <v>0</v>
      </c>
      <c r="Z183" s="225">
        <v>12144.312</v>
      </c>
      <c r="AA183" s="225">
        <f t="shared" si="258"/>
        <v>0</v>
      </c>
      <c r="AB183" s="226">
        <f t="shared" si="259"/>
        <v>0</v>
      </c>
      <c r="AC183" s="271">
        <v>1</v>
      </c>
      <c r="AD183" s="272">
        <v>5577</v>
      </c>
      <c r="AE183" s="272">
        <f t="shared" si="260"/>
        <v>5577</v>
      </c>
      <c r="AF183" s="272">
        <v>12144.312</v>
      </c>
      <c r="AG183" s="272">
        <f t="shared" si="261"/>
        <v>12144.312</v>
      </c>
      <c r="AH183" s="273">
        <f t="shared" si="262"/>
        <v>17721.311999999998</v>
      </c>
      <c r="AI183" s="318"/>
      <c r="AJ183" s="319">
        <v>5577</v>
      </c>
      <c r="AK183" s="319">
        <f t="shared" si="263"/>
        <v>0</v>
      </c>
      <c r="AL183" s="319">
        <v>12144.312</v>
      </c>
      <c r="AM183" s="319">
        <f t="shared" si="264"/>
        <v>0</v>
      </c>
      <c r="AN183" s="320">
        <f t="shared" si="265"/>
        <v>0</v>
      </c>
      <c r="AO183" s="1107"/>
      <c r="AP183" s="1093">
        <v>5577</v>
      </c>
      <c r="AQ183" s="1093">
        <f t="shared" si="266"/>
        <v>0</v>
      </c>
      <c r="AR183" s="1093">
        <v>12144.312</v>
      </c>
      <c r="AS183" s="1093">
        <f t="shared" si="267"/>
        <v>0</v>
      </c>
      <c r="AT183" s="1094">
        <f t="shared" si="268"/>
        <v>0</v>
      </c>
      <c r="AU183" s="1103"/>
      <c r="AV183" s="1101">
        <v>5577</v>
      </c>
      <c r="AW183" s="1101">
        <f t="shared" si="269"/>
        <v>0</v>
      </c>
      <c r="AX183" s="1101">
        <v>12144.312</v>
      </c>
      <c r="AY183" s="1101">
        <f t="shared" si="270"/>
        <v>0</v>
      </c>
      <c r="AZ183" s="1102">
        <f t="shared" si="271"/>
        <v>0</v>
      </c>
      <c r="BA183" s="1151">
        <f t="shared" si="174"/>
        <v>0</v>
      </c>
      <c r="BB183" s="363">
        <v>5577</v>
      </c>
      <c r="BC183" s="363">
        <f t="shared" si="272"/>
        <v>0</v>
      </c>
      <c r="BD183" s="363">
        <v>12144.312</v>
      </c>
      <c r="BE183" s="363">
        <f t="shared" si="273"/>
        <v>0</v>
      </c>
      <c r="BF183" s="364">
        <f t="shared" si="175"/>
        <v>0</v>
      </c>
      <c r="BG183" s="1142">
        <f t="shared" si="176"/>
        <v>0</v>
      </c>
      <c r="BH183" s="1142">
        <f t="shared" si="177"/>
        <v>0</v>
      </c>
    </row>
    <row r="184" spans="1:60" x14ac:dyDescent="0.2">
      <c r="A184" s="1">
        <v>181</v>
      </c>
      <c r="B184" s="50" t="s">
        <v>77</v>
      </c>
      <c r="C184" s="51" t="s">
        <v>78</v>
      </c>
      <c r="D184" s="51" t="s">
        <v>7</v>
      </c>
      <c r="E184" s="1830">
        <v>2</v>
      </c>
      <c r="F184" s="76">
        <v>1554</v>
      </c>
      <c r="G184" s="76">
        <f t="shared" si="172"/>
        <v>3108</v>
      </c>
      <c r="H184" s="76">
        <v>3826</v>
      </c>
      <c r="I184" s="76">
        <f t="shared" si="173"/>
        <v>7652</v>
      </c>
      <c r="J184" s="120">
        <f t="shared" si="250"/>
        <v>10760</v>
      </c>
      <c r="K184" s="131"/>
      <c r="L184" s="95">
        <v>1554</v>
      </c>
      <c r="M184" s="95">
        <f t="shared" si="251"/>
        <v>0</v>
      </c>
      <c r="N184" s="95">
        <v>3826</v>
      </c>
      <c r="O184" s="95">
        <f t="shared" si="252"/>
        <v>0</v>
      </c>
      <c r="P184" s="96">
        <f t="shared" si="253"/>
        <v>0</v>
      </c>
      <c r="Q184" s="177"/>
      <c r="R184" s="178">
        <v>1554</v>
      </c>
      <c r="S184" s="178">
        <f t="shared" si="254"/>
        <v>0</v>
      </c>
      <c r="T184" s="178">
        <v>3826</v>
      </c>
      <c r="U184" s="178">
        <f t="shared" si="255"/>
        <v>0</v>
      </c>
      <c r="V184" s="179">
        <f t="shared" si="256"/>
        <v>0</v>
      </c>
      <c r="W184" s="224"/>
      <c r="X184" s="225">
        <v>1554</v>
      </c>
      <c r="Y184" s="225">
        <f t="shared" si="257"/>
        <v>0</v>
      </c>
      <c r="Z184" s="225">
        <v>3826</v>
      </c>
      <c r="AA184" s="225">
        <f t="shared" si="258"/>
        <v>0</v>
      </c>
      <c r="AB184" s="226">
        <f t="shared" si="259"/>
        <v>0</v>
      </c>
      <c r="AC184" s="271"/>
      <c r="AD184" s="272">
        <v>1554</v>
      </c>
      <c r="AE184" s="272">
        <f t="shared" si="260"/>
        <v>0</v>
      </c>
      <c r="AF184" s="272">
        <v>3826</v>
      </c>
      <c r="AG184" s="272">
        <f t="shared" si="261"/>
        <v>0</v>
      </c>
      <c r="AH184" s="273">
        <f t="shared" si="262"/>
        <v>0</v>
      </c>
      <c r="AI184" s="1608">
        <v>2</v>
      </c>
      <c r="AJ184" s="319">
        <v>1554</v>
      </c>
      <c r="AK184" s="319">
        <f t="shared" si="263"/>
        <v>3108</v>
      </c>
      <c r="AL184" s="319">
        <v>3826</v>
      </c>
      <c r="AM184" s="319">
        <f t="shared" si="264"/>
        <v>7652</v>
      </c>
      <c r="AN184" s="320">
        <f t="shared" si="265"/>
        <v>10760</v>
      </c>
      <c r="AO184" s="1107"/>
      <c r="AP184" s="1093">
        <v>1554</v>
      </c>
      <c r="AQ184" s="1093">
        <f t="shared" si="266"/>
        <v>0</v>
      </c>
      <c r="AR184" s="1093">
        <v>3826</v>
      </c>
      <c r="AS184" s="1093">
        <f t="shared" si="267"/>
        <v>0</v>
      </c>
      <c r="AT184" s="1094">
        <f t="shared" si="268"/>
        <v>0</v>
      </c>
      <c r="AU184" s="1103"/>
      <c r="AV184" s="1101">
        <v>1554</v>
      </c>
      <c r="AW184" s="1101">
        <f t="shared" si="269"/>
        <v>0</v>
      </c>
      <c r="AX184" s="1101">
        <v>3826</v>
      </c>
      <c r="AY184" s="1101">
        <f t="shared" si="270"/>
        <v>0</v>
      </c>
      <c r="AZ184" s="1102">
        <f t="shared" si="271"/>
        <v>0</v>
      </c>
      <c r="BA184" s="1151">
        <f t="shared" si="174"/>
        <v>0</v>
      </c>
      <c r="BB184" s="363">
        <v>1554</v>
      </c>
      <c r="BC184" s="363">
        <f t="shared" si="272"/>
        <v>0</v>
      </c>
      <c r="BD184" s="363">
        <v>3826</v>
      </c>
      <c r="BE184" s="363">
        <f t="shared" si="273"/>
        <v>0</v>
      </c>
      <c r="BF184" s="364">
        <f t="shared" si="175"/>
        <v>0</v>
      </c>
      <c r="BG184" s="1142">
        <f t="shared" si="176"/>
        <v>0</v>
      </c>
      <c r="BH184" s="1142">
        <f t="shared" si="177"/>
        <v>0</v>
      </c>
    </row>
    <row r="185" spans="1:60" x14ac:dyDescent="0.2">
      <c r="A185" s="1">
        <v>182</v>
      </c>
      <c r="B185" s="50" t="s">
        <v>79</v>
      </c>
      <c r="C185" s="51" t="s">
        <v>78</v>
      </c>
      <c r="D185" s="51" t="s">
        <v>7</v>
      </c>
      <c r="E185" s="1830">
        <v>1</v>
      </c>
      <c r="F185" s="76">
        <v>2032</v>
      </c>
      <c r="G185" s="76">
        <f t="shared" si="172"/>
        <v>2032</v>
      </c>
      <c r="H185" s="76">
        <v>5000</v>
      </c>
      <c r="I185" s="76">
        <f t="shared" si="173"/>
        <v>5000</v>
      </c>
      <c r="J185" s="120">
        <f t="shared" si="250"/>
        <v>7032</v>
      </c>
      <c r="K185" s="131"/>
      <c r="L185" s="95">
        <v>2032</v>
      </c>
      <c r="M185" s="95">
        <f t="shared" si="251"/>
        <v>0</v>
      </c>
      <c r="N185" s="95">
        <v>5000</v>
      </c>
      <c r="O185" s="95">
        <f t="shared" si="252"/>
        <v>0</v>
      </c>
      <c r="P185" s="96">
        <f t="shared" si="253"/>
        <v>0</v>
      </c>
      <c r="Q185" s="177"/>
      <c r="R185" s="178">
        <v>2032</v>
      </c>
      <c r="S185" s="178">
        <f t="shared" si="254"/>
        <v>0</v>
      </c>
      <c r="T185" s="178">
        <v>5000</v>
      </c>
      <c r="U185" s="178">
        <f t="shared" si="255"/>
        <v>0</v>
      </c>
      <c r="V185" s="179">
        <f t="shared" si="256"/>
        <v>0</v>
      </c>
      <c r="W185" s="224"/>
      <c r="X185" s="225">
        <v>2032</v>
      </c>
      <c r="Y185" s="225">
        <f t="shared" si="257"/>
        <v>0</v>
      </c>
      <c r="Z185" s="225">
        <v>5000</v>
      </c>
      <c r="AA185" s="225">
        <f t="shared" si="258"/>
        <v>0</v>
      </c>
      <c r="AB185" s="226">
        <f t="shared" si="259"/>
        <v>0</v>
      </c>
      <c r="AC185" s="271"/>
      <c r="AD185" s="272">
        <v>2032</v>
      </c>
      <c r="AE185" s="272">
        <f t="shared" si="260"/>
        <v>0</v>
      </c>
      <c r="AF185" s="272">
        <v>5000</v>
      </c>
      <c r="AG185" s="272">
        <f t="shared" si="261"/>
        <v>0</v>
      </c>
      <c r="AH185" s="273">
        <f t="shared" si="262"/>
        <v>0</v>
      </c>
      <c r="AI185" s="1608">
        <v>1</v>
      </c>
      <c r="AJ185" s="319">
        <v>2032</v>
      </c>
      <c r="AK185" s="319">
        <f t="shared" si="263"/>
        <v>2032</v>
      </c>
      <c r="AL185" s="319">
        <v>5000</v>
      </c>
      <c r="AM185" s="319">
        <f t="shared" si="264"/>
        <v>5000</v>
      </c>
      <c r="AN185" s="320">
        <f t="shared" si="265"/>
        <v>7032</v>
      </c>
      <c r="AO185" s="1107"/>
      <c r="AP185" s="1093">
        <v>2032</v>
      </c>
      <c r="AQ185" s="1093">
        <f t="shared" si="266"/>
        <v>0</v>
      </c>
      <c r="AR185" s="1093">
        <v>5000</v>
      </c>
      <c r="AS185" s="1093">
        <f t="shared" si="267"/>
        <v>0</v>
      </c>
      <c r="AT185" s="1094">
        <f t="shared" si="268"/>
        <v>0</v>
      </c>
      <c r="AU185" s="1103"/>
      <c r="AV185" s="1101">
        <v>2032</v>
      </c>
      <c r="AW185" s="1101">
        <f t="shared" si="269"/>
        <v>0</v>
      </c>
      <c r="AX185" s="1101">
        <v>5000</v>
      </c>
      <c r="AY185" s="1101">
        <f t="shared" si="270"/>
        <v>0</v>
      </c>
      <c r="AZ185" s="1102">
        <f t="shared" si="271"/>
        <v>0</v>
      </c>
      <c r="BA185" s="1151">
        <f t="shared" si="174"/>
        <v>0</v>
      </c>
      <c r="BB185" s="363">
        <v>2032</v>
      </c>
      <c r="BC185" s="363">
        <f t="shared" si="272"/>
        <v>0</v>
      </c>
      <c r="BD185" s="363">
        <v>5000</v>
      </c>
      <c r="BE185" s="363">
        <f t="shared" si="273"/>
        <v>0</v>
      </c>
      <c r="BF185" s="364">
        <f t="shared" si="175"/>
        <v>0</v>
      </c>
      <c r="BG185" s="1142">
        <f t="shared" si="176"/>
        <v>0</v>
      </c>
      <c r="BH185" s="1142">
        <f t="shared" si="177"/>
        <v>0</v>
      </c>
    </row>
    <row r="186" spans="1:60" x14ac:dyDescent="0.2">
      <c r="A186" s="1">
        <v>183</v>
      </c>
      <c r="B186" s="50" t="s">
        <v>50</v>
      </c>
      <c r="C186" s="51" t="s">
        <v>78</v>
      </c>
      <c r="D186" s="51" t="s">
        <v>7</v>
      </c>
      <c r="E186" s="1830">
        <v>1</v>
      </c>
      <c r="F186" s="76">
        <v>1500</v>
      </c>
      <c r="G186" s="76">
        <f t="shared" si="172"/>
        <v>1500</v>
      </c>
      <c r="H186" s="76">
        <v>4557</v>
      </c>
      <c r="I186" s="76">
        <f t="shared" si="173"/>
        <v>4557</v>
      </c>
      <c r="J186" s="120">
        <f t="shared" si="250"/>
        <v>6057</v>
      </c>
      <c r="K186" s="131"/>
      <c r="L186" s="95">
        <v>1500</v>
      </c>
      <c r="M186" s="95">
        <f t="shared" si="251"/>
        <v>0</v>
      </c>
      <c r="N186" s="95">
        <v>4557</v>
      </c>
      <c r="O186" s="95">
        <f t="shared" si="252"/>
        <v>0</v>
      </c>
      <c r="P186" s="96">
        <f t="shared" si="253"/>
        <v>0</v>
      </c>
      <c r="Q186" s="177"/>
      <c r="R186" s="178">
        <v>1500</v>
      </c>
      <c r="S186" s="178">
        <f t="shared" si="254"/>
        <v>0</v>
      </c>
      <c r="T186" s="178">
        <v>4557</v>
      </c>
      <c r="U186" s="178">
        <f t="shared" si="255"/>
        <v>0</v>
      </c>
      <c r="V186" s="179">
        <f t="shared" si="256"/>
        <v>0</v>
      </c>
      <c r="W186" s="224"/>
      <c r="X186" s="225">
        <v>1500</v>
      </c>
      <c r="Y186" s="225">
        <f t="shared" si="257"/>
        <v>0</v>
      </c>
      <c r="Z186" s="225">
        <v>4557</v>
      </c>
      <c r="AA186" s="225">
        <f t="shared" si="258"/>
        <v>0</v>
      </c>
      <c r="AB186" s="226">
        <f t="shared" si="259"/>
        <v>0</v>
      </c>
      <c r="AC186" s="271"/>
      <c r="AD186" s="272">
        <v>1500</v>
      </c>
      <c r="AE186" s="272">
        <f t="shared" si="260"/>
        <v>0</v>
      </c>
      <c r="AF186" s="272">
        <v>4557</v>
      </c>
      <c r="AG186" s="272">
        <f t="shared" si="261"/>
        <v>0</v>
      </c>
      <c r="AH186" s="273">
        <f t="shared" si="262"/>
        <v>0</v>
      </c>
      <c r="AI186" s="1608">
        <v>1</v>
      </c>
      <c r="AJ186" s="319">
        <v>1500</v>
      </c>
      <c r="AK186" s="319">
        <f t="shared" si="263"/>
        <v>1500</v>
      </c>
      <c r="AL186" s="319">
        <v>4557</v>
      </c>
      <c r="AM186" s="319">
        <f t="shared" si="264"/>
        <v>4557</v>
      </c>
      <c r="AN186" s="320">
        <f t="shared" si="265"/>
        <v>6057</v>
      </c>
      <c r="AO186" s="1107"/>
      <c r="AP186" s="1093">
        <v>1500</v>
      </c>
      <c r="AQ186" s="1093">
        <f t="shared" si="266"/>
        <v>0</v>
      </c>
      <c r="AR186" s="1093">
        <v>4557</v>
      </c>
      <c r="AS186" s="1093">
        <f t="shared" si="267"/>
        <v>0</v>
      </c>
      <c r="AT186" s="1094">
        <f t="shared" si="268"/>
        <v>0</v>
      </c>
      <c r="AU186" s="1103"/>
      <c r="AV186" s="1101">
        <v>1500</v>
      </c>
      <c r="AW186" s="1101">
        <f t="shared" si="269"/>
        <v>0</v>
      </c>
      <c r="AX186" s="1101">
        <v>4557</v>
      </c>
      <c r="AY186" s="1101">
        <f t="shared" si="270"/>
        <v>0</v>
      </c>
      <c r="AZ186" s="1102">
        <f t="shared" si="271"/>
        <v>0</v>
      </c>
      <c r="BA186" s="1151">
        <f t="shared" si="174"/>
        <v>0</v>
      </c>
      <c r="BB186" s="363">
        <v>1500</v>
      </c>
      <c r="BC186" s="363">
        <f t="shared" si="272"/>
        <v>0</v>
      </c>
      <c r="BD186" s="363">
        <v>4557</v>
      </c>
      <c r="BE186" s="363">
        <f t="shared" si="273"/>
        <v>0</v>
      </c>
      <c r="BF186" s="364">
        <f t="shared" si="175"/>
        <v>0</v>
      </c>
      <c r="BG186" s="1142">
        <f t="shared" si="176"/>
        <v>0</v>
      </c>
      <c r="BH186" s="1142">
        <f t="shared" si="177"/>
        <v>0</v>
      </c>
    </row>
    <row r="187" spans="1:60" x14ac:dyDescent="0.2">
      <c r="A187" s="1">
        <v>184</v>
      </c>
      <c r="B187" s="50" t="s">
        <v>80</v>
      </c>
      <c r="C187" s="51" t="s">
        <v>81</v>
      </c>
      <c r="D187" s="51" t="s">
        <v>7</v>
      </c>
      <c r="E187" s="1830">
        <v>2</v>
      </c>
      <c r="F187" s="76">
        <v>1500</v>
      </c>
      <c r="G187" s="76">
        <f t="shared" si="172"/>
        <v>3000</v>
      </c>
      <c r="H187" s="76">
        <v>2499</v>
      </c>
      <c r="I187" s="76">
        <f t="shared" si="173"/>
        <v>4998</v>
      </c>
      <c r="J187" s="120">
        <f t="shared" si="250"/>
        <v>7998</v>
      </c>
      <c r="K187" s="131"/>
      <c r="L187" s="95">
        <v>1500</v>
      </c>
      <c r="M187" s="95">
        <f t="shared" si="251"/>
        <v>0</v>
      </c>
      <c r="N187" s="95">
        <v>2499</v>
      </c>
      <c r="O187" s="95">
        <f t="shared" si="252"/>
        <v>0</v>
      </c>
      <c r="P187" s="96">
        <f t="shared" si="253"/>
        <v>0</v>
      </c>
      <c r="Q187" s="177"/>
      <c r="R187" s="178">
        <v>1500</v>
      </c>
      <c r="S187" s="178">
        <f t="shared" si="254"/>
        <v>0</v>
      </c>
      <c r="T187" s="178">
        <v>2499</v>
      </c>
      <c r="U187" s="178">
        <f t="shared" si="255"/>
        <v>0</v>
      </c>
      <c r="V187" s="179">
        <f t="shared" si="256"/>
        <v>0</v>
      </c>
      <c r="W187" s="224"/>
      <c r="X187" s="225">
        <v>1500</v>
      </c>
      <c r="Y187" s="225">
        <f t="shared" si="257"/>
        <v>0</v>
      </c>
      <c r="Z187" s="225">
        <v>2499</v>
      </c>
      <c r="AA187" s="225">
        <f t="shared" si="258"/>
        <v>0</v>
      </c>
      <c r="AB187" s="226">
        <f t="shared" si="259"/>
        <v>0</v>
      </c>
      <c r="AC187" s="271"/>
      <c r="AD187" s="272">
        <v>1500</v>
      </c>
      <c r="AE187" s="272">
        <f t="shared" si="260"/>
        <v>0</v>
      </c>
      <c r="AF187" s="272">
        <v>2499</v>
      </c>
      <c r="AG187" s="272">
        <f t="shared" si="261"/>
        <v>0</v>
      </c>
      <c r="AH187" s="273">
        <f t="shared" si="262"/>
        <v>0</v>
      </c>
      <c r="AI187" s="1608">
        <v>2</v>
      </c>
      <c r="AJ187" s="319">
        <v>1500</v>
      </c>
      <c r="AK187" s="319">
        <f t="shared" si="263"/>
        <v>3000</v>
      </c>
      <c r="AL187" s="319">
        <v>2499</v>
      </c>
      <c r="AM187" s="319">
        <f t="shared" si="264"/>
        <v>4998</v>
      </c>
      <c r="AN187" s="320">
        <f t="shared" si="265"/>
        <v>7998</v>
      </c>
      <c r="AO187" s="1107"/>
      <c r="AP187" s="1093">
        <v>1500</v>
      </c>
      <c r="AQ187" s="1093">
        <f t="shared" si="266"/>
        <v>0</v>
      </c>
      <c r="AR187" s="1093">
        <v>2499</v>
      </c>
      <c r="AS187" s="1093">
        <f t="shared" si="267"/>
        <v>0</v>
      </c>
      <c r="AT187" s="1094">
        <f t="shared" si="268"/>
        <v>0</v>
      </c>
      <c r="AU187" s="1103"/>
      <c r="AV187" s="1101">
        <v>1500</v>
      </c>
      <c r="AW187" s="1101">
        <f t="shared" si="269"/>
        <v>0</v>
      </c>
      <c r="AX187" s="1101">
        <v>2499</v>
      </c>
      <c r="AY187" s="1101">
        <f t="shared" si="270"/>
        <v>0</v>
      </c>
      <c r="AZ187" s="1102">
        <f t="shared" si="271"/>
        <v>0</v>
      </c>
      <c r="BA187" s="1151">
        <f t="shared" si="174"/>
        <v>0</v>
      </c>
      <c r="BB187" s="363">
        <v>1500</v>
      </c>
      <c r="BC187" s="363">
        <f t="shared" si="272"/>
        <v>0</v>
      </c>
      <c r="BD187" s="363">
        <v>2499</v>
      </c>
      <c r="BE187" s="363">
        <f t="shared" si="273"/>
        <v>0</v>
      </c>
      <c r="BF187" s="364">
        <f t="shared" si="175"/>
        <v>0</v>
      </c>
      <c r="BG187" s="1142">
        <f t="shared" si="176"/>
        <v>0</v>
      </c>
      <c r="BH187" s="1142">
        <f t="shared" si="177"/>
        <v>0</v>
      </c>
    </row>
    <row r="188" spans="1:60" ht="25.5" x14ac:dyDescent="0.2">
      <c r="A188" s="1">
        <v>185</v>
      </c>
      <c r="B188" s="50" t="s">
        <v>440</v>
      </c>
      <c r="C188" s="51"/>
      <c r="D188" s="51" t="s">
        <v>56</v>
      </c>
      <c r="E188" s="1830">
        <v>12.033999999999999</v>
      </c>
      <c r="F188" s="76">
        <v>1200</v>
      </c>
      <c r="G188" s="76">
        <f t="shared" si="172"/>
        <v>14440.8</v>
      </c>
      <c r="H188" s="76">
        <v>3017</v>
      </c>
      <c r="I188" s="76">
        <f t="shared" si="173"/>
        <v>36306.577999999994</v>
      </c>
      <c r="J188" s="120">
        <f t="shared" si="250"/>
        <v>50747.377999999997</v>
      </c>
      <c r="K188" s="131"/>
      <c r="L188" s="95">
        <v>1200</v>
      </c>
      <c r="M188" s="95">
        <f t="shared" si="251"/>
        <v>0</v>
      </c>
      <c r="N188" s="95">
        <v>3017</v>
      </c>
      <c r="O188" s="95">
        <f t="shared" si="252"/>
        <v>0</v>
      </c>
      <c r="P188" s="96">
        <f t="shared" si="253"/>
        <v>0</v>
      </c>
      <c r="Q188" s="177"/>
      <c r="R188" s="178">
        <v>1200</v>
      </c>
      <c r="S188" s="178">
        <f t="shared" si="254"/>
        <v>0</v>
      </c>
      <c r="T188" s="178">
        <v>3017</v>
      </c>
      <c r="U188" s="178">
        <f t="shared" si="255"/>
        <v>0</v>
      </c>
      <c r="V188" s="179">
        <f t="shared" si="256"/>
        <v>0</v>
      </c>
      <c r="W188" s="224"/>
      <c r="X188" s="225">
        <v>1200</v>
      </c>
      <c r="Y188" s="225">
        <f t="shared" si="257"/>
        <v>0</v>
      </c>
      <c r="Z188" s="225">
        <v>3017</v>
      </c>
      <c r="AA188" s="225">
        <f t="shared" si="258"/>
        <v>0</v>
      </c>
      <c r="AB188" s="226">
        <f t="shared" si="259"/>
        <v>0</v>
      </c>
      <c r="AC188" s="271">
        <v>7</v>
      </c>
      <c r="AD188" s="272">
        <v>1200</v>
      </c>
      <c r="AE188" s="272">
        <f t="shared" si="260"/>
        <v>8400</v>
      </c>
      <c r="AF188" s="272">
        <v>3017</v>
      </c>
      <c r="AG188" s="272">
        <f t="shared" si="261"/>
        <v>21119</v>
      </c>
      <c r="AH188" s="273">
        <f t="shared" si="262"/>
        <v>29519</v>
      </c>
      <c r="AI188" s="1608">
        <v>5.0339999999999998</v>
      </c>
      <c r="AJ188" s="319">
        <v>1200</v>
      </c>
      <c r="AK188" s="319">
        <f t="shared" si="263"/>
        <v>6040.8</v>
      </c>
      <c r="AL188" s="319">
        <v>3017</v>
      </c>
      <c r="AM188" s="319">
        <f t="shared" si="264"/>
        <v>15187.578</v>
      </c>
      <c r="AN188" s="320">
        <f t="shared" si="265"/>
        <v>21228.378000000001</v>
      </c>
      <c r="AO188" s="1107"/>
      <c r="AP188" s="1093">
        <v>1200</v>
      </c>
      <c r="AQ188" s="1093">
        <f t="shared" si="266"/>
        <v>0</v>
      </c>
      <c r="AR188" s="1093">
        <v>3017</v>
      </c>
      <c r="AS188" s="1093">
        <f t="shared" si="267"/>
        <v>0</v>
      </c>
      <c r="AT188" s="1094">
        <f t="shared" si="268"/>
        <v>0</v>
      </c>
      <c r="AU188" s="1103"/>
      <c r="AV188" s="1101">
        <v>1200</v>
      </c>
      <c r="AW188" s="1101">
        <f t="shared" si="269"/>
        <v>0</v>
      </c>
      <c r="AX188" s="1101">
        <v>3017</v>
      </c>
      <c r="AY188" s="1101">
        <f t="shared" si="270"/>
        <v>0</v>
      </c>
      <c r="AZ188" s="1102">
        <f t="shared" si="271"/>
        <v>0</v>
      </c>
      <c r="BA188" s="1151">
        <f t="shared" si="174"/>
        <v>-8.8817841970012523E-16</v>
      </c>
      <c r="BB188" s="363">
        <v>1200</v>
      </c>
      <c r="BC188" s="363">
        <f t="shared" si="272"/>
        <v>-1.0658141036401503E-12</v>
      </c>
      <c r="BD188" s="363">
        <v>3017</v>
      </c>
      <c r="BE188" s="363">
        <f t="shared" si="273"/>
        <v>-2.6796342922352778E-12</v>
      </c>
      <c r="BF188" s="364">
        <f t="shared" si="175"/>
        <v>-3.7454483958754281E-12</v>
      </c>
      <c r="BG188" s="1142">
        <f t="shared" si="176"/>
        <v>0</v>
      </c>
      <c r="BH188" s="1142">
        <f t="shared" si="177"/>
        <v>-3.7454483958754281E-12</v>
      </c>
    </row>
    <row r="189" spans="1:60" ht="25.5" x14ac:dyDescent="0.2">
      <c r="A189" s="1">
        <v>186</v>
      </c>
      <c r="B189" s="50" t="s">
        <v>441</v>
      </c>
      <c r="C189" s="51"/>
      <c r="D189" s="51" t="s">
        <v>56</v>
      </c>
      <c r="E189" s="1830">
        <v>56.984999999999999</v>
      </c>
      <c r="F189" s="76">
        <v>1200</v>
      </c>
      <c r="G189" s="76">
        <f t="shared" ref="G189:G202" si="274">E189*F189</f>
        <v>68382</v>
      </c>
      <c r="H189" s="76">
        <v>1933</v>
      </c>
      <c r="I189" s="76">
        <f t="shared" ref="I189:I202" si="275">E189*H189</f>
        <v>110152.005</v>
      </c>
      <c r="J189" s="120">
        <f t="shared" si="250"/>
        <v>178534.005</v>
      </c>
      <c r="K189" s="131"/>
      <c r="L189" s="95">
        <v>1200</v>
      </c>
      <c r="M189" s="95">
        <f t="shared" si="251"/>
        <v>0</v>
      </c>
      <c r="N189" s="95">
        <v>1933</v>
      </c>
      <c r="O189" s="95">
        <f t="shared" si="252"/>
        <v>0</v>
      </c>
      <c r="P189" s="96">
        <f t="shared" si="253"/>
        <v>0</v>
      </c>
      <c r="Q189" s="177"/>
      <c r="R189" s="178">
        <v>1200</v>
      </c>
      <c r="S189" s="178">
        <f t="shared" si="254"/>
        <v>0</v>
      </c>
      <c r="T189" s="178">
        <v>1933</v>
      </c>
      <c r="U189" s="178">
        <f t="shared" si="255"/>
        <v>0</v>
      </c>
      <c r="V189" s="179">
        <f t="shared" si="256"/>
        <v>0</v>
      </c>
      <c r="W189" s="224"/>
      <c r="X189" s="225">
        <v>1200</v>
      </c>
      <c r="Y189" s="225">
        <f t="shared" si="257"/>
        <v>0</v>
      </c>
      <c r="Z189" s="225">
        <v>1933</v>
      </c>
      <c r="AA189" s="225">
        <f t="shared" si="258"/>
        <v>0</v>
      </c>
      <c r="AB189" s="226">
        <f t="shared" si="259"/>
        <v>0</v>
      </c>
      <c r="AC189" s="271">
        <v>56.984999999999999</v>
      </c>
      <c r="AD189" s="272">
        <v>1200</v>
      </c>
      <c r="AE189" s="272">
        <f t="shared" si="260"/>
        <v>68382</v>
      </c>
      <c r="AF189" s="272">
        <v>1933</v>
      </c>
      <c r="AG189" s="272">
        <f t="shared" si="261"/>
        <v>110152.005</v>
      </c>
      <c r="AH189" s="273">
        <f t="shared" si="262"/>
        <v>178534.005</v>
      </c>
      <c r="AI189" s="318"/>
      <c r="AJ189" s="319">
        <v>1200</v>
      </c>
      <c r="AK189" s="319">
        <f t="shared" si="263"/>
        <v>0</v>
      </c>
      <c r="AL189" s="319">
        <v>1933</v>
      </c>
      <c r="AM189" s="319">
        <f t="shared" si="264"/>
        <v>0</v>
      </c>
      <c r="AN189" s="320">
        <f t="shared" si="265"/>
        <v>0</v>
      </c>
      <c r="AO189" s="1107"/>
      <c r="AP189" s="1093">
        <v>1200</v>
      </c>
      <c r="AQ189" s="1093">
        <f t="shared" si="266"/>
        <v>0</v>
      </c>
      <c r="AR189" s="1093">
        <v>1933</v>
      </c>
      <c r="AS189" s="1093">
        <f t="shared" si="267"/>
        <v>0</v>
      </c>
      <c r="AT189" s="1094">
        <f t="shared" si="268"/>
        <v>0</v>
      </c>
      <c r="AU189" s="1103"/>
      <c r="AV189" s="1101">
        <v>1200</v>
      </c>
      <c r="AW189" s="1101">
        <f t="shared" si="269"/>
        <v>0</v>
      </c>
      <c r="AX189" s="1101">
        <v>1933</v>
      </c>
      <c r="AY189" s="1101">
        <f t="shared" si="270"/>
        <v>0</v>
      </c>
      <c r="AZ189" s="1102">
        <f t="shared" si="271"/>
        <v>0</v>
      </c>
      <c r="BA189" s="1151">
        <f t="shared" si="174"/>
        <v>0</v>
      </c>
      <c r="BB189" s="363">
        <v>1200</v>
      </c>
      <c r="BC189" s="363">
        <f t="shared" si="272"/>
        <v>0</v>
      </c>
      <c r="BD189" s="363">
        <v>1933</v>
      </c>
      <c r="BE189" s="363">
        <f t="shared" si="273"/>
        <v>0</v>
      </c>
      <c r="BF189" s="364">
        <f t="shared" si="175"/>
        <v>0</v>
      </c>
      <c r="BG189" s="1142">
        <f t="shared" si="176"/>
        <v>0</v>
      </c>
      <c r="BH189" s="1142">
        <f t="shared" si="177"/>
        <v>0</v>
      </c>
    </row>
    <row r="190" spans="1:60" ht="25.5" x14ac:dyDescent="0.2">
      <c r="A190" s="1">
        <v>187</v>
      </c>
      <c r="B190" s="50" t="s">
        <v>82</v>
      </c>
      <c r="C190" s="51" t="s">
        <v>83</v>
      </c>
      <c r="D190" s="51" t="s">
        <v>56</v>
      </c>
      <c r="E190" s="1830">
        <v>89.724699999999999</v>
      </c>
      <c r="F190" s="76">
        <v>600</v>
      </c>
      <c r="G190" s="76">
        <f t="shared" si="274"/>
        <v>53834.82</v>
      </c>
      <c r="H190" s="76">
        <v>588</v>
      </c>
      <c r="I190" s="76">
        <f t="shared" si="275"/>
        <v>52758.123599999999</v>
      </c>
      <c r="J190" s="120">
        <f t="shared" si="250"/>
        <v>106592.9436</v>
      </c>
      <c r="K190" s="131"/>
      <c r="L190" s="95">
        <v>600</v>
      </c>
      <c r="M190" s="95">
        <f t="shared" si="251"/>
        <v>0</v>
      </c>
      <c r="N190" s="95">
        <v>588</v>
      </c>
      <c r="O190" s="95">
        <f t="shared" si="252"/>
        <v>0</v>
      </c>
      <c r="P190" s="96">
        <f t="shared" si="253"/>
        <v>0</v>
      </c>
      <c r="Q190" s="177"/>
      <c r="R190" s="178">
        <v>600</v>
      </c>
      <c r="S190" s="178">
        <f t="shared" si="254"/>
        <v>0</v>
      </c>
      <c r="T190" s="178">
        <v>588</v>
      </c>
      <c r="U190" s="178">
        <f t="shared" si="255"/>
        <v>0</v>
      </c>
      <c r="V190" s="179">
        <f t="shared" si="256"/>
        <v>0</v>
      </c>
      <c r="W190" s="224"/>
      <c r="X190" s="225">
        <v>600</v>
      </c>
      <c r="Y190" s="225">
        <f t="shared" si="257"/>
        <v>0</v>
      </c>
      <c r="Z190" s="225">
        <v>588</v>
      </c>
      <c r="AA190" s="225">
        <f t="shared" si="258"/>
        <v>0</v>
      </c>
      <c r="AB190" s="226">
        <f t="shared" si="259"/>
        <v>0</v>
      </c>
      <c r="AC190" s="271"/>
      <c r="AD190" s="272">
        <v>600</v>
      </c>
      <c r="AE190" s="272">
        <f t="shared" si="260"/>
        <v>0</v>
      </c>
      <c r="AF190" s="272">
        <v>588</v>
      </c>
      <c r="AG190" s="272">
        <f t="shared" si="261"/>
        <v>0</v>
      </c>
      <c r="AH190" s="273">
        <f t="shared" si="262"/>
        <v>0</v>
      </c>
      <c r="AI190" s="1613">
        <v>89.724699999999999</v>
      </c>
      <c r="AJ190" s="319">
        <v>600</v>
      </c>
      <c r="AK190" s="319">
        <f t="shared" si="263"/>
        <v>53834.82</v>
      </c>
      <c r="AL190" s="319">
        <v>588</v>
      </c>
      <c r="AM190" s="319">
        <f t="shared" si="264"/>
        <v>52758.123599999999</v>
      </c>
      <c r="AN190" s="320">
        <f t="shared" si="265"/>
        <v>106592.9436</v>
      </c>
      <c r="AO190" s="1161"/>
      <c r="AP190" s="1093">
        <v>600</v>
      </c>
      <c r="AQ190" s="1093">
        <f t="shared" si="266"/>
        <v>0</v>
      </c>
      <c r="AR190" s="1093">
        <v>588</v>
      </c>
      <c r="AS190" s="1093">
        <f t="shared" si="267"/>
        <v>0</v>
      </c>
      <c r="AT190" s="1094">
        <f t="shared" si="268"/>
        <v>0</v>
      </c>
      <c r="AU190" s="1162"/>
      <c r="AV190" s="1101">
        <v>600</v>
      </c>
      <c r="AW190" s="1101">
        <f t="shared" si="269"/>
        <v>0</v>
      </c>
      <c r="AX190" s="1101">
        <v>588</v>
      </c>
      <c r="AY190" s="1101">
        <f t="shared" si="270"/>
        <v>0</v>
      </c>
      <c r="AZ190" s="1102">
        <f t="shared" si="271"/>
        <v>0</v>
      </c>
      <c r="BA190" s="1151">
        <f t="shared" si="174"/>
        <v>0</v>
      </c>
      <c r="BB190" s="363">
        <v>600</v>
      </c>
      <c r="BC190" s="363">
        <f t="shared" si="272"/>
        <v>0</v>
      </c>
      <c r="BD190" s="363">
        <v>588</v>
      </c>
      <c r="BE190" s="363">
        <f t="shared" si="273"/>
        <v>0</v>
      </c>
      <c r="BF190" s="364">
        <f t="shared" si="175"/>
        <v>0</v>
      </c>
      <c r="BG190" s="1142">
        <f t="shared" si="176"/>
        <v>0</v>
      </c>
      <c r="BH190" s="1142">
        <f t="shared" si="177"/>
        <v>0</v>
      </c>
    </row>
    <row r="191" spans="1:60" x14ac:dyDescent="0.2">
      <c r="A191" s="1">
        <v>188</v>
      </c>
      <c r="B191" s="50" t="s">
        <v>60</v>
      </c>
      <c r="C191" s="1159"/>
      <c r="D191" s="51" t="s">
        <v>5</v>
      </c>
      <c r="E191" s="1830">
        <v>1</v>
      </c>
      <c r="F191" s="76">
        <v>0</v>
      </c>
      <c r="G191" s="76">
        <f t="shared" si="274"/>
        <v>0</v>
      </c>
      <c r="H191" s="76">
        <v>35562</v>
      </c>
      <c r="I191" s="76">
        <f t="shared" si="275"/>
        <v>35562</v>
      </c>
      <c r="J191" s="120">
        <f t="shared" si="250"/>
        <v>35562</v>
      </c>
      <c r="K191" s="131"/>
      <c r="L191" s="95">
        <v>0</v>
      </c>
      <c r="M191" s="95">
        <f t="shared" si="251"/>
        <v>0</v>
      </c>
      <c r="N191" s="95">
        <v>35562</v>
      </c>
      <c r="O191" s="95">
        <f t="shared" si="252"/>
        <v>0</v>
      </c>
      <c r="P191" s="96">
        <f t="shared" si="253"/>
        <v>0</v>
      </c>
      <c r="Q191" s="177"/>
      <c r="R191" s="178">
        <v>0</v>
      </c>
      <c r="S191" s="178">
        <f t="shared" si="254"/>
        <v>0</v>
      </c>
      <c r="T191" s="178">
        <v>35562</v>
      </c>
      <c r="U191" s="178">
        <f t="shared" si="255"/>
        <v>0</v>
      </c>
      <c r="V191" s="179">
        <f t="shared" si="256"/>
        <v>0</v>
      </c>
      <c r="W191" s="224"/>
      <c r="X191" s="225">
        <v>0</v>
      </c>
      <c r="Y191" s="225">
        <f t="shared" si="257"/>
        <v>0</v>
      </c>
      <c r="Z191" s="225">
        <v>35562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0</v>
      </c>
      <c r="AE191" s="272">
        <f t="shared" si="260"/>
        <v>0</v>
      </c>
      <c r="AF191" s="272">
        <v>35562</v>
      </c>
      <c r="AG191" s="272">
        <f t="shared" si="261"/>
        <v>35562</v>
      </c>
      <c r="AH191" s="273">
        <f t="shared" si="262"/>
        <v>35562</v>
      </c>
      <c r="AI191" s="318"/>
      <c r="AJ191" s="319">
        <v>0</v>
      </c>
      <c r="AK191" s="319">
        <f t="shared" si="263"/>
        <v>0</v>
      </c>
      <c r="AL191" s="319">
        <v>35562</v>
      </c>
      <c r="AM191" s="319">
        <f t="shared" si="264"/>
        <v>0</v>
      </c>
      <c r="AN191" s="320">
        <f t="shared" si="265"/>
        <v>0</v>
      </c>
      <c r="AO191" s="1107"/>
      <c r="AP191" s="1093">
        <v>0</v>
      </c>
      <c r="AQ191" s="1093">
        <f t="shared" si="266"/>
        <v>0</v>
      </c>
      <c r="AR191" s="1093">
        <v>35562</v>
      </c>
      <c r="AS191" s="1093">
        <f t="shared" si="267"/>
        <v>0</v>
      </c>
      <c r="AT191" s="1094">
        <f t="shared" si="268"/>
        <v>0</v>
      </c>
      <c r="AU191" s="1103"/>
      <c r="AV191" s="1101">
        <v>0</v>
      </c>
      <c r="AW191" s="1101">
        <f t="shared" si="269"/>
        <v>0</v>
      </c>
      <c r="AX191" s="1101">
        <v>35562</v>
      </c>
      <c r="AY191" s="1101">
        <f t="shared" si="270"/>
        <v>0</v>
      </c>
      <c r="AZ191" s="1102">
        <f t="shared" si="271"/>
        <v>0</v>
      </c>
      <c r="BA191" s="1151">
        <f t="shared" si="174"/>
        <v>0</v>
      </c>
      <c r="BB191" s="363">
        <v>0</v>
      </c>
      <c r="BC191" s="363">
        <f t="shared" si="272"/>
        <v>0</v>
      </c>
      <c r="BD191" s="363">
        <v>35562</v>
      </c>
      <c r="BE191" s="363">
        <f t="shared" si="273"/>
        <v>0</v>
      </c>
      <c r="BF191" s="364">
        <f t="shared" si="175"/>
        <v>0</v>
      </c>
      <c r="BG191" s="1142">
        <f t="shared" si="176"/>
        <v>0</v>
      </c>
      <c r="BH191" s="1142">
        <f t="shared" si="177"/>
        <v>0</v>
      </c>
    </row>
    <row r="192" spans="1:60" x14ac:dyDescent="0.2">
      <c r="A192" s="1">
        <v>189</v>
      </c>
      <c r="B192" s="1160" t="s">
        <v>84</v>
      </c>
      <c r="C192" s="51"/>
      <c r="D192" s="51"/>
      <c r="E192" s="1830"/>
      <c r="F192" s="51"/>
      <c r="G192" s="76">
        <f t="shared" si="274"/>
        <v>0</v>
      </c>
      <c r="H192" s="1124"/>
      <c r="I192" s="76">
        <f t="shared" si="275"/>
        <v>0</v>
      </c>
      <c r="J192" s="1125"/>
      <c r="K192" s="131"/>
      <c r="L192" s="1144"/>
      <c r="M192" s="95">
        <f t="shared" si="251"/>
        <v>0</v>
      </c>
      <c r="N192" s="1126"/>
      <c r="O192" s="95">
        <f t="shared" si="252"/>
        <v>0</v>
      </c>
      <c r="P192" s="1127"/>
      <c r="Q192" s="177"/>
      <c r="R192" s="1145"/>
      <c r="S192" s="178">
        <f t="shared" si="254"/>
        <v>0</v>
      </c>
      <c r="T192" s="1128"/>
      <c r="U192" s="178">
        <f t="shared" si="255"/>
        <v>0</v>
      </c>
      <c r="V192" s="1129"/>
      <c r="W192" s="224"/>
      <c r="X192" s="1146"/>
      <c r="Y192" s="225">
        <f t="shared" si="257"/>
        <v>0</v>
      </c>
      <c r="Z192" s="1130"/>
      <c r="AA192" s="225">
        <f t="shared" si="258"/>
        <v>0</v>
      </c>
      <c r="AB192" s="1131"/>
      <c r="AC192" s="271"/>
      <c r="AD192" s="1147"/>
      <c r="AE192" s="272">
        <f t="shared" si="260"/>
        <v>0</v>
      </c>
      <c r="AF192" s="1132"/>
      <c r="AG192" s="272">
        <f t="shared" si="261"/>
        <v>0</v>
      </c>
      <c r="AH192" s="1133"/>
      <c r="AI192" s="318"/>
      <c r="AJ192" s="1148"/>
      <c r="AK192" s="319">
        <f t="shared" si="263"/>
        <v>0</v>
      </c>
      <c r="AL192" s="1134"/>
      <c r="AM192" s="319">
        <f t="shared" si="264"/>
        <v>0</v>
      </c>
      <c r="AN192" s="1135"/>
      <c r="AO192" s="1107"/>
      <c r="AP192" s="1149"/>
      <c r="AQ192" s="1093">
        <f t="shared" si="266"/>
        <v>0</v>
      </c>
      <c r="AR192" s="1136"/>
      <c r="AS192" s="1093">
        <f t="shared" si="267"/>
        <v>0</v>
      </c>
      <c r="AT192" s="1137"/>
      <c r="AU192" s="1103"/>
      <c r="AV192" s="1150"/>
      <c r="AW192" s="1101">
        <f t="shared" si="269"/>
        <v>0</v>
      </c>
      <c r="AX192" s="1138"/>
      <c r="AY192" s="1101">
        <f t="shared" si="270"/>
        <v>0</v>
      </c>
      <c r="AZ192" s="1139"/>
      <c r="BA192" s="1151">
        <f t="shared" si="174"/>
        <v>0</v>
      </c>
      <c r="BB192" s="1152"/>
      <c r="BC192" s="363">
        <f t="shared" si="272"/>
        <v>0</v>
      </c>
      <c r="BD192" s="1140"/>
      <c r="BE192" s="363">
        <f t="shared" si="273"/>
        <v>0</v>
      </c>
      <c r="BF192" s="364">
        <f t="shared" si="175"/>
        <v>0</v>
      </c>
      <c r="BG192" s="1142">
        <f t="shared" si="176"/>
        <v>0</v>
      </c>
      <c r="BH192" s="1142">
        <f t="shared" si="177"/>
        <v>0</v>
      </c>
    </row>
    <row r="193" spans="1:60" ht="25.5" x14ac:dyDescent="0.2">
      <c r="A193" s="1">
        <v>190</v>
      </c>
      <c r="B193" s="50" t="s">
        <v>85</v>
      </c>
      <c r="C193" s="51" t="s">
        <v>348</v>
      </c>
      <c r="D193" s="51" t="s">
        <v>7</v>
      </c>
      <c r="E193" s="1830">
        <v>1</v>
      </c>
      <c r="F193" s="76">
        <v>115637</v>
      </c>
      <c r="G193" s="76">
        <f t="shared" si="274"/>
        <v>115637</v>
      </c>
      <c r="H193" s="76">
        <v>310498.728</v>
      </c>
      <c r="I193" s="76">
        <f t="shared" si="275"/>
        <v>310498.728</v>
      </c>
      <c r="J193" s="120">
        <f t="shared" ref="J193:J202" si="276">G193+I193</f>
        <v>426135.728</v>
      </c>
      <c r="K193" s="131"/>
      <c r="L193" s="95">
        <v>115637</v>
      </c>
      <c r="M193" s="95">
        <f t="shared" si="251"/>
        <v>0</v>
      </c>
      <c r="N193" s="95">
        <v>310498.728</v>
      </c>
      <c r="O193" s="95">
        <f t="shared" si="252"/>
        <v>0</v>
      </c>
      <c r="P193" s="96">
        <f t="shared" ref="P193:P202" si="277">M193+O193</f>
        <v>0</v>
      </c>
      <c r="Q193" s="177"/>
      <c r="R193" s="178">
        <v>115637</v>
      </c>
      <c r="S193" s="178">
        <f t="shared" si="254"/>
        <v>0</v>
      </c>
      <c r="T193" s="178">
        <v>310498.728</v>
      </c>
      <c r="U193" s="178">
        <f t="shared" si="255"/>
        <v>0</v>
      </c>
      <c r="V193" s="179">
        <f t="shared" ref="V193:V202" si="278">S193+U193</f>
        <v>0</v>
      </c>
      <c r="W193" s="224"/>
      <c r="X193" s="225">
        <v>115637</v>
      </c>
      <c r="Y193" s="225">
        <f t="shared" si="257"/>
        <v>0</v>
      </c>
      <c r="Z193" s="225">
        <v>310498.728</v>
      </c>
      <c r="AA193" s="225">
        <f t="shared" si="258"/>
        <v>0</v>
      </c>
      <c r="AB193" s="226">
        <f t="shared" ref="AB193:AB202" si="279">Y193+AA193</f>
        <v>0</v>
      </c>
      <c r="AC193" s="271">
        <v>1</v>
      </c>
      <c r="AD193" s="272">
        <v>115637</v>
      </c>
      <c r="AE193" s="272">
        <f t="shared" si="260"/>
        <v>115637</v>
      </c>
      <c r="AF193" s="272">
        <v>310498.728</v>
      </c>
      <c r="AG193" s="272">
        <f t="shared" si="261"/>
        <v>310498.728</v>
      </c>
      <c r="AH193" s="273">
        <f t="shared" ref="AH193:AH202" si="280">AE193+AG193</f>
        <v>426135.728</v>
      </c>
      <c r="AI193" s="318"/>
      <c r="AJ193" s="319">
        <v>115637</v>
      </c>
      <c r="AK193" s="319">
        <f t="shared" si="263"/>
        <v>0</v>
      </c>
      <c r="AL193" s="319">
        <v>310498.728</v>
      </c>
      <c r="AM193" s="319">
        <f t="shared" si="264"/>
        <v>0</v>
      </c>
      <c r="AN193" s="320">
        <f t="shared" ref="AN193:AN202" si="281">AK193+AM193</f>
        <v>0</v>
      </c>
      <c r="AO193" s="1107"/>
      <c r="AP193" s="1093">
        <v>115637</v>
      </c>
      <c r="AQ193" s="1093">
        <f t="shared" si="266"/>
        <v>0</v>
      </c>
      <c r="AR193" s="1093">
        <v>310498.728</v>
      </c>
      <c r="AS193" s="1093">
        <f t="shared" si="267"/>
        <v>0</v>
      </c>
      <c r="AT193" s="1094">
        <f t="shared" ref="AT193:AT202" si="282">AQ193+AS193</f>
        <v>0</v>
      </c>
      <c r="AU193" s="1103"/>
      <c r="AV193" s="1101">
        <v>115637</v>
      </c>
      <c r="AW193" s="1101">
        <f t="shared" si="269"/>
        <v>0</v>
      </c>
      <c r="AX193" s="1101">
        <v>310498.728</v>
      </c>
      <c r="AY193" s="1101">
        <f t="shared" si="270"/>
        <v>0</v>
      </c>
      <c r="AZ193" s="1102">
        <f t="shared" ref="AZ193:AZ202" si="283">AW193+AY193</f>
        <v>0</v>
      </c>
      <c r="BA193" s="1151">
        <f t="shared" si="174"/>
        <v>0</v>
      </c>
      <c r="BB193" s="363">
        <v>115637</v>
      </c>
      <c r="BC193" s="363">
        <f t="shared" si="272"/>
        <v>0</v>
      </c>
      <c r="BD193" s="363">
        <v>310498.728</v>
      </c>
      <c r="BE193" s="363">
        <f t="shared" si="273"/>
        <v>0</v>
      </c>
      <c r="BF193" s="364">
        <f t="shared" si="175"/>
        <v>0</v>
      </c>
      <c r="BG193" s="1142">
        <f t="shared" si="176"/>
        <v>0</v>
      </c>
      <c r="BH193" s="1142">
        <f t="shared" si="177"/>
        <v>0</v>
      </c>
    </row>
    <row r="194" spans="1:60" ht="25.5" x14ac:dyDescent="0.2">
      <c r="A194" s="1">
        <v>191</v>
      </c>
      <c r="B194" s="50" t="s">
        <v>406</v>
      </c>
      <c r="C194" s="51" t="s">
        <v>407</v>
      </c>
      <c r="D194" s="51" t="s">
        <v>7</v>
      </c>
      <c r="E194" s="1830">
        <v>4</v>
      </c>
      <c r="F194" s="76">
        <v>6729</v>
      </c>
      <c r="G194" s="76">
        <f t="shared" si="274"/>
        <v>26916</v>
      </c>
      <c r="H194" s="76">
        <v>14539.247999999998</v>
      </c>
      <c r="I194" s="76">
        <f t="shared" si="275"/>
        <v>58156.991999999991</v>
      </c>
      <c r="J194" s="120">
        <f t="shared" si="276"/>
        <v>85072.991999999998</v>
      </c>
      <c r="K194" s="131"/>
      <c r="L194" s="95">
        <v>6729</v>
      </c>
      <c r="M194" s="95">
        <f t="shared" si="251"/>
        <v>0</v>
      </c>
      <c r="N194" s="95">
        <v>14539.247999999998</v>
      </c>
      <c r="O194" s="95">
        <f t="shared" si="252"/>
        <v>0</v>
      </c>
      <c r="P194" s="96">
        <f t="shared" si="277"/>
        <v>0</v>
      </c>
      <c r="Q194" s="177"/>
      <c r="R194" s="178">
        <v>6729</v>
      </c>
      <c r="S194" s="178">
        <f t="shared" si="254"/>
        <v>0</v>
      </c>
      <c r="T194" s="178">
        <v>14539.247999999998</v>
      </c>
      <c r="U194" s="178">
        <f t="shared" si="255"/>
        <v>0</v>
      </c>
      <c r="V194" s="179">
        <f t="shared" si="278"/>
        <v>0</v>
      </c>
      <c r="W194" s="224"/>
      <c r="X194" s="225">
        <v>6729</v>
      </c>
      <c r="Y194" s="225">
        <f t="shared" si="257"/>
        <v>0</v>
      </c>
      <c r="Z194" s="225">
        <v>14539.247999999998</v>
      </c>
      <c r="AA194" s="225">
        <f t="shared" si="258"/>
        <v>0</v>
      </c>
      <c r="AB194" s="226">
        <f t="shared" si="279"/>
        <v>0</v>
      </c>
      <c r="AC194" s="271">
        <v>4</v>
      </c>
      <c r="AD194" s="272">
        <v>6729</v>
      </c>
      <c r="AE194" s="272">
        <f t="shared" si="260"/>
        <v>26916</v>
      </c>
      <c r="AF194" s="272">
        <v>14539.247999999998</v>
      </c>
      <c r="AG194" s="272">
        <f t="shared" si="261"/>
        <v>58156.991999999991</v>
      </c>
      <c r="AH194" s="273">
        <f t="shared" si="280"/>
        <v>85072.991999999998</v>
      </c>
      <c r="AI194" s="318"/>
      <c r="AJ194" s="319">
        <v>6729</v>
      </c>
      <c r="AK194" s="319">
        <f t="shared" si="263"/>
        <v>0</v>
      </c>
      <c r="AL194" s="319">
        <v>14539.247999999998</v>
      </c>
      <c r="AM194" s="319">
        <f t="shared" si="264"/>
        <v>0</v>
      </c>
      <c r="AN194" s="320">
        <f t="shared" si="281"/>
        <v>0</v>
      </c>
      <c r="AO194" s="1107"/>
      <c r="AP194" s="1093">
        <v>6729</v>
      </c>
      <c r="AQ194" s="1093">
        <f t="shared" si="266"/>
        <v>0</v>
      </c>
      <c r="AR194" s="1093">
        <v>14539.247999999998</v>
      </c>
      <c r="AS194" s="1093">
        <f t="shared" si="267"/>
        <v>0</v>
      </c>
      <c r="AT194" s="1094">
        <f t="shared" si="282"/>
        <v>0</v>
      </c>
      <c r="AU194" s="1103"/>
      <c r="AV194" s="1101">
        <v>6729</v>
      </c>
      <c r="AW194" s="1101">
        <f t="shared" si="269"/>
        <v>0</v>
      </c>
      <c r="AX194" s="1101">
        <v>14539.247999999998</v>
      </c>
      <c r="AY194" s="1101">
        <f t="shared" si="270"/>
        <v>0</v>
      </c>
      <c r="AZ194" s="1102">
        <f t="shared" si="283"/>
        <v>0</v>
      </c>
      <c r="BA194" s="1151">
        <f t="shared" si="174"/>
        <v>0</v>
      </c>
      <c r="BB194" s="363">
        <v>6729</v>
      </c>
      <c r="BC194" s="363">
        <f t="shared" si="272"/>
        <v>0</v>
      </c>
      <c r="BD194" s="363">
        <v>14539.247999999998</v>
      </c>
      <c r="BE194" s="363">
        <f t="shared" si="273"/>
        <v>0</v>
      </c>
      <c r="BF194" s="364">
        <f t="shared" si="175"/>
        <v>0</v>
      </c>
      <c r="BG194" s="1142">
        <f t="shared" si="176"/>
        <v>0</v>
      </c>
      <c r="BH194" s="1142">
        <f t="shared" si="177"/>
        <v>0</v>
      </c>
    </row>
    <row r="195" spans="1:60" ht="25.5" x14ac:dyDescent="0.2">
      <c r="A195" s="1">
        <v>192</v>
      </c>
      <c r="B195" s="50" t="s">
        <v>287</v>
      </c>
      <c r="C195" s="51" t="s">
        <v>349</v>
      </c>
      <c r="D195" s="51" t="s">
        <v>7</v>
      </c>
      <c r="E195" s="1830">
        <v>1</v>
      </c>
      <c r="F195" s="76">
        <v>8615</v>
      </c>
      <c r="G195" s="76">
        <f t="shared" si="274"/>
        <v>8615</v>
      </c>
      <c r="H195" s="76">
        <v>18744.335999999999</v>
      </c>
      <c r="I195" s="76">
        <f t="shared" si="275"/>
        <v>18744.335999999999</v>
      </c>
      <c r="J195" s="120">
        <f t="shared" si="276"/>
        <v>27359.335999999999</v>
      </c>
      <c r="K195" s="131"/>
      <c r="L195" s="95">
        <v>8615</v>
      </c>
      <c r="M195" s="95">
        <f t="shared" si="251"/>
        <v>0</v>
      </c>
      <c r="N195" s="95">
        <v>18744.335999999999</v>
      </c>
      <c r="O195" s="95">
        <f t="shared" si="252"/>
        <v>0</v>
      </c>
      <c r="P195" s="96">
        <f t="shared" si="277"/>
        <v>0</v>
      </c>
      <c r="Q195" s="177"/>
      <c r="R195" s="178">
        <v>8615</v>
      </c>
      <c r="S195" s="178">
        <f t="shared" si="254"/>
        <v>0</v>
      </c>
      <c r="T195" s="178">
        <v>18744.335999999999</v>
      </c>
      <c r="U195" s="178">
        <f t="shared" si="255"/>
        <v>0</v>
      </c>
      <c r="V195" s="179">
        <f t="shared" si="278"/>
        <v>0</v>
      </c>
      <c r="W195" s="224"/>
      <c r="X195" s="225">
        <v>8615</v>
      </c>
      <c r="Y195" s="225">
        <f t="shared" si="257"/>
        <v>0</v>
      </c>
      <c r="Z195" s="225">
        <v>18744.335999999999</v>
      </c>
      <c r="AA195" s="225">
        <f t="shared" si="258"/>
        <v>0</v>
      </c>
      <c r="AB195" s="226">
        <f t="shared" si="279"/>
        <v>0</v>
      </c>
      <c r="AC195" s="271">
        <v>1</v>
      </c>
      <c r="AD195" s="272">
        <v>8615</v>
      </c>
      <c r="AE195" s="272">
        <f t="shared" si="260"/>
        <v>8615</v>
      </c>
      <c r="AF195" s="272">
        <v>18744.335999999999</v>
      </c>
      <c r="AG195" s="272">
        <f t="shared" si="261"/>
        <v>18744.335999999999</v>
      </c>
      <c r="AH195" s="273">
        <f t="shared" si="280"/>
        <v>27359.335999999999</v>
      </c>
      <c r="AI195" s="318"/>
      <c r="AJ195" s="319">
        <v>8615</v>
      </c>
      <c r="AK195" s="319">
        <f t="shared" si="263"/>
        <v>0</v>
      </c>
      <c r="AL195" s="319">
        <v>18744.335999999999</v>
      </c>
      <c r="AM195" s="319">
        <f t="shared" si="264"/>
        <v>0</v>
      </c>
      <c r="AN195" s="320">
        <f t="shared" si="281"/>
        <v>0</v>
      </c>
      <c r="AO195" s="1107"/>
      <c r="AP195" s="1093">
        <v>8615</v>
      </c>
      <c r="AQ195" s="1093">
        <f t="shared" si="266"/>
        <v>0</v>
      </c>
      <c r="AR195" s="1093">
        <v>18744.335999999999</v>
      </c>
      <c r="AS195" s="1093">
        <f t="shared" si="267"/>
        <v>0</v>
      </c>
      <c r="AT195" s="1094">
        <f t="shared" si="282"/>
        <v>0</v>
      </c>
      <c r="AU195" s="1103"/>
      <c r="AV195" s="1101">
        <v>8615</v>
      </c>
      <c r="AW195" s="1101">
        <f t="shared" si="269"/>
        <v>0</v>
      </c>
      <c r="AX195" s="1101">
        <v>18744.335999999999</v>
      </c>
      <c r="AY195" s="1101">
        <f t="shared" si="270"/>
        <v>0</v>
      </c>
      <c r="AZ195" s="1102">
        <f t="shared" si="283"/>
        <v>0</v>
      </c>
      <c r="BA195" s="1151">
        <f t="shared" ref="BA195:BA258" si="284">E195-K195-Q195-W195-AC195-AI195-AO195-AU195</f>
        <v>0</v>
      </c>
      <c r="BB195" s="363">
        <v>8615</v>
      </c>
      <c r="BC195" s="363">
        <f t="shared" si="272"/>
        <v>0</v>
      </c>
      <c r="BD195" s="363">
        <v>18744.335999999999</v>
      </c>
      <c r="BE195" s="363">
        <f t="shared" si="273"/>
        <v>0</v>
      </c>
      <c r="BF195" s="364">
        <f t="shared" ref="BF195:BF220" si="285">BC195+BE195</f>
        <v>0</v>
      </c>
      <c r="BG195" s="1142">
        <f t="shared" ref="BG195:BG219" si="286">J195-P195-V195-AB195-AH195-AN195</f>
        <v>0</v>
      </c>
      <c r="BH195" s="1142">
        <f t="shared" ref="BH195:BH219" si="287">BF195-BG195</f>
        <v>0</v>
      </c>
    </row>
    <row r="196" spans="1:60" x14ac:dyDescent="0.2">
      <c r="A196" s="1">
        <v>193</v>
      </c>
      <c r="B196" s="50" t="s">
        <v>86</v>
      </c>
      <c r="C196" s="51" t="s">
        <v>87</v>
      </c>
      <c r="D196" s="51" t="s">
        <v>7</v>
      </c>
      <c r="E196" s="1830">
        <v>2</v>
      </c>
      <c r="F196" s="76">
        <v>3841</v>
      </c>
      <c r="G196" s="76">
        <f t="shared" si="274"/>
        <v>7682</v>
      </c>
      <c r="H196" s="76">
        <v>8657</v>
      </c>
      <c r="I196" s="76">
        <f t="shared" si="275"/>
        <v>17314</v>
      </c>
      <c r="J196" s="120">
        <f t="shared" si="276"/>
        <v>24996</v>
      </c>
      <c r="K196" s="131"/>
      <c r="L196" s="95">
        <v>3841</v>
      </c>
      <c r="M196" s="95">
        <f t="shared" si="251"/>
        <v>0</v>
      </c>
      <c r="N196" s="95">
        <v>8657</v>
      </c>
      <c r="O196" s="95">
        <f t="shared" si="252"/>
        <v>0</v>
      </c>
      <c r="P196" s="96">
        <f t="shared" si="277"/>
        <v>0</v>
      </c>
      <c r="Q196" s="177"/>
      <c r="R196" s="178">
        <v>3841</v>
      </c>
      <c r="S196" s="178">
        <f t="shared" si="254"/>
        <v>0</v>
      </c>
      <c r="T196" s="178">
        <v>8657</v>
      </c>
      <c r="U196" s="178">
        <f t="shared" si="255"/>
        <v>0</v>
      </c>
      <c r="V196" s="179">
        <f t="shared" si="278"/>
        <v>0</v>
      </c>
      <c r="W196" s="224"/>
      <c r="X196" s="225">
        <v>3841</v>
      </c>
      <c r="Y196" s="225">
        <f t="shared" si="257"/>
        <v>0</v>
      </c>
      <c r="Z196" s="225">
        <v>8657</v>
      </c>
      <c r="AA196" s="225">
        <f t="shared" si="258"/>
        <v>0</v>
      </c>
      <c r="AB196" s="226">
        <f t="shared" si="279"/>
        <v>0</v>
      </c>
      <c r="AC196" s="271">
        <v>1</v>
      </c>
      <c r="AD196" s="272">
        <v>3841</v>
      </c>
      <c r="AE196" s="272">
        <f t="shared" si="260"/>
        <v>3841</v>
      </c>
      <c r="AF196" s="272">
        <v>8657</v>
      </c>
      <c r="AG196" s="272">
        <f t="shared" si="261"/>
        <v>8657</v>
      </c>
      <c r="AH196" s="273">
        <f t="shared" si="280"/>
        <v>12498</v>
      </c>
      <c r="AI196" s="318"/>
      <c r="AJ196" s="319">
        <v>3841</v>
      </c>
      <c r="AK196" s="319">
        <f t="shared" si="263"/>
        <v>0</v>
      </c>
      <c r="AL196" s="319">
        <v>8657</v>
      </c>
      <c r="AM196" s="319">
        <f t="shared" si="264"/>
        <v>0</v>
      </c>
      <c r="AN196" s="320">
        <f t="shared" si="281"/>
        <v>0</v>
      </c>
      <c r="AO196" s="1610">
        <v>1</v>
      </c>
      <c r="AP196" s="1093">
        <v>3841</v>
      </c>
      <c r="AQ196" s="1093">
        <f t="shared" si="266"/>
        <v>3841</v>
      </c>
      <c r="AR196" s="1093">
        <v>8657</v>
      </c>
      <c r="AS196" s="1093">
        <f t="shared" si="267"/>
        <v>8657</v>
      </c>
      <c r="AT196" s="1094">
        <f t="shared" si="282"/>
        <v>12498</v>
      </c>
      <c r="AU196" s="1103"/>
      <c r="AV196" s="1101">
        <v>3841</v>
      </c>
      <c r="AW196" s="1101">
        <f t="shared" si="269"/>
        <v>0</v>
      </c>
      <c r="AX196" s="1101">
        <v>8657</v>
      </c>
      <c r="AY196" s="1101">
        <f t="shared" si="270"/>
        <v>0</v>
      </c>
      <c r="AZ196" s="1102">
        <f t="shared" si="283"/>
        <v>0</v>
      </c>
      <c r="BA196" s="1151">
        <f t="shared" si="284"/>
        <v>0</v>
      </c>
      <c r="BB196" s="363">
        <v>3841</v>
      </c>
      <c r="BC196" s="363">
        <f t="shared" si="272"/>
        <v>0</v>
      </c>
      <c r="BD196" s="363">
        <v>8657</v>
      </c>
      <c r="BE196" s="363">
        <f t="shared" si="273"/>
        <v>0</v>
      </c>
      <c r="BF196" s="364">
        <f t="shared" si="285"/>
        <v>0</v>
      </c>
      <c r="BG196" s="1142">
        <f t="shared" si="286"/>
        <v>12498</v>
      </c>
      <c r="BH196" s="1142">
        <f t="shared" si="287"/>
        <v>-12498</v>
      </c>
    </row>
    <row r="197" spans="1:60" x14ac:dyDescent="0.2">
      <c r="A197" s="1">
        <v>194</v>
      </c>
      <c r="B197" s="50" t="s">
        <v>80</v>
      </c>
      <c r="C197" s="51" t="s">
        <v>408</v>
      </c>
      <c r="D197" s="51" t="s">
        <v>7</v>
      </c>
      <c r="E197" s="1830">
        <v>4</v>
      </c>
      <c r="F197" s="51">
        <v>1500</v>
      </c>
      <c r="G197" s="76">
        <f t="shared" si="274"/>
        <v>6000</v>
      </c>
      <c r="H197" s="1124">
        <v>3528</v>
      </c>
      <c r="I197" s="76">
        <f t="shared" si="275"/>
        <v>14112</v>
      </c>
      <c r="J197" s="120">
        <f t="shared" si="276"/>
        <v>20112</v>
      </c>
      <c r="K197" s="131"/>
      <c r="L197" s="1144">
        <v>1500</v>
      </c>
      <c r="M197" s="95">
        <f t="shared" si="251"/>
        <v>0</v>
      </c>
      <c r="N197" s="1126">
        <v>3528</v>
      </c>
      <c r="O197" s="95">
        <f t="shared" si="252"/>
        <v>0</v>
      </c>
      <c r="P197" s="96">
        <f t="shared" si="277"/>
        <v>0</v>
      </c>
      <c r="Q197" s="177"/>
      <c r="R197" s="1145">
        <v>1500</v>
      </c>
      <c r="S197" s="178">
        <f t="shared" si="254"/>
        <v>0</v>
      </c>
      <c r="T197" s="1128">
        <v>3528</v>
      </c>
      <c r="U197" s="178">
        <f t="shared" si="255"/>
        <v>0</v>
      </c>
      <c r="V197" s="179">
        <f t="shared" si="278"/>
        <v>0</v>
      </c>
      <c r="W197" s="224"/>
      <c r="X197" s="1146">
        <v>1500</v>
      </c>
      <c r="Y197" s="225">
        <f t="shared" si="257"/>
        <v>0</v>
      </c>
      <c r="Z197" s="1130">
        <v>3528</v>
      </c>
      <c r="AA197" s="225">
        <f t="shared" si="258"/>
        <v>0</v>
      </c>
      <c r="AB197" s="226">
        <f t="shared" si="279"/>
        <v>0</v>
      </c>
      <c r="AC197" s="271">
        <v>4</v>
      </c>
      <c r="AD197" s="1147">
        <v>1500</v>
      </c>
      <c r="AE197" s="272">
        <f t="shared" si="260"/>
        <v>6000</v>
      </c>
      <c r="AF197" s="1132">
        <v>3528</v>
      </c>
      <c r="AG197" s="272">
        <f t="shared" si="261"/>
        <v>14112</v>
      </c>
      <c r="AH197" s="273">
        <f t="shared" si="280"/>
        <v>20112</v>
      </c>
      <c r="AI197" s="318"/>
      <c r="AJ197" s="1148">
        <v>1500</v>
      </c>
      <c r="AK197" s="319">
        <f t="shared" si="263"/>
        <v>0</v>
      </c>
      <c r="AL197" s="1134">
        <v>3528</v>
      </c>
      <c r="AM197" s="319">
        <f t="shared" si="264"/>
        <v>0</v>
      </c>
      <c r="AN197" s="320">
        <f t="shared" si="281"/>
        <v>0</v>
      </c>
      <c r="AO197" s="1107"/>
      <c r="AP197" s="1149">
        <v>1500</v>
      </c>
      <c r="AQ197" s="1093">
        <f t="shared" si="266"/>
        <v>0</v>
      </c>
      <c r="AR197" s="1136">
        <v>3528</v>
      </c>
      <c r="AS197" s="1093">
        <f t="shared" si="267"/>
        <v>0</v>
      </c>
      <c r="AT197" s="1094">
        <f t="shared" si="282"/>
        <v>0</v>
      </c>
      <c r="AU197" s="1103"/>
      <c r="AV197" s="1150">
        <v>1500</v>
      </c>
      <c r="AW197" s="1101">
        <f t="shared" si="269"/>
        <v>0</v>
      </c>
      <c r="AX197" s="1138">
        <v>3528</v>
      </c>
      <c r="AY197" s="1101">
        <f t="shared" si="270"/>
        <v>0</v>
      </c>
      <c r="AZ197" s="1102">
        <f t="shared" si="283"/>
        <v>0</v>
      </c>
      <c r="BA197" s="1151">
        <f t="shared" si="284"/>
        <v>0</v>
      </c>
      <c r="BB197" s="1152">
        <v>1500</v>
      </c>
      <c r="BC197" s="363">
        <f t="shared" si="272"/>
        <v>0</v>
      </c>
      <c r="BD197" s="1140">
        <v>3528</v>
      </c>
      <c r="BE197" s="363">
        <f t="shared" si="273"/>
        <v>0</v>
      </c>
      <c r="BF197" s="364">
        <f t="shared" si="285"/>
        <v>0</v>
      </c>
      <c r="BG197" s="1142">
        <f t="shared" si="286"/>
        <v>0</v>
      </c>
      <c r="BH197" s="1142">
        <f t="shared" si="287"/>
        <v>0</v>
      </c>
    </row>
    <row r="198" spans="1:60" x14ac:dyDescent="0.2">
      <c r="A198" s="1">
        <v>195</v>
      </c>
      <c r="B198" s="50" t="s">
        <v>88</v>
      </c>
      <c r="C198" s="51"/>
      <c r="D198" s="51" t="s">
        <v>7</v>
      </c>
      <c r="E198" s="1830">
        <v>1</v>
      </c>
      <c r="F198" s="76">
        <v>1560</v>
      </c>
      <c r="G198" s="76">
        <f t="shared" si="274"/>
        <v>1560</v>
      </c>
      <c r="H198" s="76">
        <v>5971</v>
      </c>
      <c r="I198" s="76">
        <f t="shared" si="275"/>
        <v>5971</v>
      </c>
      <c r="J198" s="120">
        <f t="shared" si="276"/>
        <v>7531</v>
      </c>
      <c r="K198" s="131"/>
      <c r="L198" s="95">
        <v>1560</v>
      </c>
      <c r="M198" s="95">
        <f t="shared" si="251"/>
        <v>0</v>
      </c>
      <c r="N198" s="95">
        <v>5971</v>
      </c>
      <c r="O198" s="95">
        <f t="shared" si="252"/>
        <v>0</v>
      </c>
      <c r="P198" s="96">
        <f t="shared" si="277"/>
        <v>0</v>
      </c>
      <c r="Q198" s="177"/>
      <c r="R198" s="178">
        <v>1560</v>
      </c>
      <c r="S198" s="178">
        <f t="shared" si="254"/>
        <v>0</v>
      </c>
      <c r="T198" s="178">
        <v>5971</v>
      </c>
      <c r="U198" s="178">
        <f t="shared" si="255"/>
        <v>0</v>
      </c>
      <c r="V198" s="179">
        <f t="shared" si="278"/>
        <v>0</v>
      </c>
      <c r="W198" s="224"/>
      <c r="X198" s="225">
        <v>1560</v>
      </c>
      <c r="Y198" s="225">
        <f t="shared" si="257"/>
        <v>0</v>
      </c>
      <c r="Z198" s="225">
        <v>5971</v>
      </c>
      <c r="AA198" s="225">
        <f t="shared" si="258"/>
        <v>0</v>
      </c>
      <c r="AB198" s="226">
        <f t="shared" si="279"/>
        <v>0</v>
      </c>
      <c r="AC198" s="271">
        <v>1</v>
      </c>
      <c r="AD198" s="272">
        <v>1560</v>
      </c>
      <c r="AE198" s="272">
        <f t="shared" si="260"/>
        <v>1560</v>
      </c>
      <c r="AF198" s="272">
        <v>5971</v>
      </c>
      <c r="AG198" s="272">
        <f t="shared" si="261"/>
        <v>5971</v>
      </c>
      <c r="AH198" s="273">
        <f t="shared" si="280"/>
        <v>7531</v>
      </c>
      <c r="AI198" s="318"/>
      <c r="AJ198" s="319">
        <v>1560</v>
      </c>
      <c r="AK198" s="319">
        <f t="shared" si="263"/>
        <v>0</v>
      </c>
      <c r="AL198" s="319">
        <v>5971</v>
      </c>
      <c r="AM198" s="319">
        <f t="shared" si="264"/>
        <v>0</v>
      </c>
      <c r="AN198" s="320">
        <f t="shared" si="281"/>
        <v>0</v>
      </c>
      <c r="AO198" s="1107"/>
      <c r="AP198" s="1093">
        <v>1560</v>
      </c>
      <c r="AQ198" s="1093">
        <f t="shared" si="266"/>
        <v>0</v>
      </c>
      <c r="AR198" s="1093">
        <v>5971</v>
      </c>
      <c r="AS198" s="1093">
        <f t="shared" si="267"/>
        <v>0</v>
      </c>
      <c r="AT198" s="1094">
        <f t="shared" si="282"/>
        <v>0</v>
      </c>
      <c r="AU198" s="1103"/>
      <c r="AV198" s="1101">
        <v>1560</v>
      </c>
      <c r="AW198" s="1101">
        <f t="shared" si="269"/>
        <v>0</v>
      </c>
      <c r="AX198" s="1101">
        <v>5971</v>
      </c>
      <c r="AY198" s="1101">
        <f t="shared" si="270"/>
        <v>0</v>
      </c>
      <c r="AZ198" s="1102">
        <f t="shared" si="283"/>
        <v>0</v>
      </c>
      <c r="BA198" s="1151">
        <f t="shared" si="284"/>
        <v>0</v>
      </c>
      <c r="BB198" s="363">
        <v>1560</v>
      </c>
      <c r="BC198" s="363">
        <f t="shared" si="272"/>
        <v>0</v>
      </c>
      <c r="BD198" s="363">
        <v>5971</v>
      </c>
      <c r="BE198" s="363">
        <f t="shared" si="273"/>
        <v>0</v>
      </c>
      <c r="BF198" s="364">
        <f t="shared" si="285"/>
        <v>0</v>
      </c>
      <c r="BG198" s="1142">
        <f t="shared" si="286"/>
        <v>0</v>
      </c>
      <c r="BH198" s="1142">
        <f t="shared" si="287"/>
        <v>0</v>
      </c>
    </row>
    <row r="199" spans="1:60" ht="25.5" x14ac:dyDescent="0.2">
      <c r="A199" s="1">
        <v>196</v>
      </c>
      <c r="B199" s="50" t="s">
        <v>89</v>
      </c>
      <c r="C199" s="51"/>
      <c r="D199" s="51" t="s">
        <v>56</v>
      </c>
      <c r="E199" s="1835">
        <v>31.850999999999999</v>
      </c>
      <c r="F199" s="76">
        <v>1200</v>
      </c>
      <c r="G199" s="76">
        <f t="shared" si="274"/>
        <v>38221.199999999997</v>
      </c>
      <c r="H199" s="76">
        <v>3440</v>
      </c>
      <c r="I199" s="76">
        <f t="shared" si="275"/>
        <v>109567.44</v>
      </c>
      <c r="J199" s="120">
        <f t="shared" si="276"/>
        <v>147788.64000000001</v>
      </c>
      <c r="K199" s="131"/>
      <c r="L199" s="95">
        <v>1200</v>
      </c>
      <c r="M199" s="95">
        <f t="shared" si="251"/>
        <v>0</v>
      </c>
      <c r="N199" s="95">
        <v>3440</v>
      </c>
      <c r="O199" s="95">
        <f t="shared" si="252"/>
        <v>0</v>
      </c>
      <c r="P199" s="96">
        <f t="shared" si="277"/>
        <v>0</v>
      </c>
      <c r="Q199" s="177"/>
      <c r="R199" s="178">
        <v>1200</v>
      </c>
      <c r="S199" s="178">
        <f t="shared" si="254"/>
        <v>0</v>
      </c>
      <c r="T199" s="178">
        <v>3440</v>
      </c>
      <c r="U199" s="178">
        <f t="shared" si="255"/>
        <v>0</v>
      </c>
      <c r="V199" s="179">
        <f t="shared" si="278"/>
        <v>0</v>
      </c>
      <c r="W199" s="224"/>
      <c r="X199" s="225">
        <v>1200</v>
      </c>
      <c r="Y199" s="225">
        <f t="shared" si="257"/>
        <v>0</v>
      </c>
      <c r="Z199" s="225">
        <v>3440</v>
      </c>
      <c r="AA199" s="225">
        <f t="shared" si="258"/>
        <v>0</v>
      </c>
      <c r="AB199" s="226">
        <f t="shared" si="279"/>
        <v>0</v>
      </c>
      <c r="AC199" s="271">
        <v>28.63</v>
      </c>
      <c r="AD199" s="272">
        <v>1200</v>
      </c>
      <c r="AE199" s="272">
        <f t="shared" si="260"/>
        <v>34356</v>
      </c>
      <c r="AF199" s="272">
        <v>3440</v>
      </c>
      <c r="AG199" s="272">
        <f t="shared" si="261"/>
        <v>98487.2</v>
      </c>
      <c r="AH199" s="273">
        <f t="shared" si="280"/>
        <v>132843.20000000001</v>
      </c>
      <c r="AI199" s="318"/>
      <c r="AJ199" s="319">
        <v>1200</v>
      </c>
      <c r="AK199" s="319">
        <f t="shared" si="263"/>
        <v>0</v>
      </c>
      <c r="AL199" s="319">
        <v>3440</v>
      </c>
      <c r="AM199" s="319">
        <f t="shared" si="264"/>
        <v>0</v>
      </c>
      <c r="AN199" s="320">
        <f t="shared" si="281"/>
        <v>0</v>
      </c>
      <c r="AO199" s="1616">
        <v>3.2210000000000001</v>
      </c>
      <c r="AP199" s="1093">
        <v>1200</v>
      </c>
      <c r="AQ199" s="1093">
        <f t="shared" si="266"/>
        <v>3865.2000000000003</v>
      </c>
      <c r="AR199" s="1093">
        <v>3440</v>
      </c>
      <c r="AS199" s="1093">
        <f t="shared" si="267"/>
        <v>11080.24</v>
      </c>
      <c r="AT199" s="1094">
        <f t="shared" si="282"/>
        <v>14945.44</v>
      </c>
      <c r="AU199" s="1103"/>
      <c r="AV199" s="1101">
        <v>1200</v>
      </c>
      <c r="AW199" s="1101">
        <f t="shared" si="269"/>
        <v>0</v>
      </c>
      <c r="AX199" s="1101">
        <v>3440</v>
      </c>
      <c r="AY199" s="1101">
        <f t="shared" si="270"/>
        <v>0</v>
      </c>
      <c r="AZ199" s="1102">
        <f t="shared" si="283"/>
        <v>0</v>
      </c>
      <c r="BA199" s="1151">
        <f t="shared" si="284"/>
        <v>0</v>
      </c>
      <c r="BB199" s="363">
        <v>1200</v>
      </c>
      <c r="BC199" s="363">
        <f t="shared" si="272"/>
        <v>0</v>
      </c>
      <c r="BD199" s="363">
        <v>3440</v>
      </c>
      <c r="BE199" s="363">
        <f t="shared" si="273"/>
        <v>0</v>
      </c>
      <c r="BF199" s="364">
        <f t="shared" si="285"/>
        <v>0</v>
      </c>
      <c r="BG199" s="1142">
        <f t="shared" si="286"/>
        <v>14945.440000000002</v>
      </c>
      <c r="BH199" s="1142">
        <f t="shared" si="287"/>
        <v>-14945.440000000002</v>
      </c>
    </row>
    <row r="200" spans="1:60" x14ac:dyDescent="0.2">
      <c r="A200" s="1">
        <v>197</v>
      </c>
      <c r="B200" s="50" t="s">
        <v>90</v>
      </c>
      <c r="C200" s="51"/>
      <c r="D200" s="51" t="s">
        <v>56</v>
      </c>
      <c r="E200" s="1830">
        <v>154.30000000000001</v>
      </c>
      <c r="F200" s="76">
        <v>1200</v>
      </c>
      <c r="G200" s="76">
        <f t="shared" si="274"/>
        <v>185160</v>
      </c>
      <c r="H200" s="76">
        <v>2078</v>
      </c>
      <c r="I200" s="76">
        <f t="shared" si="275"/>
        <v>320635.40000000002</v>
      </c>
      <c r="J200" s="120">
        <f t="shared" si="276"/>
        <v>505795.4</v>
      </c>
      <c r="K200" s="131"/>
      <c r="L200" s="95">
        <v>1200</v>
      </c>
      <c r="M200" s="95">
        <f t="shared" si="251"/>
        <v>0</v>
      </c>
      <c r="N200" s="95">
        <v>2078</v>
      </c>
      <c r="O200" s="95">
        <f t="shared" si="252"/>
        <v>0</v>
      </c>
      <c r="P200" s="96">
        <f t="shared" si="277"/>
        <v>0</v>
      </c>
      <c r="Q200" s="177"/>
      <c r="R200" s="178">
        <v>1200</v>
      </c>
      <c r="S200" s="178">
        <f t="shared" si="254"/>
        <v>0</v>
      </c>
      <c r="T200" s="178">
        <v>2078</v>
      </c>
      <c r="U200" s="178">
        <f t="shared" si="255"/>
        <v>0</v>
      </c>
      <c r="V200" s="179">
        <f t="shared" si="278"/>
        <v>0</v>
      </c>
      <c r="W200" s="224"/>
      <c r="X200" s="225">
        <v>1200</v>
      </c>
      <c r="Y200" s="225">
        <f t="shared" si="257"/>
        <v>0</v>
      </c>
      <c r="Z200" s="225">
        <v>2078</v>
      </c>
      <c r="AA200" s="225">
        <f t="shared" si="258"/>
        <v>0</v>
      </c>
      <c r="AB200" s="226">
        <f t="shared" si="279"/>
        <v>0</v>
      </c>
      <c r="AC200" s="271">
        <v>154.30000000000001</v>
      </c>
      <c r="AD200" s="272">
        <v>1200</v>
      </c>
      <c r="AE200" s="272">
        <f t="shared" si="260"/>
        <v>185160</v>
      </c>
      <c r="AF200" s="272">
        <v>2078</v>
      </c>
      <c r="AG200" s="272">
        <f t="shared" si="261"/>
        <v>320635.40000000002</v>
      </c>
      <c r="AH200" s="273">
        <f t="shared" si="280"/>
        <v>505795.4</v>
      </c>
      <c r="AI200" s="318"/>
      <c r="AJ200" s="319">
        <v>1200</v>
      </c>
      <c r="AK200" s="319">
        <f t="shared" si="263"/>
        <v>0</v>
      </c>
      <c r="AL200" s="319">
        <v>2078</v>
      </c>
      <c r="AM200" s="319">
        <f t="shared" si="264"/>
        <v>0</v>
      </c>
      <c r="AN200" s="320">
        <f t="shared" si="281"/>
        <v>0</v>
      </c>
      <c r="AO200" s="1107"/>
      <c r="AP200" s="1093">
        <v>1200</v>
      </c>
      <c r="AQ200" s="1093">
        <f t="shared" si="266"/>
        <v>0</v>
      </c>
      <c r="AR200" s="1093">
        <v>2078</v>
      </c>
      <c r="AS200" s="1093">
        <f t="shared" si="267"/>
        <v>0</v>
      </c>
      <c r="AT200" s="1094">
        <f t="shared" si="282"/>
        <v>0</v>
      </c>
      <c r="AU200" s="1103"/>
      <c r="AV200" s="1101">
        <v>1200</v>
      </c>
      <c r="AW200" s="1101">
        <f t="shared" si="269"/>
        <v>0</v>
      </c>
      <c r="AX200" s="1101">
        <v>2078</v>
      </c>
      <c r="AY200" s="1101">
        <f t="shared" si="270"/>
        <v>0</v>
      </c>
      <c r="AZ200" s="1102">
        <f t="shared" si="283"/>
        <v>0</v>
      </c>
      <c r="BA200" s="1151">
        <f t="shared" si="284"/>
        <v>0</v>
      </c>
      <c r="BB200" s="363">
        <v>1200</v>
      </c>
      <c r="BC200" s="363">
        <f t="shared" si="272"/>
        <v>0</v>
      </c>
      <c r="BD200" s="363">
        <v>2078</v>
      </c>
      <c r="BE200" s="363">
        <f t="shared" si="273"/>
        <v>0</v>
      </c>
      <c r="BF200" s="364">
        <f t="shared" si="285"/>
        <v>0</v>
      </c>
      <c r="BG200" s="1142">
        <f t="shared" si="286"/>
        <v>0</v>
      </c>
      <c r="BH200" s="1142">
        <f t="shared" si="287"/>
        <v>0</v>
      </c>
    </row>
    <row r="201" spans="1:60" ht="25.5" x14ac:dyDescent="0.2">
      <c r="A201" s="1">
        <v>198</v>
      </c>
      <c r="B201" s="50" t="s">
        <v>82</v>
      </c>
      <c r="C201" s="51" t="s">
        <v>83</v>
      </c>
      <c r="D201" s="51" t="s">
        <v>56</v>
      </c>
      <c r="E201" s="1830">
        <v>237.809</v>
      </c>
      <c r="F201" s="76">
        <v>600</v>
      </c>
      <c r="G201" s="76">
        <f t="shared" si="274"/>
        <v>142685.4</v>
      </c>
      <c r="H201" s="76">
        <v>588</v>
      </c>
      <c r="I201" s="76">
        <f t="shared" si="275"/>
        <v>139831.69200000001</v>
      </c>
      <c r="J201" s="120">
        <f t="shared" si="276"/>
        <v>282517.092</v>
      </c>
      <c r="K201" s="131"/>
      <c r="L201" s="95">
        <v>600</v>
      </c>
      <c r="M201" s="95">
        <f t="shared" si="251"/>
        <v>0</v>
      </c>
      <c r="N201" s="95">
        <v>588</v>
      </c>
      <c r="O201" s="95">
        <f t="shared" si="252"/>
        <v>0</v>
      </c>
      <c r="P201" s="96">
        <f t="shared" si="277"/>
        <v>0</v>
      </c>
      <c r="Q201" s="177"/>
      <c r="R201" s="178">
        <v>600</v>
      </c>
      <c r="S201" s="178">
        <f t="shared" si="254"/>
        <v>0</v>
      </c>
      <c r="T201" s="178">
        <v>588</v>
      </c>
      <c r="U201" s="178">
        <f t="shared" si="255"/>
        <v>0</v>
      </c>
      <c r="V201" s="179">
        <f t="shared" si="278"/>
        <v>0</v>
      </c>
      <c r="W201" s="224"/>
      <c r="X201" s="225">
        <v>600</v>
      </c>
      <c r="Y201" s="225">
        <f t="shared" si="257"/>
        <v>0</v>
      </c>
      <c r="Z201" s="225">
        <v>588</v>
      </c>
      <c r="AA201" s="225">
        <f t="shared" si="258"/>
        <v>0</v>
      </c>
      <c r="AB201" s="226">
        <f t="shared" si="279"/>
        <v>0</v>
      </c>
      <c r="AC201" s="271"/>
      <c r="AD201" s="272">
        <v>600</v>
      </c>
      <c r="AE201" s="272">
        <f t="shared" si="260"/>
        <v>0</v>
      </c>
      <c r="AF201" s="272">
        <v>588</v>
      </c>
      <c r="AG201" s="272">
        <f t="shared" si="261"/>
        <v>0</v>
      </c>
      <c r="AH201" s="273">
        <f t="shared" si="280"/>
        <v>0</v>
      </c>
      <c r="AI201" s="1608">
        <v>237.809</v>
      </c>
      <c r="AJ201" s="319">
        <v>600</v>
      </c>
      <c r="AK201" s="319">
        <f t="shared" si="263"/>
        <v>142685.4</v>
      </c>
      <c r="AL201" s="319">
        <v>588</v>
      </c>
      <c r="AM201" s="319">
        <f t="shared" si="264"/>
        <v>139831.69200000001</v>
      </c>
      <c r="AN201" s="320">
        <f t="shared" si="281"/>
        <v>282517.092</v>
      </c>
      <c r="AO201" s="1107"/>
      <c r="AP201" s="1093">
        <v>600</v>
      </c>
      <c r="AQ201" s="1093">
        <f t="shared" si="266"/>
        <v>0</v>
      </c>
      <c r="AR201" s="1093">
        <v>588</v>
      </c>
      <c r="AS201" s="1093">
        <f t="shared" si="267"/>
        <v>0</v>
      </c>
      <c r="AT201" s="1094">
        <f t="shared" si="282"/>
        <v>0</v>
      </c>
      <c r="AU201" s="1103"/>
      <c r="AV201" s="1101">
        <v>600</v>
      </c>
      <c r="AW201" s="1101">
        <f t="shared" si="269"/>
        <v>0</v>
      </c>
      <c r="AX201" s="1101">
        <v>588</v>
      </c>
      <c r="AY201" s="1101">
        <f t="shared" si="270"/>
        <v>0</v>
      </c>
      <c r="AZ201" s="1102">
        <f t="shared" si="283"/>
        <v>0</v>
      </c>
      <c r="BA201" s="1151">
        <f t="shared" si="284"/>
        <v>0</v>
      </c>
      <c r="BB201" s="363">
        <v>600</v>
      </c>
      <c r="BC201" s="363">
        <f t="shared" si="272"/>
        <v>0</v>
      </c>
      <c r="BD201" s="363">
        <v>588</v>
      </c>
      <c r="BE201" s="363">
        <f t="shared" si="273"/>
        <v>0</v>
      </c>
      <c r="BF201" s="364">
        <f t="shared" si="285"/>
        <v>0</v>
      </c>
      <c r="BG201" s="1142">
        <f t="shared" si="286"/>
        <v>0</v>
      </c>
      <c r="BH201" s="1142">
        <f t="shared" si="287"/>
        <v>0</v>
      </c>
    </row>
    <row r="202" spans="1:60" x14ac:dyDescent="0.2">
      <c r="A202" s="1">
        <v>199</v>
      </c>
      <c r="B202" s="50" t="s">
        <v>60</v>
      </c>
      <c r="C202" s="1159"/>
      <c r="D202" s="51" t="s">
        <v>5</v>
      </c>
      <c r="E202" s="1830">
        <v>1</v>
      </c>
      <c r="F202" s="76">
        <v>0</v>
      </c>
      <c r="G202" s="76">
        <f t="shared" si="274"/>
        <v>0</v>
      </c>
      <c r="H202" s="76">
        <v>31415</v>
      </c>
      <c r="I202" s="76">
        <f t="shared" si="275"/>
        <v>31415</v>
      </c>
      <c r="J202" s="120">
        <f t="shared" si="276"/>
        <v>31415</v>
      </c>
      <c r="K202" s="131"/>
      <c r="L202" s="95">
        <v>0</v>
      </c>
      <c r="M202" s="95">
        <f t="shared" si="251"/>
        <v>0</v>
      </c>
      <c r="N202" s="95">
        <v>31415</v>
      </c>
      <c r="O202" s="95">
        <f t="shared" si="252"/>
        <v>0</v>
      </c>
      <c r="P202" s="96">
        <f t="shared" si="277"/>
        <v>0</v>
      </c>
      <c r="Q202" s="177"/>
      <c r="R202" s="178">
        <v>0</v>
      </c>
      <c r="S202" s="178">
        <f t="shared" si="254"/>
        <v>0</v>
      </c>
      <c r="T202" s="178">
        <v>31415</v>
      </c>
      <c r="U202" s="178">
        <f t="shared" si="255"/>
        <v>0</v>
      </c>
      <c r="V202" s="179">
        <f t="shared" si="278"/>
        <v>0</v>
      </c>
      <c r="W202" s="224"/>
      <c r="X202" s="225">
        <v>0</v>
      </c>
      <c r="Y202" s="225">
        <f t="shared" si="257"/>
        <v>0</v>
      </c>
      <c r="Z202" s="225">
        <v>31415</v>
      </c>
      <c r="AA202" s="225">
        <f t="shared" si="258"/>
        <v>0</v>
      </c>
      <c r="AB202" s="226">
        <f t="shared" si="279"/>
        <v>0</v>
      </c>
      <c r="AC202" s="271">
        <v>1</v>
      </c>
      <c r="AD202" s="272">
        <v>0</v>
      </c>
      <c r="AE202" s="272">
        <f t="shared" si="260"/>
        <v>0</v>
      </c>
      <c r="AF202" s="272">
        <v>31415</v>
      </c>
      <c r="AG202" s="272">
        <f t="shared" si="261"/>
        <v>31415</v>
      </c>
      <c r="AH202" s="273">
        <f t="shared" si="280"/>
        <v>31415</v>
      </c>
      <c r="AI202" s="318"/>
      <c r="AJ202" s="319">
        <v>0</v>
      </c>
      <c r="AK202" s="319">
        <f t="shared" si="263"/>
        <v>0</v>
      </c>
      <c r="AL202" s="319">
        <v>31415</v>
      </c>
      <c r="AM202" s="319">
        <f t="shared" si="264"/>
        <v>0</v>
      </c>
      <c r="AN202" s="320">
        <f t="shared" si="281"/>
        <v>0</v>
      </c>
      <c r="AO202" s="1107"/>
      <c r="AP202" s="1093">
        <v>0</v>
      </c>
      <c r="AQ202" s="1093">
        <f t="shared" si="266"/>
        <v>0</v>
      </c>
      <c r="AR202" s="1093">
        <v>31415</v>
      </c>
      <c r="AS202" s="1093">
        <f t="shared" si="267"/>
        <v>0</v>
      </c>
      <c r="AT202" s="1094">
        <f t="shared" si="282"/>
        <v>0</v>
      </c>
      <c r="AU202" s="1103"/>
      <c r="AV202" s="1101">
        <v>0</v>
      </c>
      <c r="AW202" s="1101">
        <f t="shared" si="269"/>
        <v>0</v>
      </c>
      <c r="AX202" s="1101">
        <v>31415</v>
      </c>
      <c r="AY202" s="1101">
        <f t="shared" si="270"/>
        <v>0</v>
      </c>
      <c r="AZ202" s="1102">
        <f t="shared" si="283"/>
        <v>0</v>
      </c>
      <c r="BA202" s="1151">
        <f t="shared" si="284"/>
        <v>0</v>
      </c>
      <c r="BB202" s="363">
        <v>0</v>
      </c>
      <c r="BC202" s="363">
        <f t="shared" si="272"/>
        <v>0</v>
      </c>
      <c r="BD202" s="363">
        <v>31415</v>
      </c>
      <c r="BE202" s="363">
        <f t="shared" si="273"/>
        <v>0</v>
      </c>
      <c r="BF202" s="364">
        <f t="shared" si="285"/>
        <v>0</v>
      </c>
      <c r="BG202" s="1142">
        <f t="shared" si="286"/>
        <v>0</v>
      </c>
      <c r="BH202" s="1142">
        <f t="shared" si="287"/>
        <v>0</v>
      </c>
    </row>
    <row r="203" spans="1:60" x14ac:dyDescent="0.2">
      <c r="A203" s="1">
        <v>200</v>
      </c>
      <c r="B203" s="1160" t="s">
        <v>91</v>
      </c>
      <c r="C203" s="51"/>
      <c r="D203" s="51"/>
      <c r="E203" s="1830"/>
      <c r="F203" s="51"/>
      <c r="G203" s="76"/>
      <c r="H203" s="1124"/>
      <c r="I203" s="76"/>
      <c r="J203" s="1125"/>
      <c r="K203" s="131"/>
      <c r="L203" s="1144"/>
      <c r="M203" s="95"/>
      <c r="N203" s="1126"/>
      <c r="O203" s="95"/>
      <c r="P203" s="1127"/>
      <c r="Q203" s="177"/>
      <c r="R203" s="1145"/>
      <c r="S203" s="178"/>
      <c r="T203" s="1128"/>
      <c r="U203" s="178"/>
      <c r="V203" s="1129"/>
      <c r="W203" s="224"/>
      <c r="X203" s="1146"/>
      <c r="Y203" s="225"/>
      <c r="Z203" s="1130"/>
      <c r="AA203" s="225"/>
      <c r="AB203" s="1131"/>
      <c r="AC203" s="271"/>
      <c r="AD203" s="1147"/>
      <c r="AE203" s="272"/>
      <c r="AF203" s="1132"/>
      <c r="AG203" s="272"/>
      <c r="AH203" s="1133"/>
      <c r="AI203" s="318"/>
      <c r="AJ203" s="1148"/>
      <c r="AK203" s="319"/>
      <c r="AL203" s="1134"/>
      <c r="AM203" s="319"/>
      <c r="AN203" s="1135"/>
      <c r="AO203" s="1107"/>
      <c r="AP203" s="1149"/>
      <c r="AQ203" s="1093"/>
      <c r="AR203" s="1136"/>
      <c r="AS203" s="1093"/>
      <c r="AT203" s="1137"/>
      <c r="AU203" s="1103"/>
      <c r="AV203" s="1150"/>
      <c r="AW203" s="1101"/>
      <c r="AX203" s="1138"/>
      <c r="AY203" s="1101"/>
      <c r="AZ203" s="1139"/>
      <c r="BA203" s="1151">
        <f t="shared" si="284"/>
        <v>0</v>
      </c>
      <c r="BB203" s="1152"/>
      <c r="BC203" s="363"/>
      <c r="BD203" s="1140"/>
      <c r="BE203" s="363"/>
      <c r="BF203" s="364">
        <f t="shared" si="285"/>
        <v>0</v>
      </c>
      <c r="BG203" s="1142">
        <f t="shared" si="286"/>
        <v>0</v>
      </c>
      <c r="BH203" s="1142">
        <f t="shared" si="287"/>
        <v>0</v>
      </c>
    </row>
    <row r="204" spans="1:60" x14ac:dyDescent="0.2">
      <c r="A204" s="1">
        <v>201</v>
      </c>
      <c r="B204" s="1160" t="s">
        <v>92</v>
      </c>
      <c r="C204" s="51"/>
      <c r="D204" s="51"/>
      <c r="E204" s="1830"/>
      <c r="F204" s="51"/>
      <c r="G204" s="76"/>
      <c r="H204" s="1124"/>
      <c r="I204" s="76"/>
      <c r="J204" s="1125"/>
      <c r="K204" s="131"/>
      <c r="L204" s="1144"/>
      <c r="M204" s="95"/>
      <c r="N204" s="1126"/>
      <c r="O204" s="95"/>
      <c r="P204" s="1127"/>
      <c r="Q204" s="177"/>
      <c r="R204" s="1145"/>
      <c r="S204" s="178"/>
      <c r="T204" s="1128"/>
      <c r="U204" s="178"/>
      <c r="V204" s="1129"/>
      <c r="W204" s="224"/>
      <c r="X204" s="1146"/>
      <c r="Y204" s="225"/>
      <c r="Z204" s="1130"/>
      <c r="AA204" s="225"/>
      <c r="AB204" s="1131"/>
      <c r="AC204" s="271"/>
      <c r="AD204" s="1147"/>
      <c r="AE204" s="272"/>
      <c r="AF204" s="1132"/>
      <c r="AG204" s="272"/>
      <c r="AH204" s="1133"/>
      <c r="AI204" s="318"/>
      <c r="AJ204" s="1148"/>
      <c r="AK204" s="319"/>
      <c r="AL204" s="1134"/>
      <c r="AM204" s="319"/>
      <c r="AN204" s="1135"/>
      <c r="AO204" s="1107"/>
      <c r="AP204" s="1149"/>
      <c r="AQ204" s="1093"/>
      <c r="AR204" s="1136"/>
      <c r="AS204" s="1093"/>
      <c r="AT204" s="1137"/>
      <c r="AU204" s="1103"/>
      <c r="AV204" s="1150"/>
      <c r="AW204" s="1101"/>
      <c r="AX204" s="1138"/>
      <c r="AY204" s="1101"/>
      <c r="AZ204" s="1139"/>
      <c r="BA204" s="1151">
        <f t="shared" si="284"/>
        <v>0</v>
      </c>
      <c r="BB204" s="1152"/>
      <c r="BC204" s="363"/>
      <c r="BD204" s="1140"/>
      <c r="BE204" s="363"/>
      <c r="BF204" s="364">
        <f t="shared" si="285"/>
        <v>0</v>
      </c>
      <c r="BG204" s="1142">
        <f t="shared" si="286"/>
        <v>0</v>
      </c>
      <c r="BH204" s="1142">
        <f t="shared" si="287"/>
        <v>0</v>
      </c>
    </row>
    <row r="205" spans="1:60" ht="25.5" x14ac:dyDescent="0.2">
      <c r="A205" s="1">
        <v>202</v>
      </c>
      <c r="B205" s="50" t="s">
        <v>312</v>
      </c>
      <c r="C205" s="51"/>
      <c r="D205" s="51" t="s">
        <v>5</v>
      </c>
      <c r="E205" s="1830">
        <v>1</v>
      </c>
      <c r="F205" s="51"/>
      <c r="G205" s="76"/>
      <c r="H205" s="1124"/>
      <c r="I205" s="76"/>
      <c r="J205" s="1125"/>
      <c r="K205" s="131"/>
      <c r="L205" s="1144"/>
      <c r="M205" s="95"/>
      <c r="N205" s="1126"/>
      <c r="O205" s="95"/>
      <c r="P205" s="1127"/>
      <c r="Q205" s="177"/>
      <c r="R205" s="1145"/>
      <c r="S205" s="178"/>
      <c r="T205" s="1128"/>
      <c r="U205" s="178"/>
      <c r="V205" s="1129"/>
      <c r="W205" s="224"/>
      <c r="X205" s="1146"/>
      <c r="Y205" s="225"/>
      <c r="Z205" s="1130"/>
      <c r="AA205" s="225"/>
      <c r="AB205" s="1131"/>
      <c r="AC205" s="271"/>
      <c r="AD205" s="1147"/>
      <c r="AE205" s="272"/>
      <c r="AF205" s="1132"/>
      <c r="AG205" s="272"/>
      <c r="AH205" s="1133"/>
      <c r="AI205" s="318"/>
      <c r="AJ205" s="1148"/>
      <c r="AK205" s="319"/>
      <c r="AL205" s="1134"/>
      <c r="AM205" s="319"/>
      <c r="AN205" s="1135"/>
      <c r="AO205" s="1107"/>
      <c r="AP205" s="1149"/>
      <c r="AQ205" s="1093"/>
      <c r="AR205" s="1136"/>
      <c r="AS205" s="1093"/>
      <c r="AT205" s="1137"/>
      <c r="AU205" s="1103"/>
      <c r="AV205" s="1150"/>
      <c r="AW205" s="1101"/>
      <c r="AX205" s="1138"/>
      <c r="AY205" s="1101"/>
      <c r="AZ205" s="1139"/>
      <c r="BA205" s="1163"/>
      <c r="BB205" s="1152"/>
      <c r="BC205" s="363"/>
      <c r="BD205" s="1140"/>
      <c r="BE205" s="363"/>
      <c r="BF205" s="364"/>
      <c r="BG205" s="1142">
        <f t="shared" si="286"/>
        <v>0</v>
      </c>
      <c r="BH205" s="1142">
        <f t="shared" si="287"/>
        <v>0</v>
      </c>
    </row>
    <row r="206" spans="1:60" x14ac:dyDescent="0.2">
      <c r="A206" s="1">
        <v>203</v>
      </c>
      <c r="B206" s="1154" t="s">
        <v>93</v>
      </c>
      <c r="C206" s="51" t="s">
        <v>313</v>
      </c>
      <c r="D206" s="51" t="s">
        <v>7</v>
      </c>
      <c r="E206" s="1830">
        <v>1</v>
      </c>
      <c r="F206" s="76">
        <v>14000</v>
      </c>
      <c r="G206" s="76">
        <f t="shared" ref="G206:G220" si="288">E206*F206</f>
        <v>14000</v>
      </c>
      <c r="H206" s="76">
        <v>45868</v>
      </c>
      <c r="I206" s="76">
        <f t="shared" ref="I206:I220" si="289">E206*H206</f>
        <v>45868</v>
      </c>
      <c r="J206" s="120">
        <f t="shared" ref="J206:J208" si="290">G206+I206</f>
        <v>59868</v>
      </c>
      <c r="K206" s="131"/>
      <c r="L206" s="95">
        <v>14000</v>
      </c>
      <c r="M206" s="95">
        <f t="shared" ref="M206:M220" si="291">K206*L206</f>
        <v>0</v>
      </c>
      <c r="N206" s="95">
        <v>45868</v>
      </c>
      <c r="O206" s="95">
        <f t="shared" ref="O206:O220" si="292">K206*N206</f>
        <v>0</v>
      </c>
      <c r="P206" s="96">
        <f t="shared" ref="P206:P208" si="293">M206+O206</f>
        <v>0</v>
      </c>
      <c r="Q206" s="177"/>
      <c r="R206" s="178">
        <v>14000</v>
      </c>
      <c r="S206" s="178">
        <f t="shared" ref="S206:S220" si="294">Q206*R206</f>
        <v>0</v>
      </c>
      <c r="T206" s="178">
        <v>45868</v>
      </c>
      <c r="U206" s="178">
        <f t="shared" ref="U206:U220" si="295">Q206*T206</f>
        <v>0</v>
      </c>
      <c r="V206" s="179">
        <f t="shared" ref="V206:V208" si="296">S206+U206</f>
        <v>0</v>
      </c>
      <c r="W206" s="224">
        <v>1</v>
      </c>
      <c r="X206" s="225">
        <v>14000</v>
      </c>
      <c r="Y206" s="225">
        <f t="shared" ref="Y206:Y220" si="297">W206*X206</f>
        <v>14000</v>
      </c>
      <c r="Z206" s="225">
        <v>45868</v>
      </c>
      <c r="AA206" s="225">
        <f t="shared" ref="AA206:AA220" si="298">W206*Z206</f>
        <v>45868</v>
      </c>
      <c r="AB206" s="226">
        <f t="shared" ref="AB206:AB208" si="299">Y206+AA206</f>
        <v>59868</v>
      </c>
      <c r="AC206" s="271"/>
      <c r="AD206" s="272">
        <v>14000</v>
      </c>
      <c r="AE206" s="272">
        <f t="shared" ref="AE206:AE220" si="300">AC206*AD206</f>
        <v>0</v>
      </c>
      <c r="AF206" s="272">
        <v>45868</v>
      </c>
      <c r="AG206" s="272">
        <f t="shared" ref="AG206:AG220" si="301">AC206*AF206</f>
        <v>0</v>
      </c>
      <c r="AH206" s="273">
        <f t="shared" ref="AH206:AH208" si="302">AE206+AG206</f>
        <v>0</v>
      </c>
      <c r="AI206" s="318"/>
      <c r="AJ206" s="319">
        <v>14000</v>
      </c>
      <c r="AK206" s="319">
        <f t="shared" ref="AK206:AK220" si="303">AI206*AJ206</f>
        <v>0</v>
      </c>
      <c r="AL206" s="319">
        <v>45868</v>
      </c>
      <c r="AM206" s="319">
        <f t="shared" ref="AM206:AM220" si="304">AI206*AL206</f>
        <v>0</v>
      </c>
      <c r="AN206" s="320">
        <f t="shared" ref="AN206:AN208" si="305">AK206+AM206</f>
        <v>0</v>
      </c>
      <c r="AO206" s="1107"/>
      <c r="AP206" s="1093">
        <v>14000</v>
      </c>
      <c r="AQ206" s="1093">
        <f t="shared" ref="AQ206:AQ220" si="306">AO206*AP206</f>
        <v>0</v>
      </c>
      <c r="AR206" s="1093">
        <v>45868</v>
      </c>
      <c r="AS206" s="1093">
        <f t="shared" ref="AS206:AS220" si="307">AO206*AR206</f>
        <v>0</v>
      </c>
      <c r="AT206" s="1094">
        <f t="shared" ref="AT206:AT208" si="308">AQ206+AS206</f>
        <v>0</v>
      </c>
      <c r="AU206" s="1103"/>
      <c r="AV206" s="1101">
        <v>14000</v>
      </c>
      <c r="AW206" s="1101">
        <f t="shared" ref="AW206:AW220" si="309">AU206*AV206</f>
        <v>0</v>
      </c>
      <c r="AX206" s="1101">
        <v>45868</v>
      </c>
      <c r="AY206" s="1101">
        <f t="shared" ref="AY206:AY220" si="310">AU206*AX206</f>
        <v>0</v>
      </c>
      <c r="AZ206" s="1102">
        <f t="shared" ref="AZ206:AZ208" si="311">AW206+AY206</f>
        <v>0</v>
      </c>
      <c r="BA206" s="1151">
        <f t="shared" si="284"/>
        <v>0</v>
      </c>
      <c r="BB206" s="363">
        <v>14000</v>
      </c>
      <c r="BC206" s="363">
        <f t="shared" ref="BC206:BC220" si="312">BA206*BB206</f>
        <v>0</v>
      </c>
      <c r="BD206" s="363">
        <v>45868</v>
      </c>
      <c r="BE206" s="363">
        <f t="shared" ref="BE206:BE220" si="313">BA206*BD206</f>
        <v>0</v>
      </c>
      <c r="BF206" s="364">
        <f t="shared" si="285"/>
        <v>0</v>
      </c>
      <c r="BG206" s="1142">
        <f t="shared" si="286"/>
        <v>0</v>
      </c>
      <c r="BH206" s="1142">
        <f t="shared" si="287"/>
        <v>0</v>
      </c>
    </row>
    <row r="207" spans="1:60" x14ac:dyDescent="0.2">
      <c r="A207" s="1">
        <v>204</v>
      </c>
      <c r="B207" s="1154" t="s">
        <v>93</v>
      </c>
      <c r="C207" s="51" t="s">
        <v>314</v>
      </c>
      <c r="D207" s="51" t="s">
        <v>7</v>
      </c>
      <c r="E207" s="1830">
        <v>2</v>
      </c>
      <c r="F207" s="76">
        <v>14000</v>
      </c>
      <c r="G207" s="76">
        <f t="shared" si="288"/>
        <v>28000</v>
      </c>
      <c r="H207" s="76">
        <v>37474</v>
      </c>
      <c r="I207" s="76">
        <f t="shared" si="289"/>
        <v>74948</v>
      </c>
      <c r="J207" s="120">
        <f t="shared" si="290"/>
        <v>102948</v>
      </c>
      <c r="K207" s="131"/>
      <c r="L207" s="95">
        <v>14000</v>
      </c>
      <c r="M207" s="95">
        <f t="shared" si="291"/>
        <v>0</v>
      </c>
      <c r="N207" s="95">
        <v>37474</v>
      </c>
      <c r="O207" s="95">
        <f t="shared" si="292"/>
        <v>0</v>
      </c>
      <c r="P207" s="96">
        <f t="shared" si="293"/>
        <v>0</v>
      </c>
      <c r="Q207" s="177"/>
      <c r="R207" s="178">
        <v>14000</v>
      </c>
      <c r="S207" s="178">
        <f t="shared" si="294"/>
        <v>0</v>
      </c>
      <c r="T207" s="178">
        <v>37474</v>
      </c>
      <c r="U207" s="178">
        <f t="shared" si="295"/>
        <v>0</v>
      </c>
      <c r="V207" s="179">
        <f t="shared" si="296"/>
        <v>0</v>
      </c>
      <c r="W207" s="224">
        <v>2</v>
      </c>
      <c r="X207" s="225">
        <v>14000</v>
      </c>
      <c r="Y207" s="225">
        <f t="shared" si="297"/>
        <v>28000</v>
      </c>
      <c r="Z207" s="225">
        <v>37474</v>
      </c>
      <c r="AA207" s="225">
        <f t="shared" si="298"/>
        <v>74948</v>
      </c>
      <c r="AB207" s="226">
        <f t="shared" si="299"/>
        <v>102948</v>
      </c>
      <c r="AC207" s="271"/>
      <c r="AD207" s="272">
        <v>14000</v>
      </c>
      <c r="AE207" s="272">
        <f t="shared" si="300"/>
        <v>0</v>
      </c>
      <c r="AF207" s="272">
        <v>37474</v>
      </c>
      <c r="AG207" s="272">
        <f t="shared" si="301"/>
        <v>0</v>
      </c>
      <c r="AH207" s="273">
        <f t="shared" si="302"/>
        <v>0</v>
      </c>
      <c r="AI207" s="318"/>
      <c r="AJ207" s="319">
        <v>14000</v>
      </c>
      <c r="AK207" s="319">
        <f t="shared" si="303"/>
        <v>0</v>
      </c>
      <c r="AL207" s="319">
        <v>37474</v>
      </c>
      <c r="AM207" s="319">
        <f t="shared" si="304"/>
        <v>0</v>
      </c>
      <c r="AN207" s="320">
        <f t="shared" si="305"/>
        <v>0</v>
      </c>
      <c r="AO207" s="1107"/>
      <c r="AP207" s="1093">
        <v>14000</v>
      </c>
      <c r="AQ207" s="1093">
        <f t="shared" si="306"/>
        <v>0</v>
      </c>
      <c r="AR207" s="1093">
        <v>37474</v>
      </c>
      <c r="AS207" s="1093">
        <f t="shared" si="307"/>
        <v>0</v>
      </c>
      <c r="AT207" s="1094">
        <f t="shared" si="308"/>
        <v>0</v>
      </c>
      <c r="AU207" s="1103"/>
      <c r="AV207" s="1101">
        <v>14000</v>
      </c>
      <c r="AW207" s="1101">
        <f t="shared" si="309"/>
        <v>0</v>
      </c>
      <c r="AX207" s="1101">
        <v>37474</v>
      </c>
      <c r="AY207" s="1101">
        <f t="shared" si="310"/>
        <v>0</v>
      </c>
      <c r="AZ207" s="1102">
        <f t="shared" si="311"/>
        <v>0</v>
      </c>
      <c r="BA207" s="1151">
        <f t="shared" si="284"/>
        <v>0</v>
      </c>
      <c r="BB207" s="363">
        <v>14000</v>
      </c>
      <c r="BC207" s="363">
        <f t="shared" si="312"/>
        <v>0</v>
      </c>
      <c r="BD207" s="363">
        <v>37474</v>
      </c>
      <c r="BE207" s="363">
        <f t="shared" si="313"/>
        <v>0</v>
      </c>
      <c r="BF207" s="364">
        <f t="shared" si="285"/>
        <v>0</v>
      </c>
      <c r="BG207" s="1142">
        <f t="shared" si="286"/>
        <v>0</v>
      </c>
      <c r="BH207" s="1142">
        <f t="shared" si="287"/>
        <v>0</v>
      </c>
    </row>
    <row r="208" spans="1:60" ht="25.5" x14ac:dyDescent="0.2">
      <c r="A208" s="1">
        <v>205</v>
      </c>
      <c r="B208" s="1154" t="s">
        <v>94</v>
      </c>
      <c r="C208" s="51" t="s">
        <v>315</v>
      </c>
      <c r="D208" s="51" t="s">
        <v>7</v>
      </c>
      <c r="E208" s="1830">
        <v>1</v>
      </c>
      <c r="F208" s="76">
        <v>44166</v>
      </c>
      <c r="G208" s="76">
        <f t="shared" si="288"/>
        <v>44166</v>
      </c>
      <c r="H208" s="76">
        <v>294438.13</v>
      </c>
      <c r="I208" s="76">
        <f t="shared" si="289"/>
        <v>294438.13</v>
      </c>
      <c r="J208" s="120">
        <f t="shared" si="290"/>
        <v>338604.13</v>
      </c>
      <c r="K208" s="131"/>
      <c r="L208" s="95">
        <v>44166</v>
      </c>
      <c r="M208" s="95">
        <f t="shared" si="291"/>
        <v>0</v>
      </c>
      <c r="N208" s="95">
        <v>294438.13</v>
      </c>
      <c r="O208" s="95">
        <f t="shared" si="292"/>
        <v>0</v>
      </c>
      <c r="P208" s="96">
        <f t="shared" si="293"/>
        <v>0</v>
      </c>
      <c r="Q208" s="177"/>
      <c r="R208" s="178">
        <v>44166</v>
      </c>
      <c r="S208" s="178">
        <f t="shared" si="294"/>
        <v>0</v>
      </c>
      <c r="T208" s="178">
        <v>294438.13</v>
      </c>
      <c r="U208" s="178">
        <f t="shared" si="295"/>
        <v>0</v>
      </c>
      <c r="V208" s="179">
        <f t="shared" si="296"/>
        <v>0</v>
      </c>
      <c r="W208" s="224">
        <v>1</v>
      </c>
      <c r="X208" s="225">
        <v>44166</v>
      </c>
      <c r="Y208" s="225">
        <f t="shared" si="297"/>
        <v>44166</v>
      </c>
      <c r="Z208" s="225">
        <v>294438.13</v>
      </c>
      <c r="AA208" s="225">
        <f t="shared" si="298"/>
        <v>294438.13</v>
      </c>
      <c r="AB208" s="226">
        <f t="shared" si="299"/>
        <v>338604.13</v>
      </c>
      <c r="AC208" s="271"/>
      <c r="AD208" s="272">
        <v>44166</v>
      </c>
      <c r="AE208" s="272">
        <f t="shared" si="300"/>
        <v>0</v>
      </c>
      <c r="AF208" s="272">
        <v>294438.13</v>
      </c>
      <c r="AG208" s="272">
        <f t="shared" si="301"/>
        <v>0</v>
      </c>
      <c r="AH208" s="273">
        <f t="shared" si="302"/>
        <v>0</v>
      </c>
      <c r="AI208" s="318"/>
      <c r="AJ208" s="319">
        <v>44166</v>
      </c>
      <c r="AK208" s="319">
        <f t="shared" si="303"/>
        <v>0</v>
      </c>
      <c r="AL208" s="319">
        <v>294438.13</v>
      </c>
      <c r="AM208" s="319">
        <f t="shared" si="304"/>
        <v>0</v>
      </c>
      <c r="AN208" s="320">
        <f t="shared" si="305"/>
        <v>0</v>
      </c>
      <c r="AO208" s="1107"/>
      <c r="AP208" s="1093">
        <v>44166</v>
      </c>
      <c r="AQ208" s="1093">
        <f t="shared" si="306"/>
        <v>0</v>
      </c>
      <c r="AR208" s="1093">
        <v>294438.13</v>
      </c>
      <c r="AS208" s="1093">
        <f t="shared" si="307"/>
        <v>0</v>
      </c>
      <c r="AT208" s="1094">
        <f t="shared" si="308"/>
        <v>0</v>
      </c>
      <c r="AU208" s="1103"/>
      <c r="AV208" s="1101">
        <v>44166</v>
      </c>
      <c r="AW208" s="1101">
        <f t="shared" si="309"/>
        <v>0</v>
      </c>
      <c r="AX208" s="1101">
        <v>294438.13</v>
      </c>
      <c r="AY208" s="1101">
        <f t="shared" si="310"/>
        <v>0</v>
      </c>
      <c r="AZ208" s="1102">
        <f t="shared" si="311"/>
        <v>0</v>
      </c>
      <c r="BA208" s="1151">
        <f t="shared" si="284"/>
        <v>0</v>
      </c>
      <c r="BB208" s="363">
        <v>44166</v>
      </c>
      <c r="BC208" s="363">
        <f t="shared" si="312"/>
        <v>0</v>
      </c>
      <c r="BD208" s="363">
        <v>294438.13</v>
      </c>
      <c r="BE208" s="363">
        <f t="shared" si="313"/>
        <v>0</v>
      </c>
      <c r="BF208" s="364">
        <f t="shared" si="285"/>
        <v>0</v>
      </c>
      <c r="BG208" s="1142">
        <f t="shared" si="286"/>
        <v>0</v>
      </c>
      <c r="BH208" s="1142">
        <f t="shared" si="287"/>
        <v>0</v>
      </c>
    </row>
    <row r="209" spans="1:60" x14ac:dyDescent="0.2">
      <c r="A209" s="1">
        <v>206</v>
      </c>
      <c r="B209" s="1154" t="s">
        <v>95</v>
      </c>
      <c r="C209" s="51"/>
      <c r="D209" s="51" t="s">
        <v>7</v>
      </c>
      <c r="E209" s="1830">
        <v>1</v>
      </c>
      <c r="F209" s="76"/>
      <c r="G209" s="76"/>
      <c r="H209" s="76"/>
      <c r="I209" s="76"/>
      <c r="J209" s="120"/>
      <c r="K209" s="131"/>
      <c r="L209" s="95"/>
      <c r="M209" s="95">
        <f t="shared" si="291"/>
        <v>0</v>
      </c>
      <c r="N209" s="95"/>
      <c r="O209" s="95">
        <f t="shared" si="292"/>
        <v>0</v>
      </c>
      <c r="P209" s="96"/>
      <c r="Q209" s="177"/>
      <c r="R209" s="178"/>
      <c r="S209" s="178">
        <f t="shared" si="294"/>
        <v>0</v>
      </c>
      <c r="T209" s="178"/>
      <c r="U209" s="178">
        <f t="shared" si="295"/>
        <v>0</v>
      </c>
      <c r="V209" s="179"/>
      <c r="W209" s="224"/>
      <c r="X209" s="225"/>
      <c r="Y209" s="225">
        <f t="shared" si="297"/>
        <v>0</v>
      </c>
      <c r="Z209" s="225"/>
      <c r="AA209" s="225">
        <f t="shared" si="298"/>
        <v>0</v>
      </c>
      <c r="AB209" s="226"/>
      <c r="AC209" s="271"/>
      <c r="AD209" s="272"/>
      <c r="AE209" s="272">
        <f t="shared" si="300"/>
        <v>0</v>
      </c>
      <c r="AF209" s="272"/>
      <c r="AG209" s="272">
        <f t="shared" si="301"/>
        <v>0</v>
      </c>
      <c r="AH209" s="273"/>
      <c r="AI209" s="318"/>
      <c r="AJ209" s="319"/>
      <c r="AK209" s="319">
        <f t="shared" si="303"/>
        <v>0</v>
      </c>
      <c r="AL209" s="319"/>
      <c r="AM209" s="319">
        <f t="shared" si="304"/>
        <v>0</v>
      </c>
      <c r="AN209" s="320"/>
      <c r="AO209" s="1107"/>
      <c r="AP209" s="1093"/>
      <c r="AQ209" s="1093">
        <f t="shared" si="306"/>
        <v>0</v>
      </c>
      <c r="AR209" s="1093"/>
      <c r="AS209" s="1093">
        <f t="shared" si="307"/>
        <v>0</v>
      </c>
      <c r="AT209" s="1094"/>
      <c r="AU209" s="1103"/>
      <c r="AV209" s="1101"/>
      <c r="AW209" s="1101">
        <f t="shared" si="309"/>
        <v>0</v>
      </c>
      <c r="AX209" s="1101"/>
      <c r="AY209" s="1101">
        <f t="shared" si="310"/>
        <v>0</v>
      </c>
      <c r="AZ209" s="1102"/>
      <c r="BA209" s="1163"/>
      <c r="BB209" s="363"/>
      <c r="BC209" s="363"/>
      <c r="BD209" s="363"/>
      <c r="BE209" s="363"/>
      <c r="BF209" s="364"/>
      <c r="BG209" s="1142">
        <f t="shared" si="286"/>
        <v>0</v>
      </c>
      <c r="BH209" s="1142">
        <f t="shared" si="287"/>
        <v>0</v>
      </c>
    </row>
    <row r="210" spans="1:60" x14ac:dyDescent="0.2">
      <c r="A210" s="1">
        <v>207</v>
      </c>
      <c r="B210" s="50" t="s">
        <v>245</v>
      </c>
      <c r="C210" s="51"/>
      <c r="D210" s="51"/>
      <c r="E210" s="1830"/>
      <c r="F210" s="76"/>
      <c r="G210" s="76"/>
      <c r="H210" s="76"/>
      <c r="I210" s="76"/>
      <c r="J210" s="120"/>
      <c r="K210" s="131"/>
      <c r="L210" s="95"/>
      <c r="M210" s="95">
        <f t="shared" si="291"/>
        <v>0</v>
      </c>
      <c r="N210" s="95"/>
      <c r="O210" s="95">
        <f t="shared" si="292"/>
        <v>0</v>
      </c>
      <c r="P210" s="96"/>
      <c r="Q210" s="177"/>
      <c r="R210" s="178"/>
      <c r="S210" s="178">
        <f t="shared" si="294"/>
        <v>0</v>
      </c>
      <c r="T210" s="178"/>
      <c r="U210" s="178">
        <f t="shared" si="295"/>
        <v>0</v>
      </c>
      <c r="V210" s="179"/>
      <c r="W210" s="224"/>
      <c r="X210" s="225"/>
      <c r="Y210" s="225">
        <f t="shared" si="297"/>
        <v>0</v>
      </c>
      <c r="Z210" s="225"/>
      <c r="AA210" s="225">
        <f t="shared" si="298"/>
        <v>0</v>
      </c>
      <c r="AB210" s="226"/>
      <c r="AC210" s="271"/>
      <c r="AD210" s="272"/>
      <c r="AE210" s="272">
        <f t="shared" si="300"/>
        <v>0</v>
      </c>
      <c r="AF210" s="272"/>
      <c r="AG210" s="272">
        <f t="shared" si="301"/>
        <v>0</v>
      </c>
      <c r="AH210" s="273"/>
      <c r="AI210" s="318"/>
      <c r="AJ210" s="319"/>
      <c r="AK210" s="319">
        <f t="shared" si="303"/>
        <v>0</v>
      </c>
      <c r="AL210" s="319"/>
      <c r="AM210" s="319">
        <f t="shared" si="304"/>
        <v>0</v>
      </c>
      <c r="AN210" s="320"/>
      <c r="AO210" s="1107"/>
      <c r="AP210" s="1093"/>
      <c r="AQ210" s="1093">
        <f t="shared" si="306"/>
        <v>0</v>
      </c>
      <c r="AR210" s="1093"/>
      <c r="AS210" s="1093">
        <f t="shared" si="307"/>
        <v>0</v>
      </c>
      <c r="AT210" s="1094"/>
      <c r="AU210" s="1103"/>
      <c r="AV210" s="1101"/>
      <c r="AW210" s="1101">
        <f t="shared" si="309"/>
        <v>0</v>
      </c>
      <c r="AX210" s="1101"/>
      <c r="AY210" s="1101">
        <f t="shared" si="310"/>
        <v>0</v>
      </c>
      <c r="AZ210" s="1102"/>
      <c r="BA210" s="1151">
        <f t="shared" si="284"/>
        <v>0</v>
      </c>
      <c r="BB210" s="363"/>
      <c r="BC210" s="363">
        <f t="shared" si="312"/>
        <v>0</v>
      </c>
      <c r="BD210" s="363"/>
      <c r="BE210" s="363">
        <f t="shared" si="313"/>
        <v>0</v>
      </c>
      <c r="BF210" s="364">
        <f t="shared" si="285"/>
        <v>0</v>
      </c>
      <c r="BG210" s="1142">
        <f t="shared" si="286"/>
        <v>0</v>
      </c>
      <c r="BH210" s="1142">
        <f t="shared" si="287"/>
        <v>0</v>
      </c>
    </row>
    <row r="211" spans="1:60" x14ac:dyDescent="0.2">
      <c r="A211" s="1">
        <v>208</v>
      </c>
      <c r="B211" s="1154" t="s">
        <v>307</v>
      </c>
      <c r="C211" s="51"/>
      <c r="D211" s="51" t="s">
        <v>96</v>
      </c>
      <c r="E211" s="1830">
        <v>22</v>
      </c>
      <c r="F211" s="76">
        <f>250+105</f>
        <v>355</v>
      </c>
      <c r="G211" s="76">
        <f t="shared" si="288"/>
        <v>7810</v>
      </c>
      <c r="H211" s="76">
        <v>240</v>
      </c>
      <c r="I211" s="76">
        <f t="shared" si="289"/>
        <v>5280</v>
      </c>
      <c r="J211" s="120">
        <f t="shared" ref="J211:J220" si="314">G211+I211</f>
        <v>13090</v>
      </c>
      <c r="K211" s="131"/>
      <c r="L211" s="95">
        <f>250+105</f>
        <v>355</v>
      </c>
      <c r="M211" s="95">
        <f t="shared" si="291"/>
        <v>0</v>
      </c>
      <c r="N211" s="95">
        <v>240</v>
      </c>
      <c r="O211" s="95">
        <f t="shared" si="292"/>
        <v>0</v>
      </c>
      <c r="P211" s="96">
        <f t="shared" ref="P211:P220" si="315">M211+O211</f>
        <v>0</v>
      </c>
      <c r="Q211" s="177"/>
      <c r="R211" s="178">
        <f>250+105</f>
        <v>355</v>
      </c>
      <c r="S211" s="178">
        <f t="shared" si="294"/>
        <v>0</v>
      </c>
      <c r="T211" s="178">
        <v>240</v>
      </c>
      <c r="U211" s="178">
        <f t="shared" si="295"/>
        <v>0</v>
      </c>
      <c r="V211" s="179">
        <f t="shared" ref="V211:V220" si="316">S211+U211</f>
        <v>0</v>
      </c>
      <c r="W211" s="224">
        <v>22</v>
      </c>
      <c r="X211" s="225">
        <f>250+105</f>
        <v>355</v>
      </c>
      <c r="Y211" s="225">
        <f t="shared" si="297"/>
        <v>7810</v>
      </c>
      <c r="Z211" s="225">
        <v>240</v>
      </c>
      <c r="AA211" s="225">
        <f t="shared" si="298"/>
        <v>5280</v>
      </c>
      <c r="AB211" s="226">
        <f t="shared" ref="AB211:AB220" si="317">Y211+AA211</f>
        <v>13090</v>
      </c>
      <c r="AC211" s="271"/>
      <c r="AD211" s="272">
        <f>250+105</f>
        <v>355</v>
      </c>
      <c r="AE211" s="272">
        <f t="shared" si="300"/>
        <v>0</v>
      </c>
      <c r="AF211" s="272">
        <v>240</v>
      </c>
      <c r="AG211" s="272">
        <f t="shared" si="301"/>
        <v>0</v>
      </c>
      <c r="AH211" s="273">
        <f t="shared" ref="AH211:AH220" si="318">AE211+AG211</f>
        <v>0</v>
      </c>
      <c r="AI211" s="318"/>
      <c r="AJ211" s="319">
        <f>250+105</f>
        <v>355</v>
      </c>
      <c r="AK211" s="319">
        <f t="shared" si="303"/>
        <v>0</v>
      </c>
      <c r="AL211" s="319">
        <v>240</v>
      </c>
      <c r="AM211" s="319">
        <f t="shared" si="304"/>
        <v>0</v>
      </c>
      <c r="AN211" s="320">
        <f t="shared" ref="AN211:AN220" si="319">AK211+AM211</f>
        <v>0</v>
      </c>
      <c r="AO211" s="1107"/>
      <c r="AP211" s="1093">
        <f>250+105</f>
        <v>355</v>
      </c>
      <c r="AQ211" s="1093">
        <f t="shared" si="306"/>
        <v>0</v>
      </c>
      <c r="AR211" s="1093">
        <v>240</v>
      </c>
      <c r="AS211" s="1093">
        <f t="shared" si="307"/>
        <v>0</v>
      </c>
      <c r="AT211" s="1094">
        <f t="shared" ref="AT211:AT220" si="320">AQ211+AS211</f>
        <v>0</v>
      </c>
      <c r="AU211" s="1103"/>
      <c r="AV211" s="1101">
        <f>250+105</f>
        <v>355</v>
      </c>
      <c r="AW211" s="1101">
        <f t="shared" si="309"/>
        <v>0</v>
      </c>
      <c r="AX211" s="1101">
        <v>240</v>
      </c>
      <c r="AY211" s="1101">
        <f t="shared" si="310"/>
        <v>0</v>
      </c>
      <c r="AZ211" s="1102">
        <f t="shared" ref="AZ211:AZ220" si="321">AW211+AY211</f>
        <v>0</v>
      </c>
      <c r="BA211" s="1151">
        <f t="shared" si="284"/>
        <v>0</v>
      </c>
      <c r="BB211" s="363">
        <f>250+105</f>
        <v>355</v>
      </c>
      <c r="BC211" s="363">
        <f t="shared" si="312"/>
        <v>0</v>
      </c>
      <c r="BD211" s="363">
        <v>240</v>
      </c>
      <c r="BE211" s="363">
        <f t="shared" si="313"/>
        <v>0</v>
      </c>
      <c r="BF211" s="364">
        <f t="shared" si="285"/>
        <v>0</v>
      </c>
      <c r="BG211" s="1142">
        <f t="shared" si="286"/>
        <v>0</v>
      </c>
      <c r="BH211" s="1142">
        <f t="shared" si="287"/>
        <v>0</v>
      </c>
    </row>
    <row r="212" spans="1:60" x14ac:dyDescent="0.2">
      <c r="A212" s="1">
        <v>209</v>
      </c>
      <c r="B212" s="1154" t="s">
        <v>308</v>
      </c>
      <c r="C212" s="51"/>
      <c r="D212" s="51" t="s">
        <v>96</v>
      </c>
      <c r="E212" s="1834">
        <f>33+14</f>
        <v>47</v>
      </c>
      <c r="F212" s="76">
        <f>330+105</f>
        <v>435</v>
      </c>
      <c r="G212" s="76">
        <f t="shared" si="288"/>
        <v>20445</v>
      </c>
      <c r="H212" s="76">
        <v>403</v>
      </c>
      <c r="I212" s="76">
        <f t="shared" si="289"/>
        <v>18941</v>
      </c>
      <c r="J212" s="120">
        <f t="shared" si="314"/>
        <v>39386</v>
      </c>
      <c r="K212" s="131"/>
      <c r="L212" s="95">
        <f>330+105</f>
        <v>435</v>
      </c>
      <c r="M212" s="95">
        <f t="shared" si="291"/>
        <v>0</v>
      </c>
      <c r="N212" s="95">
        <v>403</v>
      </c>
      <c r="O212" s="95">
        <f t="shared" si="292"/>
        <v>0</v>
      </c>
      <c r="P212" s="96">
        <f t="shared" si="315"/>
        <v>0</v>
      </c>
      <c r="Q212" s="177"/>
      <c r="R212" s="178">
        <f>330+105</f>
        <v>435</v>
      </c>
      <c r="S212" s="178">
        <f t="shared" si="294"/>
        <v>0</v>
      </c>
      <c r="T212" s="178">
        <v>403</v>
      </c>
      <c r="U212" s="178">
        <f t="shared" si="295"/>
        <v>0</v>
      </c>
      <c r="V212" s="179">
        <f t="shared" si="316"/>
        <v>0</v>
      </c>
      <c r="W212" s="224">
        <v>32</v>
      </c>
      <c r="X212" s="225">
        <f>330+105</f>
        <v>435</v>
      </c>
      <c r="Y212" s="225">
        <f t="shared" si="297"/>
        <v>13920</v>
      </c>
      <c r="Z212" s="225">
        <v>403</v>
      </c>
      <c r="AA212" s="225">
        <f t="shared" si="298"/>
        <v>12896</v>
      </c>
      <c r="AB212" s="226">
        <f t="shared" si="317"/>
        <v>26816</v>
      </c>
      <c r="AC212" s="271"/>
      <c r="AD212" s="272">
        <f>330+105</f>
        <v>435</v>
      </c>
      <c r="AE212" s="272">
        <f t="shared" si="300"/>
        <v>0</v>
      </c>
      <c r="AF212" s="272">
        <v>403</v>
      </c>
      <c r="AG212" s="272">
        <f t="shared" si="301"/>
        <v>0</v>
      </c>
      <c r="AH212" s="273">
        <f t="shared" si="318"/>
        <v>0</v>
      </c>
      <c r="AI212" s="1608">
        <v>1</v>
      </c>
      <c r="AJ212" s="319">
        <f>330+105</f>
        <v>435</v>
      </c>
      <c r="AK212" s="319">
        <f t="shared" si="303"/>
        <v>435</v>
      </c>
      <c r="AL212" s="319">
        <v>403</v>
      </c>
      <c r="AM212" s="319">
        <f t="shared" si="304"/>
        <v>403</v>
      </c>
      <c r="AN212" s="320">
        <f t="shared" si="319"/>
        <v>838</v>
      </c>
      <c r="AO212" s="1107"/>
      <c r="AP212" s="1093">
        <f>330+105</f>
        <v>435</v>
      </c>
      <c r="AQ212" s="1093">
        <f t="shared" si="306"/>
        <v>0</v>
      </c>
      <c r="AR212" s="1093">
        <v>403</v>
      </c>
      <c r="AS212" s="1093">
        <f t="shared" si="307"/>
        <v>0</v>
      </c>
      <c r="AT212" s="1094">
        <f t="shared" si="320"/>
        <v>0</v>
      </c>
      <c r="AU212" s="1836">
        <v>14</v>
      </c>
      <c r="AV212" s="1101">
        <f>330+105</f>
        <v>435</v>
      </c>
      <c r="AW212" s="1101">
        <f t="shared" si="309"/>
        <v>6090</v>
      </c>
      <c r="AX212" s="1101">
        <v>403</v>
      </c>
      <c r="AY212" s="1101">
        <f t="shared" si="310"/>
        <v>5642</v>
      </c>
      <c r="AZ212" s="1102">
        <f t="shared" si="321"/>
        <v>11732</v>
      </c>
      <c r="BA212" s="1151">
        <f t="shared" si="284"/>
        <v>0</v>
      </c>
      <c r="BB212" s="363">
        <f>330+105</f>
        <v>435</v>
      </c>
      <c r="BC212" s="363">
        <f t="shared" si="312"/>
        <v>0</v>
      </c>
      <c r="BD212" s="363">
        <v>403</v>
      </c>
      <c r="BE212" s="363">
        <f t="shared" si="313"/>
        <v>0</v>
      </c>
      <c r="BF212" s="364">
        <f t="shared" si="285"/>
        <v>0</v>
      </c>
      <c r="BG212" s="1142">
        <f t="shared" si="286"/>
        <v>11732</v>
      </c>
      <c r="BH212" s="1142">
        <f t="shared" si="287"/>
        <v>-11732</v>
      </c>
    </row>
    <row r="213" spans="1:60" x14ac:dyDescent="0.2">
      <c r="A213" s="1">
        <v>210</v>
      </c>
      <c r="B213" s="1154" t="s">
        <v>97</v>
      </c>
      <c r="C213" s="51"/>
      <c r="D213" s="51" t="s">
        <v>96</v>
      </c>
      <c r="E213" s="1830">
        <v>4</v>
      </c>
      <c r="F213" s="76">
        <f>352+105</f>
        <v>457</v>
      </c>
      <c r="G213" s="76">
        <f t="shared" si="288"/>
        <v>1828</v>
      </c>
      <c r="H213" s="76">
        <v>524</v>
      </c>
      <c r="I213" s="76">
        <f t="shared" si="289"/>
        <v>2096</v>
      </c>
      <c r="J213" s="120">
        <f t="shared" si="314"/>
        <v>3924</v>
      </c>
      <c r="K213" s="131"/>
      <c r="L213" s="95">
        <f>352+105</f>
        <v>457</v>
      </c>
      <c r="M213" s="95">
        <f t="shared" si="291"/>
        <v>0</v>
      </c>
      <c r="N213" s="95">
        <v>524</v>
      </c>
      <c r="O213" s="95">
        <f t="shared" si="292"/>
        <v>0</v>
      </c>
      <c r="P213" s="96">
        <f t="shared" si="315"/>
        <v>0</v>
      </c>
      <c r="Q213" s="177"/>
      <c r="R213" s="178">
        <f>352+105</f>
        <v>457</v>
      </c>
      <c r="S213" s="178">
        <f t="shared" si="294"/>
        <v>0</v>
      </c>
      <c r="T213" s="178">
        <v>524</v>
      </c>
      <c r="U213" s="178">
        <f t="shared" si="295"/>
        <v>0</v>
      </c>
      <c r="V213" s="179">
        <f t="shared" si="316"/>
        <v>0</v>
      </c>
      <c r="W213" s="224"/>
      <c r="X213" s="225">
        <f>352+105</f>
        <v>457</v>
      </c>
      <c r="Y213" s="225">
        <f t="shared" si="297"/>
        <v>0</v>
      </c>
      <c r="Z213" s="225">
        <v>524</v>
      </c>
      <c r="AA213" s="225">
        <f t="shared" si="298"/>
        <v>0</v>
      </c>
      <c r="AB213" s="226">
        <f t="shared" si="317"/>
        <v>0</v>
      </c>
      <c r="AC213" s="271"/>
      <c r="AD213" s="272">
        <f>352+105</f>
        <v>457</v>
      </c>
      <c r="AE213" s="272">
        <f t="shared" si="300"/>
        <v>0</v>
      </c>
      <c r="AF213" s="272">
        <v>524</v>
      </c>
      <c r="AG213" s="272">
        <f t="shared" si="301"/>
        <v>0</v>
      </c>
      <c r="AH213" s="273">
        <f t="shared" si="318"/>
        <v>0</v>
      </c>
      <c r="AI213" s="1608">
        <v>4</v>
      </c>
      <c r="AJ213" s="319">
        <f>352+105</f>
        <v>457</v>
      </c>
      <c r="AK213" s="319">
        <f t="shared" si="303"/>
        <v>1828</v>
      </c>
      <c r="AL213" s="319">
        <v>524</v>
      </c>
      <c r="AM213" s="319">
        <f t="shared" si="304"/>
        <v>2096</v>
      </c>
      <c r="AN213" s="320">
        <f t="shared" si="319"/>
        <v>3924</v>
      </c>
      <c r="AO213" s="1107"/>
      <c r="AP213" s="1093">
        <f>352+105</f>
        <v>457</v>
      </c>
      <c r="AQ213" s="1093">
        <f t="shared" si="306"/>
        <v>0</v>
      </c>
      <c r="AR213" s="1093">
        <v>524</v>
      </c>
      <c r="AS213" s="1093">
        <f t="shared" si="307"/>
        <v>0</v>
      </c>
      <c r="AT213" s="1094">
        <f t="shared" si="320"/>
        <v>0</v>
      </c>
      <c r="AU213" s="1103"/>
      <c r="AV213" s="1101">
        <f>352+105</f>
        <v>457</v>
      </c>
      <c r="AW213" s="1101">
        <f t="shared" si="309"/>
        <v>0</v>
      </c>
      <c r="AX213" s="1101">
        <v>524</v>
      </c>
      <c r="AY213" s="1101">
        <f t="shared" si="310"/>
        <v>0</v>
      </c>
      <c r="AZ213" s="1102">
        <f t="shared" si="321"/>
        <v>0</v>
      </c>
      <c r="BA213" s="1151">
        <f t="shared" si="284"/>
        <v>0</v>
      </c>
      <c r="BB213" s="363">
        <f>352+105</f>
        <v>457</v>
      </c>
      <c r="BC213" s="363">
        <f t="shared" si="312"/>
        <v>0</v>
      </c>
      <c r="BD213" s="363">
        <v>524</v>
      </c>
      <c r="BE213" s="363">
        <f t="shared" si="313"/>
        <v>0</v>
      </c>
      <c r="BF213" s="364">
        <f t="shared" si="285"/>
        <v>0</v>
      </c>
      <c r="BG213" s="1142">
        <f t="shared" si="286"/>
        <v>0</v>
      </c>
      <c r="BH213" s="1142">
        <f t="shared" si="287"/>
        <v>0</v>
      </c>
    </row>
    <row r="214" spans="1:60" x14ac:dyDescent="0.2">
      <c r="A214" s="1">
        <v>211</v>
      </c>
      <c r="B214" s="1154" t="s">
        <v>309</v>
      </c>
      <c r="C214" s="51"/>
      <c r="D214" s="51" t="s">
        <v>96</v>
      </c>
      <c r="E214" s="1830">
        <v>15</v>
      </c>
      <c r="F214" s="76">
        <f>396+105</f>
        <v>501</v>
      </c>
      <c r="G214" s="76">
        <f t="shared" si="288"/>
        <v>7515</v>
      </c>
      <c r="H214" s="76">
        <v>877</v>
      </c>
      <c r="I214" s="76">
        <f t="shared" si="289"/>
        <v>13155</v>
      </c>
      <c r="J214" s="120">
        <f t="shared" si="314"/>
        <v>20670</v>
      </c>
      <c r="K214" s="131"/>
      <c r="L214" s="95">
        <f>396+105</f>
        <v>501</v>
      </c>
      <c r="M214" s="95">
        <f t="shared" si="291"/>
        <v>0</v>
      </c>
      <c r="N214" s="95">
        <v>877</v>
      </c>
      <c r="O214" s="95">
        <f t="shared" si="292"/>
        <v>0</v>
      </c>
      <c r="P214" s="96">
        <f t="shared" si="315"/>
        <v>0</v>
      </c>
      <c r="Q214" s="177"/>
      <c r="R214" s="178">
        <f>396+105</f>
        <v>501</v>
      </c>
      <c r="S214" s="178">
        <f t="shared" si="294"/>
        <v>0</v>
      </c>
      <c r="T214" s="178">
        <v>877</v>
      </c>
      <c r="U214" s="178">
        <f t="shared" si="295"/>
        <v>0</v>
      </c>
      <c r="V214" s="179">
        <f t="shared" si="316"/>
        <v>0</v>
      </c>
      <c r="W214" s="224"/>
      <c r="X214" s="225">
        <f>396+105</f>
        <v>501</v>
      </c>
      <c r="Y214" s="225">
        <f t="shared" si="297"/>
        <v>0</v>
      </c>
      <c r="Z214" s="225">
        <v>877</v>
      </c>
      <c r="AA214" s="225">
        <f t="shared" si="298"/>
        <v>0</v>
      </c>
      <c r="AB214" s="226">
        <f t="shared" si="317"/>
        <v>0</v>
      </c>
      <c r="AC214" s="271"/>
      <c r="AD214" s="272">
        <f>396+105</f>
        <v>501</v>
      </c>
      <c r="AE214" s="272">
        <f t="shared" si="300"/>
        <v>0</v>
      </c>
      <c r="AF214" s="272">
        <v>877</v>
      </c>
      <c r="AG214" s="272">
        <f t="shared" si="301"/>
        <v>0</v>
      </c>
      <c r="AH214" s="273">
        <f t="shared" si="318"/>
        <v>0</v>
      </c>
      <c r="AI214" s="1608">
        <v>15</v>
      </c>
      <c r="AJ214" s="319">
        <f>396+105</f>
        <v>501</v>
      </c>
      <c r="AK214" s="319">
        <f t="shared" si="303"/>
        <v>7515</v>
      </c>
      <c r="AL214" s="319">
        <v>877</v>
      </c>
      <c r="AM214" s="319">
        <f t="shared" si="304"/>
        <v>13155</v>
      </c>
      <c r="AN214" s="320">
        <f t="shared" si="319"/>
        <v>20670</v>
      </c>
      <c r="AO214" s="1107"/>
      <c r="AP214" s="1093">
        <f>396+105</f>
        <v>501</v>
      </c>
      <c r="AQ214" s="1093">
        <f t="shared" si="306"/>
        <v>0</v>
      </c>
      <c r="AR214" s="1093">
        <v>877</v>
      </c>
      <c r="AS214" s="1093">
        <f t="shared" si="307"/>
        <v>0</v>
      </c>
      <c r="AT214" s="1094">
        <f t="shared" si="320"/>
        <v>0</v>
      </c>
      <c r="AU214" s="1103"/>
      <c r="AV214" s="1101">
        <f>396+105</f>
        <v>501</v>
      </c>
      <c r="AW214" s="1101">
        <f t="shared" si="309"/>
        <v>0</v>
      </c>
      <c r="AX214" s="1101">
        <v>877</v>
      </c>
      <c r="AY214" s="1101">
        <f t="shared" si="310"/>
        <v>0</v>
      </c>
      <c r="AZ214" s="1102">
        <f t="shared" si="321"/>
        <v>0</v>
      </c>
      <c r="BA214" s="1151">
        <f t="shared" si="284"/>
        <v>0</v>
      </c>
      <c r="BB214" s="363">
        <f>396+105</f>
        <v>501</v>
      </c>
      <c r="BC214" s="363">
        <f t="shared" si="312"/>
        <v>0</v>
      </c>
      <c r="BD214" s="363">
        <v>877</v>
      </c>
      <c r="BE214" s="363">
        <f t="shared" si="313"/>
        <v>0</v>
      </c>
      <c r="BF214" s="364">
        <f t="shared" si="285"/>
        <v>0</v>
      </c>
      <c r="BG214" s="1142">
        <f t="shared" si="286"/>
        <v>0</v>
      </c>
      <c r="BH214" s="1142">
        <f t="shared" si="287"/>
        <v>0</v>
      </c>
    </row>
    <row r="215" spans="1:60" x14ac:dyDescent="0.2">
      <c r="A215" s="1">
        <v>212</v>
      </c>
      <c r="B215" s="50" t="s">
        <v>98</v>
      </c>
      <c r="C215" s="51" t="s">
        <v>99</v>
      </c>
      <c r="D215" s="51" t="s">
        <v>7</v>
      </c>
      <c r="E215" s="1830">
        <v>3</v>
      </c>
      <c r="F215" s="76">
        <v>2500</v>
      </c>
      <c r="G215" s="76">
        <f t="shared" si="288"/>
        <v>7500</v>
      </c>
      <c r="H215" s="76">
        <v>8211</v>
      </c>
      <c r="I215" s="76">
        <f t="shared" si="289"/>
        <v>24633</v>
      </c>
      <c r="J215" s="120">
        <f t="shared" si="314"/>
        <v>32133</v>
      </c>
      <c r="K215" s="131"/>
      <c r="L215" s="95">
        <v>2500</v>
      </c>
      <c r="M215" s="95">
        <f t="shared" si="291"/>
        <v>0</v>
      </c>
      <c r="N215" s="95">
        <v>8211</v>
      </c>
      <c r="O215" s="95">
        <f t="shared" si="292"/>
        <v>0</v>
      </c>
      <c r="P215" s="96">
        <f t="shared" si="315"/>
        <v>0</v>
      </c>
      <c r="Q215" s="177"/>
      <c r="R215" s="178">
        <v>2500</v>
      </c>
      <c r="S215" s="178">
        <f t="shared" si="294"/>
        <v>0</v>
      </c>
      <c r="T215" s="178">
        <v>8211</v>
      </c>
      <c r="U215" s="178">
        <f t="shared" si="295"/>
        <v>0</v>
      </c>
      <c r="V215" s="179">
        <f t="shared" si="316"/>
        <v>0</v>
      </c>
      <c r="W215" s="224">
        <v>3</v>
      </c>
      <c r="X215" s="225">
        <v>2500</v>
      </c>
      <c r="Y215" s="225">
        <f t="shared" si="297"/>
        <v>7500</v>
      </c>
      <c r="Z215" s="225">
        <v>8211</v>
      </c>
      <c r="AA215" s="225">
        <f t="shared" si="298"/>
        <v>24633</v>
      </c>
      <c r="AB215" s="226">
        <f t="shared" si="317"/>
        <v>32133</v>
      </c>
      <c r="AC215" s="271"/>
      <c r="AD215" s="272">
        <v>2500</v>
      </c>
      <c r="AE215" s="272">
        <f t="shared" si="300"/>
        <v>0</v>
      </c>
      <c r="AF215" s="272">
        <v>8211</v>
      </c>
      <c r="AG215" s="272">
        <f t="shared" si="301"/>
        <v>0</v>
      </c>
      <c r="AH215" s="273">
        <f t="shared" si="318"/>
        <v>0</v>
      </c>
      <c r="AI215" s="318"/>
      <c r="AJ215" s="319">
        <v>2500</v>
      </c>
      <c r="AK215" s="319">
        <f t="shared" si="303"/>
        <v>0</v>
      </c>
      <c r="AL215" s="319">
        <v>8211</v>
      </c>
      <c r="AM215" s="319">
        <f t="shared" si="304"/>
        <v>0</v>
      </c>
      <c r="AN215" s="320">
        <f t="shared" si="319"/>
        <v>0</v>
      </c>
      <c r="AO215" s="1107"/>
      <c r="AP215" s="1093">
        <v>2500</v>
      </c>
      <c r="AQ215" s="1093">
        <f t="shared" si="306"/>
        <v>0</v>
      </c>
      <c r="AR215" s="1093">
        <v>8211</v>
      </c>
      <c r="AS215" s="1093">
        <f t="shared" si="307"/>
        <v>0</v>
      </c>
      <c r="AT215" s="1094">
        <f t="shared" si="320"/>
        <v>0</v>
      </c>
      <c r="AU215" s="1103"/>
      <c r="AV215" s="1101">
        <v>2500</v>
      </c>
      <c r="AW215" s="1101">
        <f t="shared" si="309"/>
        <v>0</v>
      </c>
      <c r="AX215" s="1101">
        <v>8211</v>
      </c>
      <c r="AY215" s="1101">
        <f t="shared" si="310"/>
        <v>0</v>
      </c>
      <c r="AZ215" s="1102">
        <f t="shared" si="321"/>
        <v>0</v>
      </c>
      <c r="BA215" s="1151">
        <f t="shared" si="284"/>
        <v>0</v>
      </c>
      <c r="BB215" s="363">
        <v>2500</v>
      </c>
      <c r="BC215" s="363">
        <f t="shared" si="312"/>
        <v>0</v>
      </c>
      <c r="BD215" s="363">
        <v>8211</v>
      </c>
      <c r="BE215" s="363">
        <f t="shared" si="313"/>
        <v>0</v>
      </c>
      <c r="BF215" s="364">
        <f t="shared" si="285"/>
        <v>0</v>
      </c>
      <c r="BG215" s="1142">
        <f t="shared" si="286"/>
        <v>0</v>
      </c>
      <c r="BH215" s="1142">
        <f t="shared" si="287"/>
        <v>0</v>
      </c>
    </row>
    <row r="216" spans="1:60" x14ac:dyDescent="0.2">
      <c r="A216" s="1">
        <v>213</v>
      </c>
      <c r="B216" s="50" t="s">
        <v>310</v>
      </c>
      <c r="C216" s="51"/>
      <c r="D216" s="51" t="s">
        <v>7</v>
      </c>
      <c r="E216" s="1830">
        <v>1</v>
      </c>
      <c r="F216" s="76">
        <v>2500</v>
      </c>
      <c r="G216" s="76">
        <f t="shared" si="288"/>
        <v>2500</v>
      </c>
      <c r="H216" s="76">
        <v>5000</v>
      </c>
      <c r="I216" s="76">
        <f t="shared" si="289"/>
        <v>5000</v>
      </c>
      <c r="J216" s="120">
        <f t="shared" si="314"/>
        <v>7500</v>
      </c>
      <c r="K216" s="131"/>
      <c r="L216" s="95">
        <v>2500</v>
      </c>
      <c r="M216" s="95">
        <f t="shared" si="291"/>
        <v>0</v>
      </c>
      <c r="N216" s="95">
        <v>5000</v>
      </c>
      <c r="O216" s="95">
        <f t="shared" si="292"/>
        <v>0</v>
      </c>
      <c r="P216" s="96">
        <f t="shared" si="315"/>
        <v>0</v>
      </c>
      <c r="Q216" s="177"/>
      <c r="R216" s="178">
        <v>2500</v>
      </c>
      <c r="S216" s="178">
        <f t="shared" si="294"/>
        <v>0</v>
      </c>
      <c r="T216" s="178">
        <v>5000</v>
      </c>
      <c r="U216" s="178">
        <f t="shared" si="295"/>
        <v>0</v>
      </c>
      <c r="V216" s="179">
        <f t="shared" si="316"/>
        <v>0</v>
      </c>
      <c r="W216" s="224">
        <v>1</v>
      </c>
      <c r="X216" s="225">
        <v>2500</v>
      </c>
      <c r="Y216" s="225">
        <f t="shared" si="297"/>
        <v>2500</v>
      </c>
      <c r="Z216" s="225">
        <v>5000</v>
      </c>
      <c r="AA216" s="225">
        <f t="shared" si="298"/>
        <v>5000</v>
      </c>
      <c r="AB216" s="226">
        <f t="shared" si="317"/>
        <v>7500</v>
      </c>
      <c r="AC216" s="271"/>
      <c r="AD216" s="272">
        <v>2500</v>
      </c>
      <c r="AE216" s="272">
        <f t="shared" si="300"/>
        <v>0</v>
      </c>
      <c r="AF216" s="272">
        <v>5000</v>
      </c>
      <c r="AG216" s="272">
        <f t="shared" si="301"/>
        <v>0</v>
      </c>
      <c r="AH216" s="273">
        <f t="shared" si="318"/>
        <v>0</v>
      </c>
      <c r="AI216" s="318"/>
      <c r="AJ216" s="319">
        <v>2500</v>
      </c>
      <c r="AK216" s="319">
        <f t="shared" si="303"/>
        <v>0</v>
      </c>
      <c r="AL216" s="319">
        <v>5000</v>
      </c>
      <c r="AM216" s="319">
        <f t="shared" si="304"/>
        <v>0</v>
      </c>
      <c r="AN216" s="320">
        <f t="shared" si="319"/>
        <v>0</v>
      </c>
      <c r="AO216" s="1107"/>
      <c r="AP216" s="1093">
        <v>2500</v>
      </c>
      <c r="AQ216" s="1093">
        <f t="shared" si="306"/>
        <v>0</v>
      </c>
      <c r="AR216" s="1093">
        <v>5000</v>
      </c>
      <c r="AS216" s="1093">
        <f t="shared" si="307"/>
        <v>0</v>
      </c>
      <c r="AT216" s="1094">
        <f t="shared" si="320"/>
        <v>0</v>
      </c>
      <c r="AU216" s="1103"/>
      <c r="AV216" s="1101">
        <v>2500</v>
      </c>
      <c r="AW216" s="1101">
        <f t="shared" si="309"/>
        <v>0</v>
      </c>
      <c r="AX216" s="1101">
        <v>5000</v>
      </c>
      <c r="AY216" s="1101">
        <f t="shared" si="310"/>
        <v>0</v>
      </c>
      <c r="AZ216" s="1102">
        <f t="shared" si="321"/>
        <v>0</v>
      </c>
      <c r="BA216" s="1151">
        <f t="shared" si="284"/>
        <v>0</v>
      </c>
      <c r="BB216" s="363">
        <v>2500</v>
      </c>
      <c r="BC216" s="363">
        <f t="shared" si="312"/>
        <v>0</v>
      </c>
      <c r="BD216" s="363">
        <v>5000</v>
      </c>
      <c r="BE216" s="363">
        <f t="shared" si="313"/>
        <v>0</v>
      </c>
      <c r="BF216" s="364">
        <f t="shared" si="285"/>
        <v>0</v>
      </c>
      <c r="BG216" s="1142">
        <f t="shared" si="286"/>
        <v>0</v>
      </c>
      <c r="BH216" s="1142">
        <f t="shared" si="287"/>
        <v>0</v>
      </c>
    </row>
    <row r="217" spans="1:60" x14ac:dyDescent="0.2">
      <c r="A217" s="1">
        <v>214</v>
      </c>
      <c r="B217" s="50" t="s">
        <v>100</v>
      </c>
      <c r="C217" s="51" t="s">
        <v>30</v>
      </c>
      <c r="D217" s="51" t="s">
        <v>96</v>
      </c>
      <c r="E217" s="1830">
        <v>16</v>
      </c>
      <c r="F217" s="76">
        <v>500</v>
      </c>
      <c r="G217" s="76">
        <f t="shared" si="288"/>
        <v>8000</v>
      </c>
      <c r="H217" s="76">
        <v>117</v>
      </c>
      <c r="I217" s="76">
        <f t="shared" si="289"/>
        <v>1872</v>
      </c>
      <c r="J217" s="120">
        <f t="shared" si="314"/>
        <v>9872</v>
      </c>
      <c r="K217" s="131"/>
      <c r="L217" s="95">
        <v>500</v>
      </c>
      <c r="M217" s="95">
        <f t="shared" si="291"/>
        <v>0</v>
      </c>
      <c r="N217" s="95">
        <v>117</v>
      </c>
      <c r="O217" s="95">
        <f t="shared" si="292"/>
        <v>0</v>
      </c>
      <c r="P217" s="96">
        <f t="shared" si="315"/>
        <v>0</v>
      </c>
      <c r="Q217" s="177"/>
      <c r="R217" s="178">
        <v>500</v>
      </c>
      <c r="S217" s="178">
        <f t="shared" si="294"/>
        <v>0</v>
      </c>
      <c r="T217" s="178">
        <v>117</v>
      </c>
      <c r="U217" s="178">
        <f t="shared" si="295"/>
        <v>0</v>
      </c>
      <c r="V217" s="179">
        <f t="shared" si="316"/>
        <v>0</v>
      </c>
      <c r="W217" s="224">
        <v>10</v>
      </c>
      <c r="X217" s="225">
        <v>500</v>
      </c>
      <c r="Y217" s="225">
        <f t="shared" si="297"/>
        <v>5000</v>
      </c>
      <c r="Z217" s="225">
        <v>117</v>
      </c>
      <c r="AA217" s="225">
        <f t="shared" si="298"/>
        <v>1170</v>
      </c>
      <c r="AB217" s="226">
        <f t="shared" si="317"/>
        <v>6170</v>
      </c>
      <c r="AC217" s="271"/>
      <c r="AD217" s="272">
        <v>500</v>
      </c>
      <c r="AE217" s="272">
        <f t="shared" si="300"/>
        <v>0</v>
      </c>
      <c r="AF217" s="272">
        <v>117</v>
      </c>
      <c r="AG217" s="272">
        <f t="shared" si="301"/>
        <v>0</v>
      </c>
      <c r="AH217" s="273">
        <f t="shared" si="318"/>
        <v>0</v>
      </c>
      <c r="AI217" s="1608">
        <v>6</v>
      </c>
      <c r="AJ217" s="319">
        <v>500</v>
      </c>
      <c r="AK217" s="319">
        <f t="shared" si="303"/>
        <v>3000</v>
      </c>
      <c r="AL217" s="319">
        <v>117</v>
      </c>
      <c r="AM217" s="319">
        <f t="shared" si="304"/>
        <v>702</v>
      </c>
      <c r="AN217" s="320">
        <f t="shared" si="319"/>
        <v>3702</v>
      </c>
      <c r="AO217" s="1107"/>
      <c r="AP217" s="1093">
        <v>500</v>
      </c>
      <c r="AQ217" s="1093">
        <f t="shared" si="306"/>
        <v>0</v>
      </c>
      <c r="AR217" s="1093">
        <v>117</v>
      </c>
      <c r="AS217" s="1093">
        <f t="shared" si="307"/>
        <v>0</v>
      </c>
      <c r="AT217" s="1094">
        <f t="shared" si="320"/>
        <v>0</v>
      </c>
      <c r="AU217" s="1103"/>
      <c r="AV217" s="1101">
        <v>500</v>
      </c>
      <c r="AW217" s="1101">
        <f t="shared" si="309"/>
        <v>0</v>
      </c>
      <c r="AX217" s="1101">
        <v>117</v>
      </c>
      <c r="AY217" s="1101">
        <f t="shared" si="310"/>
        <v>0</v>
      </c>
      <c r="AZ217" s="1102">
        <f t="shared" si="321"/>
        <v>0</v>
      </c>
      <c r="BA217" s="1151">
        <f t="shared" si="284"/>
        <v>0</v>
      </c>
      <c r="BB217" s="363">
        <v>500</v>
      </c>
      <c r="BC217" s="363">
        <f t="shared" si="312"/>
        <v>0</v>
      </c>
      <c r="BD217" s="363">
        <v>117</v>
      </c>
      <c r="BE217" s="363">
        <f t="shared" si="313"/>
        <v>0</v>
      </c>
      <c r="BF217" s="364">
        <f t="shared" si="285"/>
        <v>0</v>
      </c>
      <c r="BG217" s="1142">
        <f t="shared" si="286"/>
        <v>0</v>
      </c>
      <c r="BH217" s="1142">
        <f t="shared" si="287"/>
        <v>0</v>
      </c>
    </row>
    <row r="218" spans="1:60" x14ac:dyDescent="0.2">
      <c r="A218" s="1">
        <v>215</v>
      </c>
      <c r="B218" s="50" t="s">
        <v>101</v>
      </c>
      <c r="C218" s="51"/>
      <c r="D218" s="51" t="s">
        <v>5</v>
      </c>
      <c r="E218" s="1830">
        <v>1</v>
      </c>
      <c r="F218" s="76">
        <v>0</v>
      </c>
      <c r="G218" s="76">
        <f t="shared" si="288"/>
        <v>0</v>
      </c>
      <c r="H218" s="76">
        <v>12600</v>
      </c>
      <c r="I218" s="76">
        <f t="shared" si="289"/>
        <v>12600</v>
      </c>
      <c r="J218" s="120">
        <f t="shared" si="314"/>
        <v>12600</v>
      </c>
      <c r="K218" s="131"/>
      <c r="L218" s="95">
        <v>0</v>
      </c>
      <c r="M218" s="95">
        <f t="shared" si="291"/>
        <v>0</v>
      </c>
      <c r="N218" s="95">
        <v>12600</v>
      </c>
      <c r="O218" s="95">
        <f t="shared" si="292"/>
        <v>0</v>
      </c>
      <c r="P218" s="96">
        <f t="shared" si="315"/>
        <v>0</v>
      </c>
      <c r="Q218" s="177"/>
      <c r="R218" s="178">
        <v>0</v>
      </c>
      <c r="S218" s="178">
        <f t="shared" si="294"/>
        <v>0</v>
      </c>
      <c r="T218" s="178">
        <v>12600</v>
      </c>
      <c r="U218" s="178">
        <f t="shared" si="295"/>
        <v>0</v>
      </c>
      <c r="V218" s="179">
        <f t="shared" si="316"/>
        <v>0</v>
      </c>
      <c r="W218" s="224">
        <v>1</v>
      </c>
      <c r="X218" s="225">
        <v>0</v>
      </c>
      <c r="Y218" s="225">
        <f t="shared" si="297"/>
        <v>0</v>
      </c>
      <c r="Z218" s="225">
        <v>12600</v>
      </c>
      <c r="AA218" s="225">
        <f t="shared" si="298"/>
        <v>12600</v>
      </c>
      <c r="AB218" s="226">
        <f t="shared" si="317"/>
        <v>12600</v>
      </c>
      <c r="AC218" s="271"/>
      <c r="AD218" s="272">
        <v>0</v>
      </c>
      <c r="AE218" s="272">
        <f t="shared" si="300"/>
        <v>0</v>
      </c>
      <c r="AF218" s="272">
        <v>12600</v>
      </c>
      <c r="AG218" s="272">
        <f t="shared" si="301"/>
        <v>0</v>
      </c>
      <c r="AH218" s="273">
        <f t="shared" si="318"/>
        <v>0</v>
      </c>
      <c r="AI218" s="318"/>
      <c r="AJ218" s="319">
        <v>0</v>
      </c>
      <c r="AK218" s="319">
        <f t="shared" si="303"/>
        <v>0</v>
      </c>
      <c r="AL218" s="319">
        <v>12600</v>
      </c>
      <c r="AM218" s="319">
        <f t="shared" si="304"/>
        <v>0</v>
      </c>
      <c r="AN218" s="320">
        <f t="shared" si="319"/>
        <v>0</v>
      </c>
      <c r="AO218" s="1107"/>
      <c r="AP218" s="1093">
        <v>0</v>
      </c>
      <c r="AQ218" s="1093">
        <f t="shared" si="306"/>
        <v>0</v>
      </c>
      <c r="AR218" s="1093">
        <v>12600</v>
      </c>
      <c r="AS218" s="1093">
        <f t="shared" si="307"/>
        <v>0</v>
      </c>
      <c r="AT218" s="1094">
        <f t="shared" si="320"/>
        <v>0</v>
      </c>
      <c r="AU218" s="1103"/>
      <c r="AV218" s="1101">
        <v>0</v>
      </c>
      <c r="AW218" s="1101">
        <f t="shared" si="309"/>
        <v>0</v>
      </c>
      <c r="AX218" s="1101">
        <v>12600</v>
      </c>
      <c r="AY218" s="1101">
        <f t="shared" si="310"/>
        <v>0</v>
      </c>
      <c r="AZ218" s="1102">
        <f t="shared" si="321"/>
        <v>0</v>
      </c>
      <c r="BA218" s="1151">
        <f t="shared" si="284"/>
        <v>0</v>
      </c>
      <c r="BB218" s="363">
        <v>0</v>
      </c>
      <c r="BC218" s="363">
        <f t="shared" si="312"/>
        <v>0</v>
      </c>
      <c r="BD218" s="363">
        <v>12600</v>
      </c>
      <c r="BE218" s="363">
        <f t="shared" si="313"/>
        <v>0</v>
      </c>
      <c r="BF218" s="364">
        <f t="shared" si="285"/>
        <v>0</v>
      </c>
      <c r="BG218" s="1142">
        <f t="shared" si="286"/>
        <v>0</v>
      </c>
      <c r="BH218" s="1142">
        <f t="shared" si="287"/>
        <v>0</v>
      </c>
    </row>
    <row r="219" spans="1:60" x14ac:dyDescent="0.2">
      <c r="A219" s="1">
        <v>216</v>
      </c>
      <c r="B219" s="50" t="s">
        <v>432</v>
      </c>
      <c r="C219" s="51"/>
      <c r="D219" s="51" t="s">
        <v>32</v>
      </c>
      <c r="E219" s="1830">
        <v>1</v>
      </c>
      <c r="F219" s="76">
        <v>366000</v>
      </c>
      <c r="G219" s="76">
        <f t="shared" si="288"/>
        <v>366000</v>
      </c>
      <c r="H219" s="76">
        <v>0</v>
      </c>
      <c r="I219" s="76">
        <f t="shared" si="289"/>
        <v>0</v>
      </c>
      <c r="J219" s="120">
        <f t="shared" si="314"/>
        <v>366000</v>
      </c>
      <c r="K219" s="131"/>
      <c r="L219" s="95">
        <v>366000</v>
      </c>
      <c r="M219" s="95">
        <f t="shared" si="291"/>
        <v>0</v>
      </c>
      <c r="N219" s="95">
        <v>0</v>
      </c>
      <c r="O219" s="95">
        <f t="shared" si="292"/>
        <v>0</v>
      </c>
      <c r="P219" s="96">
        <f t="shared" si="315"/>
        <v>0</v>
      </c>
      <c r="Q219" s="177"/>
      <c r="R219" s="178">
        <v>366000</v>
      </c>
      <c r="S219" s="178">
        <f t="shared" si="294"/>
        <v>0</v>
      </c>
      <c r="T219" s="178">
        <v>0</v>
      </c>
      <c r="U219" s="178">
        <f t="shared" si="295"/>
        <v>0</v>
      </c>
      <c r="V219" s="179">
        <f t="shared" si="316"/>
        <v>0</v>
      </c>
      <c r="W219" s="224"/>
      <c r="X219" s="225">
        <v>366000</v>
      </c>
      <c r="Y219" s="225">
        <f t="shared" si="297"/>
        <v>0</v>
      </c>
      <c r="Z219" s="225">
        <v>0</v>
      </c>
      <c r="AA219" s="225">
        <f t="shared" si="298"/>
        <v>0</v>
      </c>
      <c r="AB219" s="226">
        <f t="shared" si="317"/>
        <v>0</v>
      </c>
      <c r="AC219" s="271"/>
      <c r="AD219" s="272">
        <v>366000</v>
      </c>
      <c r="AE219" s="272">
        <f t="shared" si="300"/>
        <v>0</v>
      </c>
      <c r="AF219" s="272">
        <v>0</v>
      </c>
      <c r="AG219" s="272">
        <f t="shared" si="301"/>
        <v>0</v>
      </c>
      <c r="AH219" s="273">
        <f t="shared" si="318"/>
        <v>0</v>
      </c>
      <c r="AI219" s="318"/>
      <c r="AJ219" s="319">
        <v>366000</v>
      </c>
      <c r="AK219" s="319">
        <f t="shared" si="303"/>
        <v>0</v>
      </c>
      <c r="AL219" s="319">
        <v>0</v>
      </c>
      <c r="AM219" s="319">
        <f t="shared" si="304"/>
        <v>0</v>
      </c>
      <c r="AN219" s="320">
        <f t="shared" si="319"/>
        <v>0</v>
      </c>
      <c r="AO219" s="1610">
        <v>1</v>
      </c>
      <c r="AP219" s="1093">
        <v>366000</v>
      </c>
      <c r="AQ219" s="1093">
        <f t="shared" si="306"/>
        <v>366000</v>
      </c>
      <c r="AR219" s="1093">
        <v>0</v>
      </c>
      <c r="AS219" s="1093">
        <f t="shared" si="307"/>
        <v>0</v>
      </c>
      <c r="AT219" s="1094">
        <f t="shared" si="320"/>
        <v>366000</v>
      </c>
      <c r="AU219" s="1103"/>
      <c r="AV219" s="1101">
        <v>366000</v>
      </c>
      <c r="AW219" s="1101">
        <f t="shared" si="309"/>
        <v>0</v>
      </c>
      <c r="AX219" s="1101">
        <v>0</v>
      </c>
      <c r="AY219" s="1101">
        <f t="shared" si="310"/>
        <v>0</v>
      </c>
      <c r="AZ219" s="1102">
        <f t="shared" si="321"/>
        <v>0</v>
      </c>
      <c r="BA219" s="1151">
        <f t="shared" si="284"/>
        <v>0</v>
      </c>
      <c r="BB219" s="363">
        <v>366000</v>
      </c>
      <c r="BC219" s="363">
        <f t="shared" si="312"/>
        <v>0</v>
      </c>
      <c r="BD219" s="363">
        <v>0</v>
      </c>
      <c r="BE219" s="363">
        <f t="shared" si="313"/>
        <v>0</v>
      </c>
      <c r="BF219" s="364">
        <f t="shared" si="285"/>
        <v>0</v>
      </c>
      <c r="BG219" s="1142">
        <f t="shared" si="286"/>
        <v>366000</v>
      </c>
      <c r="BH219" s="1142">
        <f t="shared" si="287"/>
        <v>-366000</v>
      </c>
    </row>
    <row r="220" spans="1:60" ht="13.5" thickBot="1" x14ac:dyDescent="0.25">
      <c r="A220" s="1">
        <v>217</v>
      </c>
      <c r="B220" s="1164" t="s">
        <v>104</v>
      </c>
      <c r="C220" s="1165"/>
      <c r="D220" s="1165" t="s">
        <v>32</v>
      </c>
      <c r="E220" s="1831">
        <v>1</v>
      </c>
      <c r="F220" s="1166">
        <v>162000</v>
      </c>
      <c r="G220" s="1166">
        <f t="shared" si="288"/>
        <v>162000</v>
      </c>
      <c r="H220" s="1166">
        <v>0</v>
      </c>
      <c r="I220" s="1166">
        <f t="shared" si="289"/>
        <v>0</v>
      </c>
      <c r="J220" s="1167">
        <f t="shared" si="314"/>
        <v>162000</v>
      </c>
      <c r="K220" s="1168"/>
      <c r="L220" s="1169">
        <v>162000</v>
      </c>
      <c r="M220" s="1169">
        <f t="shared" si="291"/>
        <v>0</v>
      </c>
      <c r="N220" s="1169">
        <v>0</v>
      </c>
      <c r="O220" s="1169">
        <f t="shared" si="292"/>
        <v>0</v>
      </c>
      <c r="P220" s="1170">
        <f t="shared" si="315"/>
        <v>0</v>
      </c>
      <c r="Q220" s="1171"/>
      <c r="R220" s="1172">
        <v>162000</v>
      </c>
      <c r="S220" s="1172">
        <f t="shared" si="294"/>
        <v>0</v>
      </c>
      <c r="T220" s="1172">
        <v>0</v>
      </c>
      <c r="U220" s="1172">
        <f t="shared" si="295"/>
        <v>0</v>
      </c>
      <c r="V220" s="1173">
        <f t="shared" si="316"/>
        <v>0</v>
      </c>
      <c r="W220" s="1174"/>
      <c r="X220" s="1175">
        <v>162000</v>
      </c>
      <c r="Y220" s="1175">
        <f t="shared" si="297"/>
        <v>0</v>
      </c>
      <c r="Z220" s="1175">
        <v>0</v>
      </c>
      <c r="AA220" s="1175">
        <f t="shared" si="298"/>
        <v>0</v>
      </c>
      <c r="AB220" s="1176">
        <f t="shared" si="317"/>
        <v>0</v>
      </c>
      <c r="AC220" s="1177"/>
      <c r="AD220" s="1178">
        <v>162000</v>
      </c>
      <c r="AE220" s="1178">
        <f t="shared" si="300"/>
        <v>0</v>
      </c>
      <c r="AF220" s="1178">
        <v>0</v>
      </c>
      <c r="AG220" s="1178">
        <f t="shared" si="301"/>
        <v>0</v>
      </c>
      <c r="AH220" s="1179">
        <f t="shared" si="318"/>
        <v>0</v>
      </c>
      <c r="AI220" s="1180"/>
      <c r="AJ220" s="1181">
        <v>162000</v>
      </c>
      <c r="AK220" s="1181">
        <f t="shared" si="303"/>
        <v>0</v>
      </c>
      <c r="AL220" s="1181">
        <v>0</v>
      </c>
      <c r="AM220" s="1181">
        <f t="shared" si="304"/>
        <v>0</v>
      </c>
      <c r="AN220" s="1182">
        <f t="shared" si="319"/>
        <v>0</v>
      </c>
      <c r="AO220" s="1253"/>
      <c r="AP220" s="1184">
        <v>162000</v>
      </c>
      <c r="AQ220" s="1184">
        <f t="shared" si="306"/>
        <v>0</v>
      </c>
      <c r="AR220" s="1184">
        <v>0</v>
      </c>
      <c r="AS220" s="1184">
        <f t="shared" si="307"/>
        <v>0</v>
      </c>
      <c r="AT220" s="1185">
        <f t="shared" si="320"/>
        <v>0</v>
      </c>
      <c r="AU220" s="1620">
        <v>1</v>
      </c>
      <c r="AV220" s="1187">
        <v>162000</v>
      </c>
      <c r="AW220" s="1187">
        <f t="shared" si="309"/>
        <v>162000</v>
      </c>
      <c r="AX220" s="1187">
        <v>0</v>
      </c>
      <c r="AY220" s="1187">
        <f t="shared" si="310"/>
        <v>0</v>
      </c>
      <c r="AZ220" s="1188">
        <f t="shared" si="321"/>
        <v>162000</v>
      </c>
      <c r="BA220" s="1151">
        <f>E220-K220-Q220-W220-AC220-AI220-AO220-AU220</f>
        <v>0</v>
      </c>
      <c r="BB220" s="1189">
        <v>162000</v>
      </c>
      <c r="BC220" s="1189">
        <f t="shared" si="312"/>
        <v>0</v>
      </c>
      <c r="BD220" s="1189">
        <v>0</v>
      </c>
      <c r="BE220" s="1189">
        <f t="shared" si="313"/>
        <v>0</v>
      </c>
      <c r="BF220" s="364">
        <f t="shared" si="285"/>
        <v>0</v>
      </c>
    </row>
    <row r="221" spans="1:60" ht="14.25" thickTop="1" thickBot="1" x14ac:dyDescent="0.25">
      <c r="A221" s="1">
        <v>218</v>
      </c>
      <c r="B221" s="1190" t="s">
        <v>436</v>
      </c>
      <c r="C221" s="1191"/>
      <c r="D221" s="1192"/>
      <c r="E221" s="1193"/>
      <c r="F221" s="1194"/>
      <c r="G221" s="1195">
        <f>SUM(G11:G220)</f>
        <v>3882910.9200000004</v>
      </c>
      <c r="H221" s="1194"/>
      <c r="I221" s="1195">
        <f>SUM(I11:I220)</f>
        <v>4703355.6826769216</v>
      </c>
      <c r="J221" s="1196">
        <f>SUM(J11:J220)</f>
        <v>8586266.6026769206</v>
      </c>
      <c r="K221" s="1197"/>
      <c r="L221" s="1198"/>
      <c r="M221" s="1199">
        <f>SUM(M11:M220)</f>
        <v>0</v>
      </c>
      <c r="N221" s="1198"/>
      <c r="O221" s="1199">
        <f>SUM(O11:O220)</f>
        <v>0</v>
      </c>
      <c r="P221" s="1199">
        <f>SUM(P11:P220)</f>
        <v>0</v>
      </c>
      <c r="Q221" s="1200"/>
      <c r="R221" s="1201"/>
      <c r="S221" s="1202">
        <f>SUM(S11:S220)</f>
        <v>0</v>
      </c>
      <c r="T221" s="1201"/>
      <c r="U221" s="1202">
        <f>SUM(U11:U220)</f>
        <v>0</v>
      </c>
      <c r="V221" s="1202">
        <f>SUM(V11:V220)</f>
        <v>0</v>
      </c>
      <c r="W221" s="1203"/>
      <c r="X221" s="1204"/>
      <c r="Y221" s="1205">
        <f>SUM(Y11:Y220)</f>
        <v>1623468</v>
      </c>
      <c r="Z221" s="1204"/>
      <c r="AA221" s="1205">
        <f>SUM(AA11:AA220)</f>
        <v>2210801.8112307689</v>
      </c>
      <c r="AB221" s="1205">
        <f>SUM(AB11:AB220)</f>
        <v>3834269.8112307689</v>
      </c>
      <c r="AC221" s="1206"/>
      <c r="AD221" s="1207"/>
      <c r="AE221" s="1208">
        <f>SUM(AE11:AE220)</f>
        <v>977099</v>
      </c>
      <c r="AF221" s="1207"/>
      <c r="AG221" s="1208">
        <f>SUM(AG11:AG220)</f>
        <v>1854192.7140000002</v>
      </c>
      <c r="AH221" s="1208">
        <f>SUM(AH11:AH220)</f>
        <v>2831291.7140000002</v>
      </c>
      <c r="AI221" s="1209"/>
      <c r="AJ221" s="1210"/>
      <c r="AK221" s="1211">
        <f>SUM(AK11:AK220)</f>
        <v>597044.02</v>
      </c>
      <c r="AL221" s="1210"/>
      <c r="AM221" s="1211">
        <f>SUM(AM11:AM220)</f>
        <v>480573.18359999999</v>
      </c>
      <c r="AN221" s="1211">
        <f>SUM(AN11:AN220)</f>
        <v>1077617.2036000001</v>
      </c>
      <c r="AO221" s="1212"/>
      <c r="AP221" s="1213"/>
      <c r="AQ221" s="1214">
        <f>SUM(AQ11:AQ220)</f>
        <v>504209.9</v>
      </c>
      <c r="AR221" s="1213"/>
      <c r="AS221" s="1214">
        <f>SUM(AS11:AS220)</f>
        <v>145593.97384615382</v>
      </c>
      <c r="AT221" s="1214">
        <f>SUM(AT11:AT220)</f>
        <v>649803.87384615396</v>
      </c>
      <c r="AU221" s="1215"/>
      <c r="AV221" s="1216"/>
      <c r="AW221" s="1217">
        <f>SUM(AW11:AW220)</f>
        <v>181090</v>
      </c>
      <c r="AX221" s="1216"/>
      <c r="AY221" s="1217">
        <f>SUM(AY11:AY220)</f>
        <v>12194</v>
      </c>
      <c r="AZ221" s="1217">
        <f>SUM(AZ11:AZ220)</f>
        <v>193284</v>
      </c>
      <c r="BA221" s="1151">
        <f t="shared" ref="BA221" si="322">E221-K221-Q221-W221-AC221-AI221</f>
        <v>0</v>
      </c>
      <c r="BB221" s="1218"/>
      <c r="BC221" s="1219">
        <f>SUM(BC11:BC220)</f>
        <v>-2.9742874829707944E-11</v>
      </c>
      <c r="BD221" s="1218"/>
      <c r="BE221" s="1219">
        <f>SUM(BE11:BE220)</f>
        <v>-3.5071501258698845E-11</v>
      </c>
      <c r="BF221" s="1219">
        <f>SUM(BF11:BF220)</f>
        <v>-6.4814376088406789E-11</v>
      </c>
      <c r="BG221" s="1220">
        <f>J221-P221-V221-AB221-AH221-AN221</f>
        <v>843087.87384615093</v>
      </c>
      <c r="BH221" s="1220">
        <f>BF221-BG221</f>
        <v>-843087.87384615105</v>
      </c>
    </row>
    <row r="222" spans="1:60" ht="13.5" thickTop="1" x14ac:dyDescent="0.2">
      <c r="A222" s="1">
        <v>219</v>
      </c>
      <c r="B222" s="1221"/>
      <c r="C222" s="1222"/>
      <c r="D222" s="1223"/>
      <c r="E222" s="1224"/>
      <c r="F222" s="1224"/>
      <c r="G222" s="1225"/>
      <c r="H222" s="1226"/>
      <c r="I222" s="1225"/>
      <c r="J222" s="1227"/>
      <c r="K222" s="1228"/>
      <c r="L222" s="1229"/>
      <c r="M222" s="1230"/>
      <c r="N222" s="1231"/>
      <c r="O222" s="1230"/>
      <c r="P222" s="1232"/>
      <c r="Q222" s="1233"/>
      <c r="R222" s="1234"/>
      <c r="S222" s="1235"/>
      <c r="T222" s="1236"/>
      <c r="U222" s="1235"/>
      <c r="V222" s="1237"/>
      <c r="W222" s="1238"/>
      <c r="X222" s="1239"/>
      <c r="Y222" s="1240"/>
      <c r="Z222" s="1241"/>
      <c r="AA222" s="1240"/>
      <c r="AB222" s="1242"/>
      <c r="AC222" s="1243"/>
      <c r="AD222" s="1244"/>
      <c r="AE222" s="1245"/>
      <c r="AF222" s="1246"/>
      <c r="AG222" s="1245"/>
      <c r="AH222" s="1247"/>
      <c r="AI222" s="1248"/>
      <c r="AJ222" s="1249"/>
      <c r="AK222" s="1250"/>
      <c r="AL222" s="1251"/>
      <c r="AM222" s="1250"/>
      <c r="AN222" s="1252"/>
      <c r="AO222" s="1253"/>
      <c r="AP222" s="1254"/>
      <c r="AQ222" s="1255"/>
      <c r="AR222" s="1256"/>
      <c r="AS222" s="1255"/>
      <c r="AT222" s="1257"/>
      <c r="AU222" s="1258"/>
      <c r="AV222" s="1259"/>
      <c r="AW222" s="1260"/>
      <c r="AX222" s="1261"/>
      <c r="AY222" s="1260"/>
      <c r="AZ222" s="1262"/>
      <c r="BA222" s="1151">
        <f t="shared" si="284"/>
        <v>0</v>
      </c>
      <c r="BB222" s="1263"/>
      <c r="BC222" s="1264"/>
      <c r="BD222" s="1265"/>
      <c r="BE222" s="1264"/>
      <c r="BF222" s="1266"/>
      <c r="BG222" s="1220">
        <f t="shared" ref="BG222:BG285" si="323">J222-P222-V222-AB222-AH222-AN222</f>
        <v>0</v>
      </c>
      <c r="BH222" s="1220">
        <f t="shared" ref="BH222:BH285" si="324">BF222-BG222</f>
        <v>0</v>
      </c>
    </row>
    <row r="223" spans="1:60" ht="13.5" x14ac:dyDescent="0.2">
      <c r="A223" s="1">
        <v>220</v>
      </c>
      <c r="B223" s="1123" t="s">
        <v>105</v>
      </c>
      <c r="C223" s="6"/>
      <c r="D223" s="7"/>
      <c r="E223" s="7"/>
      <c r="F223" s="7"/>
      <c r="G223" s="76"/>
      <c r="H223" s="1124"/>
      <c r="I223" s="76"/>
      <c r="J223" s="1125"/>
      <c r="K223" s="128"/>
      <c r="L223" s="90"/>
      <c r="M223" s="95"/>
      <c r="N223" s="1126"/>
      <c r="O223" s="95"/>
      <c r="P223" s="1127"/>
      <c r="Q223" s="169"/>
      <c r="R223" s="170"/>
      <c r="S223" s="178"/>
      <c r="T223" s="1128"/>
      <c r="U223" s="178"/>
      <c r="V223" s="1129"/>
      <c r="W223" s="216"/>
      <c r="X223" s="217"/>
      <c r="Y223" s="225"/>
      <c r="Z223" s="1130"/>
      <c r="AA223" s="225"/>
      <c r="AB223" s="1131"/>
      <c r="AC223" s="263"/>
      <c r="AD223" s="264"/>
      <c r="AE223" s="272"/>
      <c r="AF223" s="1132"/>
      <c r="AG223" s="272"/>
      <c r="AH223" s="1133"/>
      <c r="AI223" s="310"/>
      <c r="AJ223" s="311"/>
      <c r="AK223" s="319"/>
      <c r="AL223" s="1134"/>
      <c r="AM223" s="319"/>
      <c r="AN223" s="1135"/>
      <c r="AO223" s="1091"/>
      <c r="AP223" s="1092"/>
      <c r="AQ223" s="1093"/>
      <c r="AR223" s="1136"/>
      <c r="AS223" s="1093"/>
      <c r="AT223" s="1137"/>
      <c r="AU223" s="1099"/>
      <c r="AV223" s="1100"/>
      <c r="AW223" s="1101"/>
      <c r="AX223" s="1138"/>
      <c r="AY223" s="1101"/>
      <c r="AZ223" s="1139"/>
      <c r="BA223" s="1151">
        <f>E223-K223-Q223-W223-AC223-AI223-AO223-AU223</f>
        <v>0</v>
      </c>
      <c r="BB223" s="357"/>
      <c r="BC223" s="363"/>
      <c r="BD223" s="1140"/>
      <c r="BE223" s="363"/>
      <c r="BF223" s="1141"/>
      <c r="BG223" s="1220">
        <f t="shared" si="323"/>
        <v>0</v>
      </c>
      <c r="BH223" s="1220">
        <f t="shared" si="324"/>
        <v>0</v>
      </c>
    </row>
    <row r="224" spans="1:60" x14ac:dyDescent="0.2">
      <c r="A224" s="1">
        <v>221</v>
      </c>
      <c r="B224" s="1289" t="s">
        <v>44</v>
      </c>
      <c r="C224" s="1159"/>
      <c r="D224" s="51"/>
      <c r="E224" s="51"/>
      <c r="F224" s="51"/>
      <c r="G224" s="76"/>
      <c r="H224" s="1124"/>
      <c r="I224" s="76"/>
      <c r="J224" s="1125"/>
      <c r="K224" s="131"/>
      <c r="L224" s="1144"/>
      <c r="M224" s="95"/>
      <c r="N224" s="1126"/>
      <c r="O224" s="95"/>
      <c r="P224" s="1127"/>
      <c r="Q224" s="177"/>
      <c r="R224" s="1145"/>
      <c r="S224" s="178"/>
      <c r="T224" s="1128"/>
      <c r="U224" s="178"/>
      <c r="V224" s="1129"/>
      <c r="W224" s="224"/>
      <c r="X224" s="1146"/>
      <c r="Y224" s="225"/>
      <c r="Z224" s="1130"/>
      <c r="AA224" s="225"/>
      <c r="AB224" s="1131"/>
      <c r="AC224" s="271"/>
      <c r="AD224" s="1147"/>
      <c r="AE224" s="272"/>
      <c r="AF224" s="1132"/>
      <c r="AG224" s="272"/>
      <c r="AH224" s="1133"/>
      <c r="AI224" s="318"/>
      <c r="AJ224" s="1148"/>
      <c r="AK224" s="319"/>
      <c r="AL224" s="1134"/>
      <c r="AM224" s="319"/>
      <c r="AN224" s="1135"/>
      <c r="AO224" s="1107"/>
      <c r="AP224" s="1149"/>
      <c r="AQ224" s="1093"/>
      <c r="AR224" s="1136"/>
      <c r="AS224" s="1093"/>
      <c r="AT224" s="1137"/>
      <c r="AU224" s="1103"/>
      <c r="AV224" s="1150"/>
      <c r="AW224" s="1101"/>
      <c r="AX224" s="1138"/>
      <c r="AY224" s="1101"/>
      <c r="AZ224" s="1139"/>
      <c r="BA224" s="1151">
        <f t="shared" si="284"/>
        <v>0</v>
      </c>
      <c r="BB224" s="1152"/>
      <c r="BC224" s="363"/>
      <c r="BD224" s="1140"/>
      <c r="BE224" s="363"/>
      <c r="BF224" s="1141"/>
      <c r="BG224" s="1220">
        <f t="shared" si="323"/>
        <v>0</v>
      </c>
      <c r="BH224" s="1220">
        <f t="shared" si="324"/>
        <v>0</v>
      </c>
    </row>
    <row r="225" spans="1:60" x14ac:dyDescent="0.2">
      <c r="A225" s="1">
        <v>222</v>
      </c>
      <c r="B225" s="1289" t="s">
        <v>106</v>
      </c>
      <c r="C225" s="1159"/>
      <c r="D225" s="51"/>
      <c r="E225" s="51"/>
      <c r="F225" s="51"/>
      <c r="G225" s="76"/>
      <c r="H225" s="1124"/>
      <c r="I225" s="76"/>
      <c r="J225" s="1125"/>
      <c r="K225" s="131"/>
      <c r="L225" s="1144"/>
      <c r="M225" s="95"/>
      <c r="N225" s="1126"/>
      <c r="O225" s="95"/>
      <c r="P225" s="1127"/>
      <c r="Q225" s="177"/>
      <c r="R225" s="1145"/>
      <c r="S225" s="178"/>
      <c r="T225" s="1128"/>
      <c r="U225" s="178"/>
      <c r="V225" s="1129"/>
      <c r="W225" s="224"/>
      <c r="X225" s="1146"/>
      <c r="Y225" s="225"/>
      <c r="Z225" s="1130"/>
      <c r="AA225" s="225"/>
      <c r="AB225" s="1131"/>
      <c r="AC225" s="271"/>
      <c r="AD225" s="1147"/>
      <c r="AE225" s="272"/>
      <c r="AF225" s="1132"/>
      <c r="AG225" s="272"/>
      <c r="AH225" s="1133"/>
      <c r="AI225" s="318"/>
      <c r="AJ225" s="1148"/>
      <c r="AK225" s="319"/>
      <c r="AL225" s="1134"/>
      <c r="AM225" s="319"/>
      <c r="AN225" s="1135"/>
      <c r="AO225" s="1107"/>
      <c r="AP225" s="1149"/>
      <c r="AQ225" s="1093"/>
      <c r="AR225" s="1136"/>
      <c r="AS225" s="1093"/>
      <c r="AT225" s="1137"/>
      <c r="AU225" s="1103"/>
      <c r="AV225" s="1150"/>
      <c r="AW225" s="1101"/>
      <c r="AX225" s="1138"/>
      <c r="AY225" s="1101"/>
      <c r="AZ225" s="1139"/>
      <c r="BA225" s="1151">
        <f t="shared" si="284"/>
        <v>0</v>
      </c>
      <c r="BB225" s="1152"/>
      <c r="BC225" s="363"/>
      <c r="BD225" s="1140"/>
      <c r="BE225" s="363"/>
      <c r="BF225" s="1141"/>
      <c r="BG225" s="1220">
        <f t="shared" si="323"/>
        <v>0</v>
      </c>
      <c r="BH225" s="1220">
        <f t="shared" si="324"/>
        <v>0</v>
      </c>
    </row>
    <row r="226" spans="1:60" x14ac:dyDescent="0.2">
      <c r="A226" s="1">
        <v>223</v>
      </c>
      <c r="B226" s="1289" t="s">
        <v>107</v>
      </c>
      <c r="C226" s="1159"/>
      <c r="D226" s="51"/>
      <c r="E226" s="51"/>
      <c r="F226" s="51"/>
      <c r="G226" s="76"/>
      <c r="H226" s="1124"/>
      <c r="I226" s="76"/>
      <c r="J226" s="1125"/>
      <c r="K226" s="131"/>
      <c r="L226" s="1144"/>
      <c r="M226" s="95"/>
      <c r="N226" s="1126"/>
      <c r="O226" s="95"/>
      <c r="P226" s="1127"/>
      <c r="Q226" s="177"/>
      <c r="R226" s="1145"/>
      <c r="S226" s="178"/>
      <c r="T226" s="1128"/>
      <c r="U226" s="178"/>
      <c r="V226" s="1129"/>
      <c r="W226" s="224"/>
      <c r="X226" s="1146"/>
      <c r="Y226" s="225"/>
      <c r="Z226" s="1130"/>
      <c r="AA226" s="225"/>
      <c r="AB226" s="1131"/>
      <c r="AC226" s="271"/>
      <c r="AD226" s="1147"/>
      <c r="AE226" s="272"/>
      <c r="AF226" s="1132"/>
      <c r="AG226" s="272"/>
      <c r="AH226" s="1133"/>
      <c r="AI226" s="318"/>
      <c r="AJ226" s="1148"/>
      <c r="AK226" s="319"/>
      <c r="AL226" s="1134"/>
      <c r="AM226" s="319"/>
      <c r="AN226" s="1135"/>
      <c r="AO226" s="1107"/>
      <c r="AP226" s="1149"/>
      <c r="AQ226" s="1093"/>
      <c r="AR226" s="1136"/>
      <c r="AS226" s="1093"/>
      <c r="AT226" s="1137"/>
      <c r="AU226" s="1103"/>
      <c r="AV226" s="1150"/>
      <c r="AW226" s="1101"/>
      <c r="AX226" s="1138"/>
      <c r="AY226" s="1101"/>
      <c r="AZ226" s="1139"/>
      <c r="BA226" s="1151">
        <f t="shared" si="284"/>
        <v>0</v>
      </c>
      <c r="BB226" s="1152"/>
      <c r="BC226" s="363"/>
      <c r="BD226" s="1140"/>
      <c r="BE226" s="363"/>
      <c r="BF226" s="1141"/>
      <c r="BG226" s="1220">
        <f t="shared" si="323"/>
        <v>0</v>
      </c>
      <c r="BH226" s="1220">
        <f t="shared" si="324"/>
        <v>0</v>
      </c>
    </row>
    <row r="227" spans="1:60" x14ac:dyDescent="0.2">
      <c r="A227" s="1">
        <v>224</v>
      </c>
      <c r="B227" s="1289" t="s">
        <v>108</v>
      </c>
      <c r="C227" s="1159"/>
      <c r="D227" s="51"/>
      <c r="E227" s="51"/>
      <c r="F227" s="51"/>
      <c r="G227" s="76"/>
      <c r="H227" s="1124"/>
      <c r="I227" s="76"/>
      <c r="J227" s="1125"/>
      <c r="K227" s="131"/>
      <c r="L227" s="1144"/>
      <c r="M227" s="95"/>
      <c r="N227" s="1126"/>
      <c r="O227" s="95"/>
      <c r="P227" s="1127"/>
      <c r="Q227" s="177"/>
      <c r="R227" s="1145"/>
      <c r="S227" s="178"/>
      <c r="T227" s="1128"/>
      <c r="U227" s="178"/>
      <c r="V227" s="1129"/>
      <c r="W227" s="224"/>
      <c r="X227" s="1146"/>
      <c r="Y227" s="225"/>
      <c r="Z227" s="1130"/>
      <c r="AA227" s="225"/>
      <c r="AB227" s="1131"/>
      <c r="AC227" s="271"/>
      <c r="AD227" s="1147"/>
      <c r="AE227" s="272"/>
      <c r="AF227" s="1132"/>
      <c r="AG227" s="272"/>
      <c r="AH227" s="1133"/>
      <c r="AI227" s="318"/>
      <c r="AJ227" s="1148"/>
      <c r="AK227" s="319"/>
      <c r="AL227" s="1134"/>
      <c r="AM227" s="319"/>
      <c r="AN227" s="1135"/>
      <c r="AO227" s="1107"/>
      <c r="AP227" s="1149"/>
      <c r="AQ227" s="1093"/>
      <c r="AR227" s="1136"/>
      <c r="AS227" s="1093"/>
      <c r="AT227" s="1137"/>
      <c r="AU227" s="1103"/>
      <c r="AV227" s="1150"/>
      <c r="AW227" s="1101"/>
      <c r="AX227" s="1138"/>
      <c r="AY227" s="1101"/>
      <c r="AZ227" s="1139"/>
      <c r="BA227" s="1151">
        <f t="shared" si="284"/>
        <v>0</v>
      </c>
      <c r="BB227" s="1152"/>
      <c r="BC227" s="363"/>
      <c r="BD227" s="1140"/>
      <c r="BE227" s="363"/>
      <c r="BF227" s="1141"/>
      <c r="BG227" s="1220">
        <f t="shared" si="323"/>
        <v>0</v>
      </c>
      <c r="BH227" s="1220">
        <f t="shared" si="324"/>
        <v>0</v>
      </c>
    </row>
    <row r="228" spans="1:60" ht="25.5" x14ac:dyDescent="0.2">
      <c r="A228" s="1">
        <v>225</v>
      </c>
      <c r="B228" s="50" t="s">
        <v>109</v>
      </c>
      <c r="C228" s="51" t="s">
        <v>350</v>
      </c>
      <c r="D228" s="51" t="s">
        <v>14</v>
      </c>
      <c r="E228" s="51">
        <v>1</v>
      </c>
      <c r="F228" s="76">
        <v>228206.58</v>
      </c>
      <c r="G228" s="76">
        <f t="shared" ref="G228:G271" si="325">E228*F228</f>
        <v>228206.58</v>
      </c>
      <c r="H228" s="76">
        <v>566028.50399999996</v>
      </c>
      <c r="I228" s="76">
        <f t="shared" ref="I228:I271" si="326">E228*H228</f>
        <v>566028.50399999996</v>
      </c>
      <c r="J228" s="120">
        <f t="shared" ref="J228:J238" si="327">G228+I228</f>
        <v>794235.08399999992</v>
      </c>
      <c r="K228" s="131">
        <v>1</v>
      </c>
      <c r="L228" s="95">
        <v>228206.58</v>
      </c>
      <c r="M228" s="95">
        <f t="shared" ref="M228:M230" si="328">K228*L228</f>
        <v>228206.58</v>
      </c>
      <c r="N228" s="95">
        <v>566028.50399999996</v>
      </c>
      <c r="O228" s="95">
        <f t="shared" ref="O228:O230" si="329">K228*N228</f>
        <v>566028.50399999996</v>
      </c>
      <c r="P228" s="96">
        <f t="shared" ref="P228:P230" si="330">M228+O228</f>
        <v>794235.08399999992</v>
      </c>
      <c r="Q228" s="177"/>
      <c r="R228" s="178">
        <v>228206.58</v>
      </c>
      <c r="S228" s="178">
        <f t="shared" ref="S228:S230" si="331">Q228*R228</f>
        <v>0</v>
      </c>
      <c r="T228" s="178">
        <v>566028.50399999996</v>
      </c>
      <c r="U228" s="178">
        <f t="shared" ref="U228:U230" si="332">Q228*T228</f>
        <v>0</v>
      </c>
      <c r="V228" s="179">
        <f t="shared" ref="V228:V230" si="333">S228+U228</f>
        <v>0</v>
      </c>
      <c r="W228" s="224"/>
      <c r="X228" s="225">
        <v>228206.58</v>
      </c>
      <c r="Y228" s="225">
        <f t="shared" ref="Y228:Y230" si="334">W228*X228</f>
        <v>0</v>
      </c>
      <c r="Z228" s="225">
        <v>566028.50399999996</v>
      </c>
      <c r="AA228" s="225">
        <f t="shared" ref="AA228:AA230" si="335">W228*Z228</f>
        <v>0</v>
      </c>
      <c r="AB228" s="226">
        <f t="shared" ref="AB228:AB230" si="336">Y228+AA228</f>
        <v>0</v>
      </c>
      <c r="AC228" s="271"/>
      <c r="AD228" s="272">
        <v>228206.58</v>
      </c>
      <c r="AE228" s="272">
        <f t="shared" ref="AE228:AE230" si="337">AC228*AD228</f>
        <v>0</v>
      </c>
      <c r="AF228" s="272">
        <v>566028.50399999996</v>
      </c>
      <c r="AG228" s="272">
        <f t="shared" ref="AG228:AG230" si="338">AC228*AF228</f>
        <v>0</v>
      </c>
      <c r="AH228" s="273">
        <f t="shared" ref="AH228:AH230" si="339">AE228+AG228</f>
        <v>0</v>
      </c>
      <c r="AI228" s="318"/>
      <c r="AJ228" s="319">
        <v>228206.58</v>
      </c>
      <c r="AK228" s="319">
        <f t="shared" ref="AK228:AK230" si="340">AI228*AJ228</f>
        <v>0</v>
      </c>
      <c r="AL228" s="319">
        <v>566028.50399999996</v>
      </c>
      <c r="AM228" s="319">
        <f t="shared" ref="AM228:AM230" si="341">AI228*AL228</f>
        <v>0</v>
      </c>
      <c r="AN228" s="320">
        <f t="shared" ref="AN228:AN230" si="342">AK228+AM228</f>
        <v>0</v>
      </c>
      <c r="AO228" s="1107"/>
      <c r="AP228" s="1093">
        <v>228206.58</v>
      </c>
      <c r="AQ228" s="1093">
        <f t="shared" ref="AQ228:AQ230" si="343">AO228*AP228</f>
        <v>0</v>
      </c>
      <c r="AR228" s="1093">
        <v>566028.50399999996</v>
      </c>
      <c r="AS228" s="1093">
        <f t="shared" ref="AS228:AS230" si="344">AO228*AR228</f>
        <v>0</v>
      </c>
      <c r="AT228" s="1094">
        <f t="shared" ref="AT228:AT230" si="345">AQ228+AS228</f>
        <v>0</v>
      </c>
      <c r="AU228" s="1103"/>
      <c r="AV228" s="1101">
        <v>228206.58</v>
      </c>
      <c r="AW228" s="1101">
        <f t="shared" ref="AW228:AW230" si="346">AU228*AV228</f>
        <v>0</v>
      </c>
      <c r="AX228" s="1101">
        <v>566028.50399999996</v>
      </c>
      <c r="AY228" s="1101">
        <f t="shared" ref="AY228:AY230" si="347">AU228*AX228</f>
        <v>0</v>
      </c>
      <c r="AZ228" s="1102">
        <f t="shared" ref="AZ228:AZ230" si="348">AW228+AY228</f>
        <v>0</v>
      </c>
      <c r="BA228" s="1151">
        <f t="shared" si="284"/>
        <v>0</v>
      </c>
      <c r="BB228" s="363">
        <v>228206.58</v>
      </c>
      <c r="BC228" s="363">
        <f t="shared" ref="BC228:BC230" si="349">BA228*BB228</f>
        <v>0</v>
      </c>
      <c r="BD228" s="363">
        <v>566028.50399999996</v>
      </c>
      <c r="BE228" s="363">
        <f t="shared" ref="BE228:BE230" si="350">BA228*BD228</f>
        <v>0</v>
      </c>
      <c r="BF228" s="364">
        <f t="shared" ref="BF228:BF291" si="351">BC228+BE228</f>
        <v>0</v>
      </c>
      <c r="BG228" s="1220">
        <f t="shared" si="323"/>
        <v>0</v>
      </c>
      <c r="BH228" s="1220">
        <f t="shared" si="324"/>
        <v>0</v>
      </c>
    </row>
    <row r="229" spans="1:60" ht="38.25" x14ac:dyDescent="0.2">
      <c r="A229" s="1">
        <v>226</v>
      </c>
      <c r="B229" s="50" t="s">
        <v>110</v>
      </c>
      <c r="C229" s="51" t="s">
        <v>351</v>
      </c>
      <c r="D229" s="51" t="s">
        <v>14</v>
      </c>
      <c r="E229" s="51">
        <v>1</v>
      </c>
      <c r="F229" s="76">
        <v>77780.28</v>
      </c>
      <c r="G229" s="76">
        <f t="shared" si="325"/>
        <v>77780.28</v>
      </c>
      <c r="H229" s="76">
        <v>200330.92799999999</v>
      </c>
      <c r="I229" s="76">
        <f t="shared" si="326"/>
        <v>200330.92799999999</v>
      </c>
      <c r="J229" s="120">
        <f t="shared" si="327"/>
        <v>278111.20799999998</v>
      </c>
      <c r="K229" s="131"/>
      <c r="L229" s="95">
        <v>77780.28</v>
      </c>
      <c r="M229" s="95">
        <f t="shared" si="328"/>
        <v>0</v>
      </c>
      <c r="N229" s="95">
        <v>200330.92799999999</v>
      </c>
      <c r="O229" s="95">
        <f t="shared" si="329"/>
        <v>0</v>
      </c>
      <c r="P229" s="96">
        <f t="shared" si="330"/>
        <v>0</v>
      </c>
      <c r="Q229" s="177"/>
      <c r="R229" s="178">
        <v>77780.28</v>
      </c>
      <c r="S229" s="178">
        <f t="shared" si="331"/>
        <v>0</v>
      </c>
      <c r="T229" s="178">
        <v>200330.92799999999</v>
      </c>
      <c r="U229" s="178">
        <f t="shared" si="332"/>
        <v>0</v>
      </c>
      <c r="V229" s="179">
        <f t="shared" si="333"/>
        <v>0</v>
      </c>
      <c r="W229" s="224">
        <v>1</v>
      </c>
      <c r="X229" s="225">
        <v>77780.28</v>
      </c>
      <c r="Y229" s="225">
        <f t="shared" si="334"/>
        <v>77780.28</v>
      </c>
      <c r="Z229" s="225">
        <v>200330.92799999999</v>
      </c>
      <c r="AA229" s="225">
        <f t="shared" si="335"/>
        <v>200330.92799999999</v>
      </c>
      <c r="AB229" s="226">
        <f t="shared" si="336"/>
        <v>278111.20799999998</v>
      </c>
      <c r="AC229" s="271"/>
      <c r="AD229" s="272">
        <v>77780.28</v>
      </c>
      <c r="AE229" s="272">
        <f t="shared" si="337"/>
        <v>0</v>
      </c>
      <c r="AF229" s="272">
        <v>200330.92799999999</v>
      </c>
      <c r="AG229" s="272">
        <f t="shared" si="338"/>
        <v>0</v>
      </c>
      <c r="AH229" s="273">
        <f t="shared" si="339"/>
        <v>0</v>
      </c>
      <c r="AI229" s="318"/>
      <c r="AJ229" s="319">
        <v>77780.28</v>
      </c>
      <c r="AK229" s="319">
        <f t="shared" si="340"/>
        <v>0</v>
      </c>
      <c r="AL229" s="319">
        <v>200330.92799999999</v>
      </c>
      <c r="AM229" s="319">
        <f t="shared" si="341"/>
        <v>0</v>
      </c>
      <c r="AN229" s="320">
        <f t="shared" si="342"/>
        <v>0</v>
      </c>
      <c r="AO229" s="1107"/>
      <c r="AP229" s="1093">
        <v>77780.28</v>
      </c>
      <c r="AQ229" s="1093">
        <f t="shared" si="343"/>
        <v>0</v>
      </c>
      <c r="AR229" s="1093">
        <v>200330.92799999999</v>
      </c>
      <c r="AS229" s="1093">
        <f t="shared" si="344"/>
        <v>0</v>
      </c>
      <c r="AT229" s="1094">
        <f t="shared" si="345"/>
        <v>0</v>
      </c>
      <c r="AU229" s="1103"/>
      <c r="AV229" s="1101">
        <v>77780.28</v>
      </c>
      <c r="AW229" s="1101">
        <f t="shared" si="346"/>
        <v>0</v>
      </c>
      <c r="AX229" s="1101">
        <v>200330.92799999999</v>
      </c>
      <c r="AY229" s="1101">
        <f t="shared" si="347"/>
        <v>0</v>
      </c>
      <c r="AZ229" s="1102">
        <f t="shared" si="348"/>
        <v>0</v>
      </c>
      <c r="BA229" s="1151">
        <f t="shared" si="284"/>
        <v>0</v>
      </c>
      <c r="BB229" s="363">
        <v>77780.28</v>
      </c>
      <c r="BC229" s="363">
        <f t="shared" si="349"/>
        <v>0</v>
      </c>
      <c r="BD229" s="363">
        <v>200330.92799999999</v>
      </c>
      <c r="BE229" s="363">
        <f t="shared" si="350"/>
        <v>0</v>
      </c>
      <c r="BF229" s="364">
        <f t="shared" si="351"/>
        <v>0</v>
      </c>
      <c r="BG229" s="1220">
        <f t="shared" si="323"/>
        <v>0</v>
      </c>
      <c r="BH229" s="1220">
        <f t="shared" si="324"/>
        <v>0</v>
      </c>
    </row>
    <row r="230" spans="1:60" x14ac:dyDescent="0.2">
      <c r="A230" s="1">
        <v>227</v>
      </c>
      <c r="B230" s="50" t="s">
        <v>111</v>
      </c>
      <c r="C230" s="51" t="s">
        <v>352</v>
      </c>
      <c r="D230" s="51" t="s">
        <v>14</v>
      </c>
      <c r="E230" s="51">
        <v>1</v>
      </c>
      <c r="F230" s="76">
        <v>32933</v>
      </c>
      <c r="G230" s="76">
        <f t="shared" si="325"/>
        <v>32933</v>
      </c>
      <c r="H230" s="76">
        <v>103503.048</v>
      </c>
      <c r="I230" s="76">
        <f t="shared" si="326"/>
        <v>103503.048</v>
      </c>
      <c r="J230" s="120">
        <f t="shared" si="327"/>
        <v>136436.04800000001</v>
      </c>
      <c r="K230" s="131"/>
      <c r="L230" s="95">
        <v>32933</v>
      </c>
      <c r="M230" s="95">
        <f t="shared" si="328"/>
        <v>0</v>
      </c>
      <c r="N230" s="95">
        <v>103503.048</v>
      </c>
      <c r="O230" s="95">
        <f t="shared" si="329"/>
        <v>0</v>
      </c>
      <c r="P230" s="96">
        <f t="shared" si="330"/>
        <v>0</v>
      </c>
      <c r="Q230" s="177"/>
      <c r="R230" s="178">
        <v>32933</v>
      </c>
      <c r="S230" s="178">
        <f t="shared" si="331"/>
        <v>0</v>
      </c>
      <c r="T230" s="178">
        <v>103503.048</v>
      </c>
      <c r="U230" s="178">
        <f t="shared" si="332"/>
        <v>0</v>
      </c>
      <c r="V230" s="179">
        <f t="shared" si="333"/>
        <v>0</v>
      </c>
      <c r="W230" s="224">
        <v>1</v>
      </c>
      <c r="X230" s="225">
        <v>32933</v>
      </c>
      <c r="Y230" s="225">
        <f t="shared" si="334"/>
        <v>32933</v>
      </c>
      <c r="Z230" s="225">
        <v>103503.048</v>
      </c>
      <c r="AA230" s="225">
        <f t="shared" si="335"/>
        <v>103503.048</v>
      </c>
      <c r="AB230" s="226">
        <f t="shared" si="336"/>
        <v>136436.04800000001</v>
      </c>
      <c r="AC230" s="271"/>
      <c r="AD230" s="272">
        <v>32933</v>
      </c>
      <c r="AE230" s="272">
        <f t="shared" si="337"/>
        <v>0</v>
      </c>
      <c r="AF230" s="272">
        <v>103503.048</v>
      </c>
      <c r="AG230" s="272">
        <f t="shared" si="338"/>
        <v>0</v>
      </c>
      <c r="AH230" s="273">
        <f t="shared" si="339"/>
        <v>0</v>
      </c>
      <c r="AI230" s="318"/>
      <c r="AJ230" s="319">
        <v>32933</v>
      </c>
      <c r="AK230" s="319">
        <f t="shared" si="340"/>
        <v>0</v>
      </c>
      <c r="AL230" s="319">
        <v>103503.048</v>
      </c>
      <c r="AM230" s="319">
        <f t="shared" si="341"/>
        <v>0</v>
      </c>
      <c r="AN230" s="320">
        <f t="shared" si="342"/>
        <v>0</v>
      </c>
      <c r="AO230" s="1107"/>
      <c r="AP230" s="1093">
        <v>32933</v>
      </c>
      <c r="AQ230" s="1093">
        <f t="shared" si="343"/>
        <v>0</v>
      </c>
      <c r="AR230" s="1093">
        <v>103503.048</v>
      </c>
      <c r="AS230" s="1093">
        <f t="shared" si="344"/>
        <v>0</v>
      </c>
      <c r="AT230" s="1094">
        <f t="shared" si="345"/>
        <v>0</v>
      </c>
      <c r="AU230" s="1103"/>
      <c r="AV230" s="1101">
        <v>32933</v>
      </c>
      <c r="AW230" s="1101">
        <f t="shared" si="346"/>
        <v>0</v>
      </c>
      <c r="AX230" s="1101">
        <v>103503.048</v>
      </c>
      <c r="AY230" s="1101">
        <f t="shared" si="347"/>
        <v>0</v>
      </c>
      <c r="AZ230" s="1102">
        <f t="shared" si="348"/>
        <v>0</v>
      </c>
      <c r="BA230" s="1151">
        <f t="shared" si="284"/>
        <v>0</v>
      </c>
      <c r="BB230" s="363">
        <v>32933</v>
      </c>
      <c r="BC230" s="363">
        <f t="shared" si="349"/>
        <v>0</v>
      </c>
      <c r="BD230" s="363">
        <v>103503.048</v>
      </c>
      <c r="BE230" s="363">
        <f t="shared" si="350"/>
        <v>0</v>
      </c>
      <c r="BF230" s="364">
        <f t="shared" si="351"/>
        <v>0</v>
      </c>
      <c r="BG230" s="1220">
        <f t="shared" si="323"/>
        <v>0</v>
      </c>
      <c r="BH230" s="1220">
        <f t="shared" si="324"/>
        <v>0</v>
      </c>
    </row>
    <row r="231" spans="1:60" x14ac:dyDescent="0.2">
      <c r="A231" s="1">
        <v>228</v>
      </c>
      <c r="B231" s="1289" t="s">
        <v>112</v>
      </c>
      <c r="C231" s="1159"/>
      <c r="D231" s="51"/>
      <c r="E231" s="51"/>
      <c r="F231" s="76"/>
      <c r="G231" s="76"/>
      <c r="H231" s="76"/>
      <c r="I231" s="76"/>
      <c r="J231" s="120"/>
      <c r="K231" s="131"/>
      <c r="L231" s="95"/>
      <c r="M231" s="95"/>
      <c r="N231" s="95"/>
      <c r="O231" s="95"/>
      <c r="P231" s="96"/>
      <c r="Q231" s="177"/>
      <c r="R231" s="178"/>
      <c r="S231" s="178"/>
      <c r="T231" s="178"/>
      <c r="U231" s="178"/>
      <c r="V231" s="179"/>
      <c r="W231" s="224"/>
      <c r="X231" s="225"/>
      <c r="Y231" s="225"/>
      <c r="Z231" s="225"/>
      <c r="AA231" s="225"/>
      <c r="AB231" s="226"/>
      <c r="AC231" s="271"/>
      <c r="AD231" s="272"/>
      <c r="AE231" s="272"/>
      <c r="AF231" s="272"/>
      <c r="AG231" s="272"/>
      <c r="AH231" s="273"/>
      <c r="AI231" s="318"/>
      <c r="AJ231" s="319"/>
      <c r="AK231" s="319"/>
      <c r="AL231" s="319"/>
      <c r="AM231" s="319"/>
      <c r="AN231" s="320"/>
      <c r="AO231" s="1107"/>
      <c r="AP231" s="1093"/>
      <c r="AQ231" s="1093"/>
      <c r="AR231" s="1093"/>
      <c r="AS231" s="1093"/>
      <c r="AT231" s="1094"/>
      <c r="AU231" s="1103"/>
      <c r="AV231" s="1101"/>
      <c r="AW231" s="1101"/>
      <c r="AX231" s="1101"/>
      <c r="AY231" s="1101"/>
      <c r="AZ231" s="1102"/>
      <c r="BA231" s="1151">
        <f t="shared" si="284"/>
        <v>0</v>
      </c>
      <c r="BB231" s="363"/>
      <c r="BC231" s="363"/>
      <c r="BD231" s="363"/>
      <c r="BE231" s="363"/>
      <c r="BF231" s="364">
        <f t="shared" si="351"/>
        <v>0</v>
      </c>
      <c r="BG231" s="1220">
        <f t="shared" si="323"/>
        <v>0</v>
      </c>
      <c r="BH231" s="1220">
        <f t="shared" si="324"/>
        <v>0</v>
      </c>
    </row>
    <row r="232" spans="1:60" ht="25.5" x14ac:dyDescent="0.2">
      <c r="A232" s="1">
        <v>229</v>
      </c>
      <c r="B232" s="50" t="s">
        <v>113</v>
      </c>
      <c r="C232" s="51" t="s">
        <v>353</v>
      </c>
      <c r="D232" s="51" t="s">
        <v>14</v>
      </c>
      <c r="E232" s="51">
        <v>1</v>
      </c>
      <c r="F232" s="76">
        <v>221688.18</v>
      </c>
      <c r="G232" s="76">
        <f t="shared" si="325"/>
        <v>221688.18</v>
      </c>
      <c r="H232" s="76">
        <v>565704.12</v>
      </c>
      <c r="I232" s="76">
        <f t="shared" si="326"/>
        <v>565704.12</v>
      </c>
      <c r="J232" s="120">
        <f t="shared" si="327"/>
        <v>787392.3</v>
      </c>
      <c r="K232" s="131">
        <v>1</v>
      </c>
      <c r="L232" s="95">
        <v>221688.18</v>
      </c>
      <c r="M232" s="95">
        <f t="shared" ref="M232:M234" si="352">K232*L232</f>
        <v>221688.18</v>
      </c>
      <c r="N232" s="95">
        <v>565704.12</v>
      </c>
      <c r="O232" s="95">
        <f t="shared" ref="O232:O234" si="353">K232*N232</f>
        <v>565704.12</v>
      </c>
      <c r="P232" s="96">
        <f t="shared" ref="P232:P234" si="354">M232+O232</f>
        <v>787392.3</v>
      </c>
      <c r="Q232" s="177"/>
      <c r="R232" s="178">
        <v>221688.18</v>
      </c>
      <c r="S232" s="178">
        <f t="shared" ref="S232:S234" si="355">Q232*R232</f>
        <v>0</v>
      </c>
      <c r="T232" s="178">
        <v>565704.12</v>
      </c>
      <c r="U232" s="178">
        <f t="shared" ref="U232:U234" si="356">Q232*T232</f>
        <v>0</v>
      </c>
      <c r="V232" s="179">
        <f t="shared" ref="V232:V234" si="357">S232+U232</f>
        <v>0</v>
      </c>
      <c r="W232" s="224"/>
      <c r="X232" s="225">
        <v>221688.18</v>
      </c>
      <c r="Y232" s="225">
        <f t="shared" ref="Y232:Y234" si="358">W232*X232</f>
        <v>0</v>
      </c>
      <c r="Z232" s="225">
        <v>565704.12</v>
      </c>
      <c r="AA232" s="225">
        <f t="shared" ref="AA232:AA234" si="359">W232*Z232</f>
        <v>0</v>
      </c>
      <c r="AB232" s="226">
        <f t="shared" ref="AB232:AB234" si="360">Y232+AA232</f>
        <v>0</v>
      </c>
      <c r="AC232" s="271"/>
      <c r="AD232" s="272">
        <v>221688.18</v>
      </c>
      <c r="AE232" s="272">
        <f t="shared" ref="AE232:AE234" si="361">AC232*AD232</f>
        <v>0</v>
      </c>
      <c r="AF232" s="272">
        <v>565704.12</v>
      </c>
      <c r="AG232" s="272">
        <f t="shared" ref="AG232:AG234" si="362">AC232*AF232</f>
        <v>0</v>
      </c>
      <c r="AH232" s="273">
        <f t="shared" ref="AH232:AH234" si="363">AE232+AG232</f>
        <v>0</v>
      </c>
      <c r="AI232" s="318"/>
      <c r="AJ232" s="319">
        <v>221688.18</v>
      </c>
      <c r="AK232" s="319">
        <f t="shared" ref="AK232:AK234" si="364">AI232*AJ232</f>
        <v>0</v>
      </c>
      <c r="AL232" s="319">
        <v>565704.12</v>
      </c>
      <c r="AM232" s="319">
        <f t="shared" ref="AM232:AM234" si="365">AI232*AL232</f>
        <v>0</v>
      </c>
      <c r="AN232" s="320">
        <f t="shared" ref="AN232:AN234" si="366">AK232+AM232</f>
        <v>0</v>
      </c>
      <c r="AO232" s="1107"/>
      <c r="AP232" s="1093">
        <v>221688.18</v>
      </c>
      <c r="AQ232" s="1093">
        <f t="shared" ref="AQ232:AQ234" si="367">AO232*AP232</f>
        <v>0</v>
      </c>
      <c r="AR232" s="1093">
        <v>565704.12</v>
      </c>
      <c r="AS232" s="1093">
        <f t="shared" ref="AS232:AS234" si="368">AO232*AR232</f>
        <v>0</v>
      </c>
      <c r="AT232" s="1094">
        <f t="shared" ref="AT232:AT234" si="369">AQ232+AS232</f>
        <v>0</v>
      </c>
      <c r="AU232" s="1103"/>
      <c r="AV232" s="1101">
        <v>221688.18</v>
      </c>
      <c r="AW232" s="1101">
        <f t="shared" ref="AW232:AW234" si="370">AU232*AV232</f>
        <v>0</v>
      </c>
      <c r="AX232" s="1101">
        <v>565704.12</v>
      </c>
      <c r="AY232" s="1101">
        <f t="shared" ref="AY232:AY234" si="371">AU232*AX232</f>
        <v>0</v>
      </c>
      <c r="AZ232" s="1102">
        <f t="shared" ref="AZ232:AZ234" si="372">AW232+AY232</f>
        <v>0</v>
      </c>
      <c r="BA232" s="1151">
        <f t="shared" si="284"/>
        <v>0</v>
      </c>
      <c r="BB232" s="363">
        <v>221688.18</v>
      </c>
      <c r="BC232" s="363">
        <f t="shared" ref="BC232:BC234" si="373">BA232*BB232</f>
        <v>0</v>
      </c>
      <c r="BD232" s="363">
        <v>565704.12</v>
      </c>
      <c r="BE232" s="363">
        <f t="shared" ref="BE232:BE234" si="374">BA232*BD232</f>
        <v>0</v>
      </c>
      <c r="BF232" s="364">
        <f t="shared" si="351"/>
        <v>0</v>
      </c>
      <c r="BG232" s="1220">
        <f t="shared" si="323"/>
        <v>0</v>
      </c>
      <c r="BH232" s="1220">
        <f t="shared" si="324"/>
        <v>0</v>
      </c>
    </row>
    <row r="233" spans="1:60" ht="38.25" x14ac:dyDescent="0.2">
      <c r="A233" s="1">
        <v>230</v>
      </c>
      <c r="B233" s="50" t="s">
        <v>110</v>
      </c>
      <c r="C233" s="51" t="s">
        <v>354</v>
      </c>
      <c r="D233" s="51" t="s">
        <v>14</v>
      </c>
      <c r="E233" s="51">
        <v>1</v>
      </c>
      <c r="F233" s="76">
        <v>77780.28</v>
      </c>
      <c r="G233" s="76">
        <f t="shared" si="325"/>
        <v>77780.28</v>
      </c>
      <c r="H233" s="76">
        <v>200330.92799999999</v>
      </c>
      <c r="I233" s="76">
        <f t="shared" si="326"/>
        <v>200330.92799999999</v>
      </c>
      <c r="J233" s="120">
        <f t="shared" si="327"/>
        <v>278111.20799999998</v>
      </c>
      <c r="K233" s="131"/>
      <c r="L233" s="95">
        <v>77780.28</v>
      </c>
      <c r="M233" s="95">
        <f t="shared" si="352"/>
        <v>0</v>
      </c>
      <c r="N233" s="95">
        <v>200330.92799999999</v>
      </c>
      <c r="O233" s="95">
        <f t="shared" si="353"/>
        <v>0</v>
      </c>
      <c r="P233" s="96">
        <f t="shared" si="354"/>
        <v>0</v>
      </c>
      <c r="Q233" s="177"/>
      <c r="R233" s="178">
        <v>77780.28</v>
      </c>
      <c r="S233" s="178">
        <f t="shared" si="355"/>
        <v>0</v>
      </c>
      <c r="T233" s="178">
        <v>200330.92799999999</v>
      </c>
      <c r="U233" s="178">
        <f t="shared" si="356"/>
        <v>0</v>
      </c>
      <c r="V233" s="179">
        <f t="shared" si="357"/>
        <v>0</v>
      </c>
      <c r="W233" s="224">
        <v>1</v>
      </c>
      <c r="X233" s="225">
        <v>77780.28</v>
      </c>
      <c r="Y233" s="225">
        <f t="shared" si="358"/>
        <v>77780.28</v>
      </c>
      <c r="Z233" s="225">
        <v>200330.92799999999</v>
      </c>
      <c r="AA233" s="225">
        <f t="shared" si="359"/>
        <v>200330.92799999999</v>
      </c>
      <c r="AB233" s="226">
        <f t="shared" si="360"/>
        <v>278111.20799999998</v>
      </c>
      <c r="AC233" s="271"/>
      <c r="AD233" s="272">
        <v>77780.28</v>
      </c>
      <c r="AE233" s="272">
        <f t="shared" si="361"/>
        <v>0</v>
      </c>
      <c r="AF233" s="272">
        <v>200330.92799999999</v>
      </c>
      <c r="AG233" s="272">
        <f t="shared" si="362"/>
        <v>0</v>
      </c>
      <c r="AH233" s="273">
        <f t="shared" si="363"/>
        <v>0</v>
      </c>
      <c r="AI233" s="318"/>
      <c r="AJ233" s="319">
        <v>77780.28</v>
      </c>
      <c r="AK233" s="319">
        <f t="shared" si="364"/>
        <v>0</v>
      </c>
      <c r="AL233" s="319">
        <v>200330.92799999999</v>
      </c>
      <c r="AM233" s="319">
        <f t="shared" si="365"/>
        <v>0</v>
      </c>
      <c r="AN233" s="320">
        <f t="shared" si="366"/>
        <v>0</v>
      </c>
      <c r="AO233" s="1107"/>
      <c r="AP233" s="1093">
        <v>77780.28</v>
      </c>
      <c r="AQ233" s="1093">
        <f t="shared" si="367"/>
        <v>0</v>
      </c>
      <c r="AR233" s="1093">
        <v>200330.92799999999</v>
      </c>
      <c r="AS233" s="1093">
        <f t="shared" si="368"/>
        <v>0</v>
      </c>
      <c r="AT233" s="1094">
        <f t="shared" si="369"/>
        <v>0</v>
      </c>
      <c r="AU233" s="1103"/>
      <c r="AV233" s="1101">
        <v>77780.28</v>
      </c>
      <c r="AW233" s="1101">
        <f t="shared" si="370"/>
        <v>0</v>
      </c>
      <c r="AX233" s="1101">
        <v>200330.92799999999</v>
      </c>
      <c r="AY233" s="1101">
        <f t="shared" si="371"/>
        <v>0</v>
      </c>
      <c r="AZ233" s="1102">
        <f t="shared" si="372"/>
        <v>0</v>
      </c>
      <c r="BA233" s="1151">
        <f t="shared" si="284"/>
        <v>0</v>
      </c>
      <c r="BB233" s="363">
        <v>77780.28</v>
      </c>
      <c r="BC233" s="363">
        <f t="shared" si="373"/>
        <v>0</v>
      </c>
      <c r="BD233" s="363">
        <v>200330.92799999999</v>
      </c>
      <c r="BE233" s="363">
        <f t="shared" si="374"/>
        <v>0</v>
      </c>
      <c r="BF233" s="364">
        <f t="shared" si="351"/>
        <v>0</v>
      </c>
      <c r="BG233" s="1220">
        <f t="shared" si="323"/>
        <v>0</v>
      </c>
      <c r="BH233" s="1220">
        <f t="shared" si="324"/>
        <v>0</v>
      </c>
    </row>
    <row r="234" spans="1:60" x14ac:dyDescent="0.2">
      <c r="A234" s="1">
        <v>231</v>
      </c>
      <c r="B234" s="50" t="s">
        <v>111</v>
      </c>
      <c r="C234" s="51" t="s">
        <v>352</v>
      </c>
      <c r="D234" s="51" t="s">
        <v>14</v>
      </c>
      <c r="E234" s="51">
        <v>1</v>
      </c>
      <c r="F234" s="76">
        <v>32933</v>
      </c>
      <c r="G234" s="76">
        <f t="shared" si="325"/>
        <v>32933</v>
      </c>
      <c r="H234" s="76">
        <v>103503.048</v>
      </c>
      <c r="I234" s="76">
        <f t="shared" si="326"/>
        <v>103503.048</v>
      </c>
      <c r="J234" s="120">
        <f t="shared" si="327"/>
        <v>136436.04800000001</v>
      </c>
      <c r="K234" s="131"/>
      <c r="L234" s="95">
        <v>32933</v>
      </c>
      <c r="M234" s="95">
        <f t="shared" si="352"/>
        <v>0</v>
      </c>
      <c r="N234" s="95">
        <v>103503.048</v>
      </c>
      <c r="O234" s="95">
        <f t="shared" si="353"/>
        <v>0</v>
      </c>
      <c r="P234" s="96">
        <f t="shared" si="354"/>
        <v>0</v>
      </c>
      <c r="Q234" s="177"/>
      <c r="R234" s="178">
        <v>32933</v>
      </c>
      <c r="S234" s="178">
        <f t="shared" si="355"/>
        <v>0</v>
      </c>
      <c r="T234" s="178">
        <v>103503.048</v>
      </c>
      <c r="U234" s="178">
        <f t="shared" si="356"/>
        <v>0</v>
      </c>
      <c r="V234" s="179">
        <f t="shared" si="357"/>
        <v>0</v>
      </c>
      <c r="W234" s="224">
        <v>1</v>
      </c>
      <c r="X234" s="225">
        <v>32933</v>
      </c>
      <c r="Y234" s="225">
        <f t="shared" si="358"/>
        <v>32933</v>
      </c>
      <c r="Z234" s="225">
        <v>103503.048</v>
      </c>
      <c r="AA234" s="225">
        <f t="shared" si="359"/>
        <v>103503.048</v>
      </c>
      <c r="AB234" s="226">
        <f t="shared" si="360"/>
        <v>136436.04800000001</v>
      </c>
      <c r="AC234" s="271"/>
      <c r="AD234" s="272">
        <v>32933</v>
      </c>
      <c r="AE234" s="272">
        <f t="shared" si="361"/>
        <v>0</v>
      </c>
      <c r="AF234" s="272">
        <v>103503.048</v>
      </c>
      <c r="AG234" s="272">
        <f t="shared" si="362"/>
        <v>0</v>
      </c>
      <c r="AH234" s="273">
        <f t="shared" si="363"/>
        <v>0</v>
      </c>
      <c r="AI234" s="318"/>
      <c r="AJ234" s="319">
        <v>32933</v>
      </c>
      <c r="AK234" s="319">
        <f t="shared" si="364"/>
        <v>0</v>
      </c>
      <c r="AL234" s="319">
        <v>103503.048</v>
      </c>
      <c r="AM234" s="319">
        <f t="shared" si="365"/>
        <v>0</v>
      </c>
      <c r="AN234" s="320">
        <f t="shared" si="366"/>
        <v>0</v>
      </c>
      <c r="AO234" s="1107"/>
      <c r="AP234" s="1093">
        <v>32933</v>
      </c>
      <c r="AQ234" s="1093">
        <f t="shared" si="367"/>
        <v>0</v>
      </c>
      <c r="AR234" s="1093">
        <v>103503.048</v>
      </c>
      <c r="AS234" s="1093">
        <f t="shared" si="368"/>
        <v>0</v>
      </c>
      <c r="AT234" s="1094">
        <f t="shared" si="369"/>
        <v>0</v>
      </c>
      <c r="AU234" s="1103"/>
      <c r="AV234" s="1101">
        <v>32933</v>
      </c>
      <c r="AW234" s="1101">
        <f t="shared" si="370"/>
        <v>0</v>
      </c>
      <c r="AX234" s="1101">
        <v>103503.048</v>
      </c>
      <c r="AY234" s="1101">
        <f t="shared" si="371"/>
        <v>0</v>
      </c>
      <c r="AZ234" s="1102">
        <f t="shared" si="372"/>
        <v>0</v>
      </c>
      <c r="BA234" s="1151">
        <f t="shared" si="284"/>
        <v>0</v>
      </c>
      <c r="BB234" s="363">
        <v>32933</v>
      </c>
      <c r="BC234" s="363">
        <f t="shared" si="373"/>
        <v>0</v>
      </c>
      <c r="BD234" s="363">
        <v>103503.048</v>
      </c>
      <c r="BE234" s="363">
        <f t="shared" si="374"/>
        <v>0</v>
      </c>
      <c r="BF234" s="364">
        <f t="shared" si="351"/>
        <v>0</v>
      </c>
      <c r="BG234" s="1220">
        <f t="shared" si="323"/>
        <v>0</v>
      </c>
      <c r="BH234" s="1220">
        <f t="shared" si="324"/>
        <v>0</v>
      </c>
    </row>
    <row r="235" spans="1:60" x14ac:dyDescent="0.2">
      <c r="A235" s="1">
        <v>232</v>
      </c>
      <c r="B235" s="1289" t="s">
        <v>114</v>
      </c>
      <c r="C235" s="1159"/>
      <c r="D235" s="51"/>
      <c r="E235" s="51"/>
      <c r="F235" s="76"/>
      <c r="G235" s="76"/>
      <c r="H235" s="76"/>
      <c r="I235" s="76"/>
      <c r="J235" s="120"/>
      <c r="K235" s="131"/>
      <c r="L235" s="95"/>
      <c r="M235" s="95"/>
      <c r="N235" s="95"/>
      <c r="O235" s="95"/>
      <c r="P235" s="96"/>
      <c r="Q235" s="177"/>
      <c r="R235" s="178"/>
      <c r="S235" s="178"/>
      <c r="T235" s="178"/>
      <c r="U235" s="178"/>
      <c r="V235" s="179"/>
      <c r="W235" s="224"/>
      <c r="X235" s="225"/>
      <c r="Y235" s="225"/>
      <c r="Z235" s="225"/>
      <c r="AA235" s="225"/>
      <c r="AB235" s="226"/>
      <c r="AC235" s="271"/>
      <c r="AD235" s="272"/>
      <c r="AE235" s="272"/>
      <c r="AF235" s="272"/>
      <c r="AG235" s="272"/>
      <c r="AH235" s="273"/>
      <c r="AI235" s="318"/>
      <c r="AJ235" s="319"/>
      <c r="AK235" s="319"/>
      <c r="AL235" s="319"/>
      <c r="AM235" s="319"/>
      <c r="AN235" s="320"/>
      <c r="AO235" s="1107"/>
      <c r="AP235" s="1093"/>
      <c r="AQ235" s="1093"/>
      <c r="AR235" s="1093"/>
      <c r="AS235" s="1093"/>
      <c r="AT235" s="1094"/>
      <c r="AU235" s="1103"/>
      <c r="AV235" s="1101"/>
      <c r="AW235" s="1101"/>
      <c r="AX235" s="1101"/>
      <c r="AY235" s="1101"/>
      <c r="AZ235" s="1102"/>
      <c r="BA235" s="1151">
        <f t="shared" si="284"/>
        <v>0</v>
      </c>
      <c r="BB235" s="363"/>
      <c r="BC235" s="363"/>
      <c r="BD235" s="363"/>
      <c r="BE235" s="363"/>
      <c r="BF235" s="364">
        <f t="shared" si="351"/>
        <v>0</v>
      </c>
      <c r="BG235" s="1220">
        <f t="shared" si="323"/>
        <v>0</v>
      </c>
      <c r="BH235" s="1220">
        <f t="shared" si="324"/>
        <v>0</v>
      </c>
    </row>
    <row r="236" spans="1:60" ht="25.5" x14ac:dyDescent="0.2">
      <c r="A236" s="1">
        <v>233</v>
      </c>
      <c r="B236" s="50" t="s">
        <v>115</v>
      </c>
      <c r="C236" s="51" t="s">
        <v>355</v>
      </c>
      <c r="D236" s="51" t="s">
        <v>14</v>
      </c>
      <c r="E236" s="51">
        <v>1</v>
      </c>
      <c r="F236" s="76">
        <v>174873.3</v>
      </c>
      <c r="G236" s="76">
        <f t="shared" si="325"/>
        <v>174873.3</v>
      </c>
      <c r="H236" s="76">
        <v>469767.55200000003</v>
      </c>
      <c r="I236" s="76">
        <f t="shared" si="326"/>
        <v>469767.55200000003</v>
      </c>
      <c r="J236" s="120">
        <f t="shared" si="327"/>
        <v>644640.85199999996</v>
      </c>
      <c r="K236" s="131">
        <v>1</v>
      </c>
      <c r="L236" s="95">
        <v>174873.3</v>
      </c>
      <c r="M236" s="95">
        <f t="shared" ref="M236:M238" si="375">K236*L236</f>
        <v>174873.3</v>
      </c>
      <c r="N236" s="95">
        <v>469767.55200000003</v>
      </c>
      <c r="O236" s="95">
        <f t="shared" ref="O236:O238" si="376">K236*N236</f>
        <v>469767.55200000003</v>
      </c>
      <c r="P236" s="96">
        <f t="shared" ref="P236:P238" si="377">M236+O236</f>
        <v>644640.85199999996</v>
      </c>
      <c r="Q236" s="177"/>
      <c r="R236" s="178">
        <v>174873.3</v>
      </c>
      <c r="S236" s="178">
        <f t="shared" ref="S236:S238" si="378">Q236*R236</f>
        <v>0</v>
      </c>
      <c r="T236" s="178">
        <v>469767.55200000003</v>
      </c>
      <c r="U236" s="178">
        <f t="shared" ref="U236:U238" si="379">Q236*T236</f>
        <v>0</v>
      </c>
      <c r="V236" s="179">
        <f t="shared" ref="V236:V238" si="380">S236+U236</f>
        <v>0</v>
      </c>
      <c r="W236" s="224"/>
      <c r="X236" s="225">
        <v>174873.3</v>
      </c>
      <c r="Y236" s="225">
        <f t="shared" ref="Y236:Y238" si="381">W236*X236</f>
        <v>0</v>
      </c>
      <c r="Z236" s="225">
        <v>469767.55200000003</v>
      </c>
      <c r="AA236" s="225">
        <f t="shared" ref="AA236:AA238" si="382">W236*Z236</f>
        <v>0</v>
      </c>
      <c r="AB236" s="226">
        <f t="shared" ref="AB236:AB238" si="383">Y236+AA236</f>
        <v>0</v>
      </c>
      <c r="AC236" s="271"/>
      <c r="AD236" s="272">
        <v>174873.3</v>
      </c>
      <c r="AE236" s="272">
        <f t="shared" ref="AE236:AE238" si="384">AC236*AD236</f>
        <v>0</v>
      </c>
      <c r="AF236" s="272">
        <v>469767.55200000003</v>
      </c>
      <c r="AG236" s="272">
        <f t="shared" ref="AG236:AG238" si="385">AC236*AF236</f>
        <v>0</v>
      </c>
      <c r="AH236" s="273">
        <f t="shared" ref="AH236:AH238" si="386">AE236+AG236</f>
        <v>0</v>
      </c>
      <c r="AI236" s="318"/>
      <c r="AJ236" s="319">
        <v>174873.3</v>
      </c>
      <c r="AK236" s="319">
        <f t="shared" ref="AK236:AK238" si="387">AI236*AJ236</f>
        <v>0</v>
      </c>
      <c r="AL236" s="319">
        <v>469767.55200000003</v>
      </c>
      <c r="AM236" s="319">
        <f t="shared" ref="AM236:AM238" si="388">AI236*AL236</f>
        <v>0</v>
      </c>
      <c r="AN236" s="320">
        <f t="shared" ref="AN236:AN238" si="389">AK236+AM236</f>
        <v>0</v>
      </c>
      <c r="AO236" s="1107"/>
      <c r="AP236" s="1093">
        <v>174873.3</v>
      </c>
      <c r="AQ236" s="1093">
        <f t="shared" ref="AQ236:AQ238" si="390">AO236*AP236</f>
        <v>0</v>
      </c>
      <c r="AR236" s="1093">
        <v>469767.55200000003</v>
      </c>
      <c r="AS236" s="1093">
        <f t="shared" ref="AS236:AS238" si="391">AO236*AR236</f>
        <v>0</v>
      </c>
      <c r="AT236" s="1094">
        <f t="shared" ref="AT236:AT238" si="392">AQ236+AS236</f>
        <v>0</v>
      </c>
      <c r="AU236" s="1103"/>
      <c r="AV236" s="1101">
        <v>174873.3</v>
      </c>
      <c r="AW236" s="1101">
        <f t="shared" ref="AW236:AW238" si="393">AU236*AV236</f>
        <v>0</v>
      </c>
      <c r="AX236" s="1101">
        <v>469767.55200000003</v>
      </c>
      <c r="AY236" s="1101">
        <f t="shared" ref="AY236:AY238" si="394">AU236*AX236</f>
        <v>0</v>
      </c>
      <c r="AZ236" s="1102">
        <f t="shared" ref="AZ236:AZ238" si="395">AW236+AY236</f>
        <v>0</v>
      </c>
      <c r="BA236" s="1151">
        <f t="shared" si="284"/>
        <v>0</v>
      </c>
      <c r="BB236" s="363">
        <v>174873.3</v>
      </c>
      <c r="BC236" s="363">
        <f t="shared" ref="BC236:BC238" si="396">BA236*BB236</f>
        <v>0</v>
      </c>
      <c r="BD236" s="363">
        <v>469767.55200000003</v>
      </c>
      <c r="BE236" s="363">
        <f t="shared" ref="BE236:BE238" si="397">BA236*BD236</f>
        <v>0</v>
      </c>
      <c r="BF236" s="364">
        <f t="shared" si="351"/>
        <v>0</v>
      </c>
      <c r="BG236" s="1220">
        <f t="shared" si="323"/>
        <v>0</v>
      </c>
      <c r="BH236" s="1220">
        <f t="shared" si="324"/>
        <v>0</v>
      </c>
    </row>
    <row r="237" spans="1:60" ht="38.25" x14ac:dyDescent="0.2">
      <c r="A237" s="1">
        <v>234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5"/>
        <v>77780.28</v>
      </c>
      <c r="H237" s="76">
        <v>160846.10400000002</v>
      </c>
      <c r="I237" s="76">
        <f t="shared" si="326"/>
        <v>160846.10400000002</v>
      </c>
      <c r="J237" s="120">
        <f t="shared" si="327"/>
        <v>238626.38400000002</v>
      </c>
      <c r="K237" s="131"/>
      <c r="L237" s="95">
        <v>77780.28</v>
      </c>
      <c r="M237" s="95">
        <f t="shared" si="375"/>
        <v>0</v>
      </c>
      <c r="N237" s="95">
        <v>160846.10400000002</v>
      </c>
      <c r="O237" s="95">
        <f t="shared" si="376"/>
        <v>0</v>
      </c>
      <c r="P237" s="96">
        <f t="shared" si="377"/>
        <v>0</v>
      </c>
      <c r="Q237" s="177"/>
      <c r="R237" s="178">
        <v>77780.28</v>
      </c>
      <c r="S237" s="178">
        <f t="shared" si="378"/>
        <v>0</v>
      </c>
      <c r="T237" s="178">
        <v>160846.10400000002</v>
      </c>
      <c r="U237" s="178">
        <f t="shared" si="379"/>
        <v>0</v>
      </c>
      <c r="V237" s="179">
        <f t="shared" si="380"/>
        <v>0</v>
      </c>
      <c r="W237" s="224">
        <v>1</v>
      </c>
      <c r="X237" s="225">
        <v>77780.28</v>
      </c>
      <c r="Y237" s="225">
        <f t="shared" si="381"/>
        <v>77780.28</v>
      </c>
      <c r="Z237" s="225">
        <v>160846.10400000002</v>
      </c>
      <c r="AA237" s="225">
        <f t="shared" si="382"/>
        <v>160846.10400000002</v>
      </c>
      <c r="AB237" s="226">
        <f t="shared" si="383"/>
        <v>238626.38400000002</v>
      </c>
      <c r="AC237" s="271"/>
      <c r="AD237" s="272">
        <v>77780.28</v>
      </c>
      <c r="AE237" s="272">
        <f t="shared" si="384"/>
        <v>0</v>
      </c>
      <c r="AF237" s="272">
        <v>160846.10400000002</v>
      </c>
      <c r="AG237" s="272">
        <f t="shared" si="385"/>
        <v>0</v>
      </c>
      <c r="AH237" s="273">
        <f t="shared" si="386"/>
        <v>0</v>
      </c>
      <c r="AI237" s="318"/>
      <c r="AJ237" s="319">
        <v>77780.28</v>
      </c>
      <c r="AK237" s="319">
        <f t="shared" si="387"/>
        <v>0</v>
      </c>
      <c r="AL237" s="319">
        <v>160846.10400000002</v>
      </c>
      <c r="AM237" s="319">
        <f t="shared" si="388"/>
        <v>0</v>
      </c>
      <c r="AN237" s="320">
        <f t="shared" si="389"/>
        <v>0</v>
      </c>
      <c r="AO237" s="1107"/>
      <c r="AP237" s="1093">
        <v>77780.28</v>
      </c>
      <c r="AQ237" s="1093">
        <f t="shared" si="390"/>
        <v>0</v>
      </c>
      <c r="AR237" s="1093">
        <v>160846.10400000002</v>
      </c>
      <c r="AS237" s="1093">
        <f t="shared" si="391"/>
        <v>0</v>
      </c>
      <c r="AT237" s="1094">
        <f t="shared" si="392"/>
        <v>0</v>
      </c>
      <c r="AU237" s="1103"/>
      <c r="AV237" s="1101">
        <v>77780.28</v>
      </c>
      <c r="AW237" s="1101">
        <f t="shared" si="393"/>
        <v>0</v>
      </c>
      <c r="AX237" s="1101">
        <v>160846.10400000002</v>
      </c>
      <c r="AY237" s="1101">
        <f t="shared" si="394"/>
        <v>0</v>
      </c>
      <c r="AZ237" s="1102">
        <f t="shared" si="395"/>
        <v>0</v>
      </c>
      <c r="BA237" s="1151">
        <f t="shared" si="284"/>
        <v>0</v>
      </c>
      <c r="BB237" s="363">
        <v>77780.28</v>
      </c>
      <c r="BC237" s="363">
        <f t="shared" si="396"/>
        <v>0</v>
      </c>
      <c r="BD237" s="363">
        <v>160846.10400000002</v>
      </c>
      <c r="BE237" s="363">
        <f t="shared" si="397"/>
        <v>0</v>
      </c>
      <c r="BF237" s="364">
        <f t="shared" si="351"/>
        <v>0</v>
      </c>
      <c r="BG237" s="1220">
        <f t="shared" si="323"/>
        <v>0</v>
      </c>
      <c r="BH237" s="1220">
        <f t="shared" si="324"/>
        <v>0</v>
      </c>
    </row>
    <row r="238" spans="1:60" x14ac:dyDescent="0.2">
      <c r="A238" s="1">
        <v>235</v>
      </c>
      <c r="B238" s="50" t="s">
        <v>111</v>
      </c>
      <c r="C238" s="51" t="s">
        <v>356</v>
      </c>
      <c r="D238" s="51" t="s">
        <v>14</v>
      </c>
      <c r="E238" s="51">
        <v>1</v>
      </c>
      <c r="F238" s="76">
        <v>22827</v>
      </c>
      <c r="G238" s="76">
        <f t="shared" si="325"/>
        <v>22827</v>
      </c>
      <c r="H238" s="76">
        <v>62594.207999999991</v>
      </c>
      <c r="I238" s="76">
        <f t="shared" si="326"/>
        <v>62594.207999999991</v>
      </c>
      <c r="J238" s="120">
        <f t="shared" si="327"/>
        <v>85421.207999999984</v>
      </c>
      <c r="K238" s="131"/>
      <c r="L238" s="95">
        <v>22827</v>
      </c>
      <c r="M238" s="95">
        <f t="shared" si="375"/>
        <v>0</v>
      </c>
      <c r="N238" s="95">
        <v>62594.207999999991</v>
      </c>
      <c r="O238" s="95">
        <f t="shared" si="376"/>
        <v>0</v>
      </c>
      <c r="P238" s="96">
        <f t="shared" si="377"/>
        <v>0</v>
      </c>
      <c r="Q238" s="177"/>
      <c r="R238" s="178">
        <v>22827</v>
      </c>
      <c r="S238" s="178">
        <f t="shared" si="378"/>
        <v>0</v>
      </c>
      <c r="T238" s="178">
        <v>62594.207999999991</v>
      </c>
      <c r="U238" s="178">
        <f t="shared" si="379"/>
        <v>0</v>
      </c>
      <c r="V238" s="179">
        <f t="shared" si="380"/>
        <v>0</v>
      </c>
      <c r="W238" s="224">
        <v>1</v>
      </c>
      <c r="X238" s="225">
        <v>22827</v>
      </c>
      <c r="Y238" s="225">
        <f t="shared" si="381"/>
        <v>22827</v>
      </c>
      <c r="Z238" s="225">
        <v>62594.207999999991</v>
      </c>
      <c r="AA238" s="225">
        <f t="shared" si="382"/>
        <v>62594.207999999991</v>
      </c>
      <c r="AB238" s="226">
        <f t="shared" si="383"/>
        <v>85421.207999999984</v>
      </c>
      <c r="AC238" s="271"/>
      <c r="AD238" s="272">
        <v>22827</v>
      </c>
      <c r="AE238" s="272">
        <f t="shared" si="384"/>
        <v>0</v>
      </c>
      <c r="AF238" s="272">
        <v>62594.207999999991</v>
      </c>
      <c r="AG238" s="272">
        <f t="shared" si="385"/>
        <v>0</v>
      </c>
      <c r="AH238" s="273">
        <f t="shared" si="386"/>
        <v>0</v>
      </c>
      <c r="AI238" s="318"/>
      <c r="AJ238" s="319">
        <v>22827</v>
      </c>
      <c r="AK238" s="319">
        <f t="shared" si="387"/>
        <v>0</v>
      </c>
      <c r="AL238" s="319">
        <v>62594.207999999991</v>
      </c>
      <c r="AM238" s="319">
        <f t="shared" si="388"/>
        <v>0</v>
      </c>
      <c r="AN238" s="320">
        <f t="shared" si="389"/>
        <v>0</v>
      </c>
      <c r="AO238" s="1107"/>
      <c r="AP238" s="1093">
        <v>22827</v>
      </c>
      <c r="AQ238" s="1093">
        <f t="shared" si="390"/>
        <v>0</v>
      </c>
      <c r="AR238" s="1093">
        <v>62594.207999999991</v>
      </c>
      <c r="AS238" s="1093">
        <f t="shared" si="391"/>
        <v>0</v>
      </c>
      <c r="AT238" s="1094">
        <f t="shared" si="392"/>
        <v>0</v>
      </c>
      <c r="AU238" s="1103"/>
      <c r="AV238" s="1101">
        <v>22827</v>
      </c>
      <c r="AW238" s="1101">
        <f t="shared" si="393"/>
        <v>0</v>
      </c>
      <c r="AX238" s="1101">
        <v>62594.207999999991</v>
      </c>
      <c r="AY238" s="1101">
        <f t="shared" si="394"/>
        <v>0</v>
      </c>
      <c r="AZ238" s="1102">
        <f t="shared" si="395"/>
        <v>0</v>
      </c>
      <c r="BA238" s="1151">
        <f t="shared" si="284"/>
        <v>0</v>
      </c>
      <c r="BB238" s="363">
        <v>22827</v>
      </c>
      <c r="BC238" s="363">
        <f t="shared" si="396"/>
        <v>0</v>
      </c>
      <c r="BD238" s="363">
        <v>62594.207999999991</v>
      </c>
      <c r="BE238" s="363">
        <f t="shared" si="397"/>
        <v>0</v>
      </c>
      <c r="BF238" s="364">
        <f t="shared" si="351"/>
        <v>0</v>
      </c>
      <c r="BG238" s="1220">
        <f t="shared" si="323"/>
        <v>0</v>
      </c>
      <c r="BH238" s="1220">
        <f t="shared" si="324"/>
        <v>0</v>
      </c>
    </row>
    <row r="239" spans="1:60" x14ac:dyDescent="0.2">
      <c r="A239" s="1">
        <v>236</v>
      </c>
      <c r="E239" s="51"/>
      <c r="F239" s="1220"/>
      <c r="G239" s="76"/>
      <c r="H239" s="1220"/>
      <c r="I239" s="76"/>
      <c r="J239" s="1220"/>
      <c r="K239" s="1267"/>
      <c r="L239" s="1268"/>
      <c r="M239" s="95"/>
      <c r="N239" s="1268"/>
      <c r="O239" s="95"/>
      <c r="P239" s="1269"/>
      <c r="Q239" s="1270"/>
      <c r="R239" s="1271"/>
      <c r="S239" s="178"/>
      <c r="T239" s="1271"/>
      <c r="U239" s="178"/>
      <c r="V239" s="1272"/>
      <c r="W239" s="1273"/>
      <c r="X239" s="1274"/>
      <c r="Y239" s="225"/>
      <c r="Z239" s="1274"/>
      <c r="AA239" s="225"/>
      <c r="AB239" s="1275"/>
      <c r="AC239" s="1276"/>
      <c r="AD239" s="1277"/>
      <c r="AE239" s="272"/>
      <c r="AF239" s="1277"/>
      <c r="AG239" s="272"/>
      <c r="AH239" s="1278"/>
      <c r="AI239" s="1279"/>
      <c r="AJ239" s="1280"/>
      <c r="AK239" s="319"/>
      <c r="AL239" s="1280"/>
      <c r="AM239" s="319"/>
      <c r="AN239" s="1281"/>
      <c r="AO239" s="1282"/>
      <c r="AP239" s="1283"/>
      <c r="AQ239" s="1093"/>
      <c r="AR239" s="1283"/>
      <c r="AS239" s="1093"/>
      <c r="AT239" s="1284"/>
      <c r="AU239" s="1285"/>
      <c r="AV239" s="1286"/>
      <c r="AW239" s="1101"/>
      <c r="AX239" s="1286"/>
      <c r="AY239" s="1101"/>
      <c r="AZ239" s="1287"/>
      <c r="BA239" s="1151">
        <f t="shared" si="284"/>
        <v>0</v>
      </c>
      <c r="BB239" s="1288"/>
      <c r="BC239" s="363"/>
      <c r="BD239" s="1288"/>
      <c r="BE239" s="363"/>
      <c r="BF239" s="364">
        <f t="shared" si="351"/>
        <v>0</v>
      </c>
      <c r="BG239" s="1220">
        <f t="shared" si="323"/>
        <v>0</v>
      </c>
      <c r="BH239" s="1220">
        <f t="shared" si="324"/>
        <v>0</v>
      </c>
    </row>
    <row r="240" spans="1:60" x14ac:dyDescent="0.2">
      <c r="A240" s="1">
        <v>237</v>
      </c>
      <c r="B240" s="1289" t="s">
        <v>116</v>
      </c>
      <c r="C240" s="1159"/>
      <c r="D240" s="51"/>
      <c r="E240" s="51"/>
      <c r="F240" s="76"/>
      <c r="G240" s="76"/>
      <c r="H240" s="76"/>
      <c r="I240" s="76"/>
      <c r="J240" s="120"/>
      <c r="K240" s="131"/>
      <c r="L240" s="95"/>
      <c r="M240" s="95"/>
      <c r="N240" s="95"/>
      <c r="O240" s="95"/>
      <c r="P240" s="96"/>
      <c r="Q240" s="177"/>
      <c r="R240" s="178"/>
      <c r="S240" s="178"/>
      <c r="T240" s="178"/>
      <c r="U240" s="178"/>
      <c r="V240" s="179"/>
      <c r="W240" s="224"/>
      <c r="X240" s="225"/>
      <c r="Y240" s="225"/>
      <c r="Z240" s="225"/>
      <c r="AA240" s="225"/>
      <c r="AB240" s="226"/>
      <c r="AC240" s="271"/>
      <c r="AD240" s="272"/>
      <c r="AE240" s="272"/>
      <c r="AF240" s="272"/>
      <c r="AG240" s="272"/>
      <c r="AH240" s="273"/>
      <c r="AI240" s="318"/>
      <c r="AJ240" s="319"/>
      <c r="AK240" s="319"/>
      <c r="AL240" s="319"/>
      <c r="AM240" s="319"/>
      <c r="AN240" s="320"/>
      <c r="AO240" s="1107"/>
      <c r="AP240" s="1093"/>
      <c r="AQ240" s="1093"/>
      <c r="AR240" s="1093"/>
      <c r="AS240" s="1093"/>
      <c r="AT240" s="1094"/>
      <c r="AU240" s="1103"/>
      <c r="AV240" s="1101"/>
      <c r="AW240" s="1101"/>
      <c r="AX240" s="1101"/>
      <c r="AY240" s="1101"/>
      <c r="AZ240" s="1102"/>
      <c r="BA240" s="1151">
        <f t="shared" si="284"/>
        <v>0</v>
      </c>
      <c r="BB240" s="363"/>
      <c r="BC240" s="363"/>
      <c r="BD240" s="363"/>
      <c r="BE240" s="363"/>
      <c r="BF240" s="364">
        <f t="shared" si="351"/>
        <v>0</v>
      </c>
      <c r="BG240" s="1220">
        <f t="shared" si="323"/>
        <v>0</v>
      </c>
      <c r="BH240" s="1220">
        <f t="shared" si="324"/>
        <v>0</v>
      </c>
    </row>
    <row r="241" spans="1:60" ht="25.5" x14ac:dyDescent="0.2">
      <c r="A241" s="1">
        <v>238</v>
      </c>
      <c r="B241" s="50" t="s">
        <v>117</v>
      </c>
      <c r="C241" s="51" t="s">
        <v>357</v>
      </c>
      <c r="D241" s="51" t="s">
        <v>14</v>
      </c>
      <c r="E241" s="51">
        <v>1</v>
      </c>
      <c r="F241" s="76">
        <v>174873.3</v>
      </c>
      <c r="G241" s="76">
        <f t="shared" si="325"/>
        <v>174873.3</v>
      </c>
      <c r="H241" s="76">
        <v>469474.41599999997</v>
      </c>
      <c r="I241" s="76">
        <f t="shared" si="326"/>
        <v>469474.41599999997</v>
      </c>
      <c r="J241" s="120">
        <f t="shared" ref="J241:J243" si="398">G241+I241</f>
        <v>644347.71600000001</v>
      </c>
      <c r="K241" s="131">
        <v>1</v>
      </c>
      <c r="L241" s="95">
        <v>174873.3</v>
      </c>
      <c r="M241" s="95">
        <f t="shared" ref="M241:M243" si="399">K241*L241</f>
        <v>174873.3</v>
      </c>
      <c r="N241" s="95">
        <v>469474.41599999997</v>
      </c>
      <c r="O241" s="95">
        <f t="shared" ref="O241:O243" si="400">K241*N241</f>
        <v>469474.41599999997</v>
      </c>
      <c r="P241" s="96">
        <f t="shared" ref="P241:P243" si="401">M241+O241</f>
        <v>644347.71600000001</v>
      </c>
      <c r="Q241" s="177"/>
      <c r="R241" s="178">
        <v>174873.3</v>
      </c>
      <c r="S241" s="178">
        <f t="shared" ref="S241:S243" si="402">Q241*R241</f>
        <v>0</v>
      </c>
      <c r="T241" s="178">
        <v>469474.41599999997</v>
      </c>
      <c r="U241" s="178">
        <f t="shared" ref="U241:U243" si="403">Q241*T241</f>
        <v>0</v>
      </c>
      <c r="V241" s="179">
        <f t="shared" ref="V241:V243" si="404">S241+U241</f>
        <v>0</v>
      </c>
      <c r="W241" s="224"/>
      <c r="X241" s="225">
        <v>174873.3</v>
      </c>
      <c r="Y241" s="225">
        <f t="shared" ref="Y241:Y243" si="405">W241*X241</f>
        <v>0</v>
      </c>
      <c r="Z241" s="225">
        <v>469474.41599999997</v>
      </c>
      <c r="AA241" s="225">
        <f t="shared" ref="AA241:AA243" si="406">W241*Z241</f>
        <v>0</v>
      </c>
      <c r="AB241" s="226">
        <f t="shared" ref="AB241:AB243" si="407">Y241+AA241</f>
        <v>0</v>
      </c>
      <c r="AC241" s="271"/>
      <c r="AD241" s="272">
        <v>174873.3</v>
      </c>
      <c r="AE241" s="272">
        <f t="shared" ref="AE241:AE243" si="408">AC241*AD241</f>
        <v>0</v>
      </c>
      <c r="AF241" s="272">
        <v>469474.41599999997</v>
      </c>
      <c r="AG241" s="272">
        <f t="shared" ref="AG241:AG243" si="409">AC241*AF241</f>
        <v>0</v>
      </c>
      <c r="AH241" s="273">
        <f t="shared" ref="AH241:AH243" si="410">AE241+AG241</f>
        <v>0</v>
      </c>
      <c r="AI241" s="318"/>
      <c r="AJ241" s="319">
        <v>174873.3</v>
      </c>
      <c r="AK241" s="319">
        <f t="shared" ref="AK241:AK243" si="411">AI241*AJ241</f>
        <v>0</v>
      </c>
      <c r="AL241" s="319">
        <v>469474.41599999997</v>
      </c>
      <c r="AM241" s="319">
        <f t="shared" ref="AM241:AM243" si="412">AI241*AL241</f>
        <v>0</v>
      </c>
      <c r="AN241" s="320">
        <f t="shared" ref="AN241:AN243" si="413">AK241+AM241</f>
        <v>0</v>
      </c>
      <c r="AO241" s="1107"/>
      <c r="AP241" s="1093">
        <v>174873.3</v>
      </c>
      <c r="AQ241" s="1093">
        <f t="shared" ref="AQ241:AQ243" si="414">AO241*AP241</f>
        <v>0</v>
      </c>
      <c r="AR241" s="1093">
        <v>469474.41599999997</v>
      </c>
      <c r="AS241" s="1093">
        <f t="shared" ref="AS241:AS243" si="415">AO241*AR241</f>
        <v>0</v>
      </c>
      <c r="AT241" s="1094">
        <f t="shared" ref="AT241:AT243" si="416">AQ241+AS241</f>
        <v>0</v>
      </c>
      <c r="AU241" s="1103"/>
      <c r="AV241" s="1101">
        <v>174873.3</v>
      </c>
      <c r="AW241" s="1101">
        <f t="shared" ref="AW241:AW243" si="417">AU241*AV241</f>
        <v>0</v>
      </c>
      <c r="AX241" s="1101">
        <v>469474.41599999997</v>
      </c>
      <c r="AY241" s="1101">
        <f t="shared" ref="AY241:AY243" si="418">AU241*AX241</f>
        <v>0</v>
      </c>
      <c r="AZ241" s="1102">
        <f t="shared" ref="AZ241:AZ243" si="419">AW241+AY241</f>
        <v>0</v>
      </c>
      <c r="BA241" s="1151">
        <f t="shared" si="284"/>
        <v>0</v>
      </c>
      <c r="BB241" s="363">
        <v>174873.3</v>
      </c>
      <c r="BC241" s="363">
        <f t="shared" ref="BC241:BC243" si="420">BA241*BB241</f>
        <v>0</v>
      </c>
      <c r="BD241" s="363">
        <v>469474.41599999997</v>
      </c>
      <c r="BE241" s="363">
        <f t="shared" ref="BE241:BE243" si="421">BA241*BD241</f>
        <v>0</v>
      </c>
      <c r="BF241" s="364">
        <f t="shared" si="351"/>
        <v>0</v>
      </c>
      <c r="BG241" s="1220">
        <f t="shared" si="323"/>
        <v>0</v>
      </c>
      <c r="BH241" s="1220">
        <f t="shared" si="324"/>
        <v>0</v>
      </c>
    </row>
    <row r="242" spans="1:60" ht="38.25" x14ac:dyDescent="0.2">
      <c r="A242" s="1">
        <v>239</v>
      </c>
      <c r="B242" s="50" t="s">
        <v>110</v>
      </c>
      <c r="C242" s="51" t="s">
        <v>351</v>
      </c>
      <c r="D242" s="51" t="s">
        <v>14</v>
      </c>
      <c r="E242" s="51">
        <v>1</v>
      </c>
      <c r="F242" s="76">
        <v>77780.28</v>
      </c>
      <c r="G242" s="76">
        <f t="shared" si="325"/>
        <v>77780.28</v>
      </c>
      <c r="H242" s="76">
        <v>160846.10400000002</v>
      </c>
      <c r="I242" s="76">
        <f t="shared" si="326"/>
        <v>160846.10400000002</v>
      </c>
      <c r="J242" s="120">
        <f t="shared" si="398"/>
        <v>238626.38400000002</v>
      </c>
      <c r="K242" s="131"/>
      <c r="L242" s="95">
        <v>77780.28</v>
      </c>
      <c r="M242" s="95">
        <f t="shared" si="399"/>
        <v>0</v>
      </c>
      <c r="N242" s="95">
        <v>160846.10400000002</v>
      </c>
      <c r="O242" s="95">
        <f t="shared" si="400"/>
        <v>0</v>
      </c>
      <c r="P242" s="96">
        <f t="shared" si="401"/>
        <v>0</v>
      </c>
      <c r="Q242" s="177"/>
      <c r="R242" s="178">
        <v>77780.28</v>
      </c>
      <c r="S242" s="178">
        <f t="shared" si="402"/>
        <v>0</v>
      </c>
      <c r="T242" s="178">
        <v>160846.10400000002</v>
      </c>
      <c r="U242" s="178">
        <f t="shared" si="403"/>
        <v>0</v>
      </c>
      <c r="V242" s="179">
        <f t="shared" si="404"/>
        <v>0</v>
      </c>
      <c r="W242" s="224">
        <v>1</v>
      </c>
      <c r="X242" s="225">
        <v>77780.28</v>
      </c>
      <c r="Y242" s="225">
        <f t="shared" si="405"/>
        <v>77780.28</v>
      </c>
      <c r="Z242" s="225">
        <v>160846.10400000002</v>
      </c>
      <c r="AA242" s="225">
        <f t="shared" si="406"/>
        <v>160846.10400000002</v>
      </c>
      <c r="AB242" s="226">
        <f t="shared" si="407"/>
        <v>238626.38400000002</v>
      </c>
      <c r="AC242" s="271"/>
      <c r="AD242" s="272">
        <v>77780.28</v>
      </c>
      <c r="AE242" s="272">
        <f t="shared" si="408"/>
        <v>0</v>
      </c>
      <c r="AF242" s="272">
        <v>160846.10400000002</v>
      </c>
      <c r="AG242" s="272">
        <f t="shared" si="409"/>
        <v>0</v>
      </c>
      <c r="AH242" s="273">
        <f t="shared" si="410"/>
        <v>0</v>
      </c>
      <c r="AI242" s="318"/>
      <c r="AJ242" s="319">
        <v>77780.28</v>
      </c>
      <c r="AK242" s="319">
        <f t="shared" si="411"/>
        <v>0</v>
      </c>
      <c r="AL242" s="319">
        <v>160846.10400000002</v>
      </c>
      <c r="AM242" s="319">
        <f t="shared" si="412"/>
        <v>0</v>
      </c>
      <c r="AN242" s="320">
        <f t="shared" si="413"/>
        <v>0</v>
      </c>
      <c r="AO242" s="1107"/>
      <c r="AP242" s="1093">
        <v>77780.28</v>
      </c>
      <c r="AQ242" s="1093">
        <f t="shared" si="414"/>
        <v>0</v>
      </c>
      <c r="AR242" s="1093">
        <v>160846.10400000002</v>
      </c>
      <c r="AS242" s="1093">
        <f t="shared" si="415"/>
        <v>0</v>
      </c>
      <c r="AT242" s="1094">
        <f t="shared" si="416"/>
        <v>0</v>
      </c>
      <c r="AU242" s="1103"/>
      <c r="AV242" s="1101">
        <v>77780.28</v>
      </c>
      <c r="AW242" s="1101">
        <f t="shared" si="417"/>
        <v>0</v>
      </c>
      <c r="AX242" s="1101">
        <v>160846.10400000002</v>
      </c>
      <c r="AY242" s="1101">
        <f t="shared" si="418"/>
        <v>0</v>
      </c>
      <c r="AZ242" s="1102">
        <f t="shared" si="419"/>
        <v>0</v>
      </c>
      <c r="BA242" s="1151">
        <f t="shared" si="284"/>
        <v>0</v>
      </c>
      <c r="BB242" s="363">
        <v>77780.28</v>
      </c>
      <c r="BC242" s="363">
        <f t="shared" si="420"/>
        <v>0</v>
      </c>
      <c r="BD242" s="363">
        <v>160846.10400000002</v>
      </c>
      <c r="BE242" s="363">
        <f t="shared" si="421"/>
        <v>0</v>
      </c>
      <c r="BF242" s="364">
        <f t="shared" si="351"/>
        <v>0</v>
      </c>
      <c r="BG242" s="1220">
        <f t="shared" si="323"/>
        <v>0</v>
      </c>
      <c r="BH242" s="1220">
        <f t="shared" si="324"/>
        <v>0</v>
      </c>
    </row>
    <row r="243" spans="1:60" x14ac:dyDescent="0.2">
      <c r="A243" s="1">
        <v>240</v>
      </c>
      <c r="B243" s="50" t="s">
        <v>111</v>
      </c>
      <c r="C243" s="51" t="s">
        <v>356</v>
      </c>
      <c r="D243" s="51" t="s">
        <v>14</v>
      </c>
      <c r="E243" s="51">
        <v>1</v>
      </c>
      <c r="F243" s="76">
        <v>22827</v>
      </c>
      <c r="G243" s="76">
        <f t="shared" si="325"/>
        <v>22827</v>
      </c>
      <c r="H243" s="76">
        <v>62594.207999999991</v>
      </c>
      <c r="I243" s="76">
        <f t="shared" si="326"/>
        <v>62594.207999999991</v>
      </c>
      <c r="J243" s="120">
        <f t="shared" si="398"/>
        <v>85421.207999999984</v>
      </c>
      <c r="K243" s="131"/>
      <c r="L243" s="95">
        <v>22827</v>
      </c>
      <c r="M243" s="95">
        <f t="shared" si="399"/>
        <v>0</v>
      </c>
      <c r="N243" s="95">
        <v>62594.207999999991</v>
      </c>
      <c r="O243" s="95">
        <f t="shared" si="400"/>
        <v>0</v>
      </c>
      <c r="P243" s="96">
        <f t="shared" si="401"/>
        <v>0</v>
      </c>
      <c r="Q243" s="177"/>
      <c r="R243" s="178">
        <v>22827</v>
      </c>
      <c r="S243" s="178">
        <f t="shared" si="402"/>
        <v>0</v>
      </c>
      <c r="T243" s="178">
        <v>62594.207999999991</v>
      </c>
      <c r="U243" s="178">
        <f t="shared" si="403"/>
        <v>0</v>
      </c>
      <c r="V243" s="179">
        <f t="shared" si="404"/>
        <v>0</v>
      </c>
      <c r="W243" s="224">
        <v>1</v>
      </c>
      <c r="X243" s="225">
        <v>22827</v>
      </c>
      <c r="Y243" s="225">
        <f t="shared" si="405"/>
        <v>22827</v>
      </c>
      <c r="Z243" s="225">
        <v>62594.207999999991</v>
      </c>
      <c r="AA243" s="225">
        <f t="shared" si="406"/>
        <v>62594.207999999991</v>
      </c>
      <c r="AB243" s="226">
        <f t="shared" si="407"/>
        <v>85421.207999999984</v>
      </c>
      <c r="AC243" s="271"/>
      <c r="AD243" s="272">
        <v>22827</v>
      </c>
      <c r="AE243" s="272">
        <f t="shared" si="408"/>
        <v>0</v>
      </c>
      <c r="AF243" s="272">
        <v>62594.207999999991</v>
      </c>
      <c r="AG243" s="272">
        <f t="shared" si="409"/>
        <v>0</v>
      </c>
      <c r="AH243" s="273">
        <f t="shared" si="410"/>
        <v>0</v>
      </c>
      <c r="AI243" s="318"/>
      <c r="AJ243" s="319">
        <v>22827</v>
      </c>
      <c r="AK243" s="319">
        <f t="shared" si="411"/>
        <v>0</v>
      </c>
      <c r="AL243" s="319">
        <v>62594.207999999991</v>
      </c>
      <c r="AM243" s="319">
        <f t="shared" si="412"/>
        <v>0</v>
      </c>
      <c r="AN243" s="320">
        <f t="shared" si="413"/>
        <v>0</v>
      </c>
      <c r="AO243" s="1107"/>
      <c r="AP243" s="1093">
        <v>22827</v>
      </c>
      <c r="AQ243" s="1093">
        <f t="shared" si="414"/>
        <v>0</v>
      </c>
      <c r="AR243" s="1093">
        <v>62594.207999999991</v>
      </c>
      <c r="AS243" s="1093">
        <f t="shared" si="415"/>
        <v>0</v>
      </c>
      <c r="AT243" s="1094">
        <f t="shared" si="416"/>
        <v>0</v>
      </c>
      <c r="AU243" s="1103"/>
      <c r="AV243" s="1101">
        <v>22827</v>
      </c>
      <c r="AW243" s="1101">
        <f t="shared" si="417"/>
        <v>0</v>
      </c>
      <c r="AX243" s="1101">
        <v>62594.207999999991</v>
      </c>
      <c r="AY243" s="1101">
        <f t="shared" si="418"/>
        <v>0</v>
      </c>
      <c r="AZ243" s="1102">
        <f t="shared" si="419"/>
        <v>0</v>
      </c>
      <c r="BA243" s="1151">
        <f t="shared" si="284"/>
        <v>0</v>
      </c>
      <c r="BB243" s="363">
        <v>22827</v>
      </c>
      <c r="BC243" s="363">
        <f t="shared" si="420"/>
        <v>0</v>
      </c>
      <c r="BD243" s="363">
        <v>62594.207999999991</v>
      </c>
      <c r="BE243" s="363">
        <f t="shared" si="421"/>
        <v>0</v>
      </c>
      <c r="BF243" s="364">
        <f t="shared" si="351"/>
        <v>0</v>
      </c>
      <c r="BG243" s="1220">
        <f t="shared" si="323"/>
        <v>0</v>
      </c>
      <c r="BH243" s="1220">
        <f t="shared" si="324"/>
        <v>0</v>
      </c>
    </row>
    <row r="244" spans="1:60" x14ac:dyDescent="0.2">
      <c r="A244" s="1">
        <v>241</v>
      </c>
      <c r="B244" s="1289" t="s">
        <v>118</v>
      </c>
      <c r="C244" s="1159"/>
      <c r="D244" s="51"/>
      <c r="E244" s="51"/>
      <c r="F244" s="76"/>
      <c r="G244" s="76"/>
      <c r="H244" s="76"/>
      <c r="I244" s="76"/>
      <c r="J244" s="120"/>
      <c r="K244" s="131"/>
      <c r="L244" s="95"/>
      <c r="M244" s="95"/>
      <c r="N244" s="95"/>
      <c r="O244" s="95"/>
      <c r="P244" s="96"/>
      <c r="Q244" s="177"/>
      <c r="R244" s="178"/>
      <c r="S244" s="178"/>
      <c r="T244" s="178"/>
      <c r="U244" s="178"/>
      <c r="V244" s="179"/>
      <c r="W244" s="224"/>
      <c r="X244" s="225"/>
      <c r="Y244" s="225"/>
      <c r="Z244" s="225"/>
      <c r="AA244" s="225"/>
      <c r="AB244" s="226"/>
      <c r="AC244" s="271"/>
      <c r="AD244" s="272"/>
      <c r="AE244" s="272"/>
      <c r="AF244" s="272"/>
      <c r="AG244" s="272"/>
      <c r="AH244" s="273"/>
      <c r="AI244" s="318"/>
      <c r="AJ244" s="319"/>
      <c r="AK244" s="319"/>
      <c r="AL244" s="319"/>
      <c r="AM244" s="319"/>
      <c r="AN244" s="320"/>
      <c r="AO244" s="1107"/>
      <c r="AP244" s="1093"/>
      <c r="AQ244" s="1093"/>
      <c r="AR244" s="1093"/>
      <c r="AS244" s="1093"/>
      <c r="AT244" s="1094"/>
      <c r="AU244" s="1103"/>
      <c r="AV244" s="1101"/>
      <c r="AW244" s="1101"/>
      <c r="AX244" s="1101"/>
      <c r="AY244" s="1101"/>
      <c r="AZ244" s="1102"/>
      <c r="BA244" s="1151">
        <f t="shared" si="284"/>
        <v>0</v>
      </c>
      <c r="BB244" s="363"/>
      <c r="BC244" s="363"/>
      <c r="BD244" s="363"/>
      <c r="BE244" s="363"/>
      <c r="BF244" s="364">
        <f t="shared" si="351"/>
        <v>0</v>
      </c>
      <c r="BG244" s="1220">
        <f t="shared" si="323"/>
        <v>0</v>
      </c>
      <c r="BH244" s="1220">
        <f t="shared" si="324"/>
        <v>0</v>
      </c>
    </row>
    <row r="245" spans="1:60" ht="25.5" x14ac:dyDescent="0.2">
      <c r="A245" s="1">
        <v>242</v>
      </c>
      <c r="B245" s="50" t="s">
        <v>119</v>
      </c>
      <c r="C245" s="51" t="s">
        <v>355</v>
      </c>
      <c r="D245" s="51" t="s">
        <v>14</v>
      </c>
      <c r="E245" s="51">
        <v>1</v>
      </c>
      <c r="F245" s="76">
        <v>174873.3</v>
      </c>
      <c r="G245" s="76">
        <f t="shared" si="325"/>
        <v>174873.3</v>
      </c>
      <c r="H245" s="76">
        <v>469767.55200000003</v>
      </c>
      <c r="I245" s="76">
        <f t="shared" si="326"/>
        <v>469767.55200000003</v>
      </c>
      <c r="J245" s="120">
        <f t="shared" ref="J245:J251" si="422">G245+I245</f>
        <v>644640.85199999996</v>
      </c>
      <c r="K245" s="131">
        <v>1</v>
      </c>
      <c r="L245" s="95">
        <v>174873.3</v>
      </c>
      <c r="M245" s="95">
        <f t="shared" ref="M245:M251" si="423">K245*L245</f>
        <v>174873.3</v>
      </c>
      <c r="N245" s="95">
        <v>469767.55200000003</v>
      </c>
      <c r="O245" s="95">
        <f t="shared" ref="O245:O251" si="424">K245*N245</f>
        <v>469767.55200000003</v>
      </c>
      <c r="P245" s="96">
        <f t="shared" ref="P245:P247" si="425">M245+O245</f>
        <v>644640.85199999996</v>
      </c>
      <c r="Q245" s="177"/>
      <c r="R245" s="178">
        <v>174873.3</v>
      </c>
      <c r="S245" s="178">
        <f t="shared" ref="S245:S251" si="426">Q245*R245</f>
        <v>0</v>
      </c>
      <c r="T245" s="178">
        <v>469767.55200000003</v>
      </c>
      <c r="U245" s="178">
        <f t="shared" ref="U245:U251" si="427">Q245*T245</f>
        <v>0</v>
      </c>
      <c r="V245" s="179">
        <f t="shared" ref="V245:V247" si="428">S245+U245</f>
        <v>0</v>
      </c>
      <c r="W245" s="224"/>
      <c r="X245" s="225">
        <v>174873.3</v>
      </c>
      <c r="Y245" s="225">
        <f t="shared" ref="Y245:Y251" si="429">W245*X245</f>
        <v>0</v>
      </c>
      <c r="Z245" s="225">
        <v>469767.55200000003</v>
      </c>
      <c r="AA245" s="225">
        <f t="shared" ref="AA245:AA251" si="430">W245*Z245</f>
        <v>0</v>
      </c>
      <c r="AB245" s="226">
        <f t="shared" ref="AB245:AB247" si="431">Y245+AA245</f>
        <v>0</v>
      </c>
      <c r="AC245" s="271"/>
      <c r="AD245" s="272">
        <v>174873.3</v>
      </c>
      <c r="AE245" s="272">
        <f t="shared" ref="AE245:AE251" si="432">AC245*AD245</f>
        <v>0</v>
      </c>
      <c r="AF245" s="272">
        <v>469767.55200000003</v>
      </c>
      <c r="AG245" s="272">
        <f t="shared" ref="AG245:AG251" si="433">AC245*AF245</f>
        <v>0</v>
      </c>
      <c r="AH245" s="273">
        <f t="shared" ref="AH245:AH247" si="434">AE245+AG245</f>
        <v>0</v>
      </c>
      <c r="AI245" s="318"/>
      <c r="AJ245" s="319">
        <v>174873.3</v>
      </c>
      <c r="AK245" s="319">
        <f t="shared" ref="AK245:AK251" si="435">AI245*AJ245</f>
        <v>0</v>
      </c>
      <c r="AL245" s="319">
        <v>469767.55200000003</v>
      </c>
      <c r="AM245" s="319">
        <f t="shared" ref="AM245:AM251" si="436">AI245*AL245</f>
        <v>0</v>
      </c>
      <c r="AN245" s="320">
        <f t="shared" ref="AN245:AN247" si="437">AK245+AM245</f>
        <v>0</v>
      </c>
      <c r="AO245" s="1107"/>
      <c r="AP245" s="1093">
        <v>174873.3</v>
      </c>
      <c r="AQ245" s="1093">
        <f t="shared" ref="AQ245:AQ251" si="438">AO245*AP245</f>
        <v>0</v>
      </c>
      <c r="AR245" s="1093">
        <v>469767.55200000003</v>
      </c>
      <c r="AS245" s="1093">
        <f t="shared" ref="AS245:AS251" si="439">AO245*AR245</f>
        <v>0</v>
      </c>
      <c r="AT245" s="1094">
        <f t="shared" ref="AT245:AT247" si="440">AQ245+AS245</f>
        <v>0</v>
      </c>
      <c r="AU245" s="1103"/>
      <c r="AV245" s="1101">
        <v>174873.3</v>
      </c>
      <c r="AW245" s="1101">
        <f t="shared" ref="AW245:AW251" si="441">AU245*AV245</f>
        <v>0</v>
      </c>
      <c r="AX245" s="1101">
        <v>469767.55200000003</v>
      </c>
      <c r="AY245" s="1101">
        <f t="shared" ref="AY245:AY251" si="442">AU245*AX245</f>
        <v>0</v>
      </c>
      <c r="AZ245" s="1102">
        <f t="shared" ref="AZ245:AZ247" si="443">AW245+AY245</f>
        <v>0</v>
      </c>
      <c r="BA245" s="1151">
        <f t="shared" si="284"/>
        <v>0</v>
      </c>
      <c r="BB245" s="363">
        <v>174873.3</v>
      </c>
      <c r="BC245" s="363">
        <f t="shared" ref="BC245:BC251" si="444">BA245*BB245</f>
        <v>0</v>
      </c>
      <c r="BD245" s="363">
        <v>469767.55200000003</v>
      </c>
      <c r="BE245" s="363">
        <f t="shared" ref="BE245:BE251" si="445">BA245*BD245</f>
        <v>0</v>
      </c>
      <c r="BF245" s="364">
        <f t="shared" si="351"/>
        <v>0</v>
      </c>
      <c r="BG245" s="1220">
        <f t="shared" si="323"/>
        <v>0</v>
      </c>
      <c r="BH245" s="1220">
        <f t="shared" si="324"/>
        <v>0</v>
      </c>
    </row>
    <row r="246" spans="1:60" ht="38.25" x14ac:dyDescent="0.2">
      <c r="A246" s="1">
        <v>243</v>
      </c>
      <c r="B246" s="50" t="s">
        <v>110</v>
      </c>
      <c r="C246" s="51" t="s">
        <v>351</v>
      </c>
      <c r="D246" s="51" t="s">
        <v>14</v>
      </c>
      <c r="E246" s="51">
        <v>1</v>
      </c>
      <c r="F246" s="76">
        <v>77780.28</v>
      </c>
      <c r="G246" s="76">
        <f t="shared" si="325"/>
        <v>77780.28</v>
      </c>
      <c r="H246" s="76">
        <v>160846.10400000002</v>
      </c>
      <c r="I246" s="76">
        <f t="shared" si="326"/>
        <v>160846.10400000002</v>
      </c>
      <c r="J246" s="120">
        <f t="shared" si="422"/>
        <v>238626.38400000002</v>
      </c>
      <c r="K246" s="131"/>
      <c r="L246" s="95">
        <v>77780.28</v>
      </c>
      <c r="M246" s="95">
        <f t="shared" si="423"/>
        <v>0</v>
      </c>
      <c r="N246" s="95">
        <v>160846.10400000002</v>
      </c>
      <c r="O246" s="95">
        <f t="shared" si="424"/>
        <v>0</v>
      </c>
      <c r="P246" s="96">
        <f t="shared" si="425"/>
        <v>0</v>
      </c>
      <c r="Q246" s="177"/>
      <c r="R246" s="178">
        <v>77780.28</v>
      </c>
      <c r="S246" s="178">
        <f t="shared" si="426"/>
        <v>0</v>
      </c>
      <c r="T246" s="178">
        <v>160846.10400000002</v>
      </c>
      <c r="U246" s="178">
        <f t="shared" si="427"/>
        <v>0</v>
      </c>
      <c r="V246" s="179">
        <f t="shared" si="428"/>
        <v>0</v>
      </c>
      <c r="W246" s="224">
        <v>1</v>
      </c>
      <c r="X246" s="225">
        <v>77780.28</v>
      </c>
      <c r="Y246" s="225">
        <f t="shared" si="429"/>
        <v>77780.28</v>
      </c>
      <c r="Z246" s="225">
        <v>160846.10400000002</v>
      </c>
      <c r="AA246" s="225">
        <f t="shared" si="430"/>
        <v>160846.10400000002</v>
      </c>
      <c r="AB246" s="226">
        <f t="shared" si="431"/>
        <v>238626.38400000002</v>
      </c>
      <c r="AC246" s="271"/>
      <c r="AD246" s="272">
        <v>77780.28</v>
      </c>
      <c r="AE246" s="272">
        <f t="shared" si="432"/>
        <v>0</v>
      </c>
      <c r="AF246" s="272">
        <v>160846.10400000002</v>
      </c>
      <c r="AG246" s="272">
        <f t="shared" si="433"/>
        <v>0</v>
      </c>
      <c r="AH246" s="273">
        <f t="shared" si="434"/>
        <v>0</v>
      </c>
      <c r="AI246" s="318"/>
      <c r="AJ246" s="319">
        <v>77780.28</v>
      </c>
      <c r="AK246" s="319">
        <f t="shared" si="435"/>
        <v>0</v>
      </c>
      <c r="AL246" s="319">
        <v>160846.10400000002</v>
      </c>
      <c r="AM246" s="319">
        <f t="shared" si="436"/>
        <v>0</v>
      </c>
      <c r="AN246" s="320">
        <f t="shared" si="437"/>
        <v>0</v>
      </c>
      <c r="AO246" s="1107"/>
      <c r="AP246" s="1093">
        <v>77780.28</v>
      </c>
      <c r="AQ246" s="1093">
        <f t="shared" si="438"/>
        <v>0</v>
      </c>
      <c r="AR246" s="1093">
        <v>160846.10400000002</v>
      </c>
      <c r="AS246" s="1093">
        <f t="shared" si="439"/>
        <v>0</v>
      </c>
      <c r="AT246" s="1094">
        <f t="shared" si="440"/>
        <v>0</v>
      </c>
      <c r="AU246" s="1103"/>
      <c r="AV246" s="1101">
        <v>77780.28</v>
      </c>
      <c r="AW246" s="1101">
        <f t="shared" si="441"/>
        <v>0</v>
      </c>
      <c r="AX246" s="1101">
        <v>160846.10400000002</v>
      </c>
      <c r="AY246" s="1101">
        <f t="shared" si="442"/>
        <v>0</v>
      </c>
      <c r="AZ246" s="1102">
        <f t="shared" si="443"/>
        <v>0</v>
      </c>
      <c r="BA246" s="1151">
        <f t="shared" si="284"/>
        <v>0</v>
      </c>
      <c r="BB246" s="363">
        <v>77780.28</v>
      </c>
      <c r="BC246" s="363">
        <f t="shared" si="444"/>
        <v>0</v>
      </c>
      <c r="BD246" s="363">
        <v>160846.10400000002</v>
      </c>
      <c r="BE246" s="363">
        <f t="shared" si="445"/>
        <v>0</v>
      </c>
      <c r="BF246" s="364">
        <f t="shared" si="351"/>
        <v>0</v>
      </c>
      <c r="BG246" s="1220">
        <f t="shared" si="323"/>
        <v>0</v>
      </c>
      <c r="BH246" s="1220">
        <f t="shared" si="324"/>
        <v>0</v>
      </c>
    </row>
    <row r="247" spans="1:60" x14ac:dyDescent="0.2">
      <c r="A247" s="1">
        <v>244</v>
      </c>
      <c r="B247" s="50" t="s">
        <v>111</v>
      </c>
      <c r="C247" s="51" t="s">
        <v>356</v>
      </c>
      <c r="D247" s="51" t="s">
        <v>14</v>
      </c>
      <c r="E247" s="51">
        <v>1</v>
      </c>
      <c r="F247" s="76">
        <v>22827</v>
      </c>
      <c r="G247" s="76">
        <f t="shared" si="325"/>
        <v>22827</v>
      </c>
      <c r="H247" s="76">
        <v>62594.207999999991</v>
      </c>
      <c r="I247" s="76">
        <f t="shared" si="326"/>
        <v>62594.207999999991</v>
      </c>
      <c r="J247" s="120">
        <f t="shared" si="422"/>
        <v>85421.207999999984</v>
      </c>
      <c r="K247" s="131"/>
      <c r="L247" s="95">
        <v>22827</v>
      </c>
      <c r="M247" s="95">
        <f t="shared" si="423"/>
        <v>0</v>
      </c>
      <c r="N247" s="95">
        <v>62594.207999999991</v>
      </c>
      <c r="O247" s="95">
        <f t="shared" si="424"/>
        <v>0</v>
      </c>
      <c r="P247" s="96">
        <f t="shared" si="425"/>
        <v>0</v>
      </c>
      <c r="Q247" s="177"/>
      <c r="R247" s="178">
        <v>22827</v>
      </c>
      <c r="S247" s="178">
        <f t="shared" si="426"/>
        <v>0</v>
      </c>
      <c r="T247" s="178">
        <v>62594.207999999991</v>
      </c>
      <c r="U247" s="178">
        <f t="shared" si="427"/>
        <v>0</v>
      </c>
      <c r="V247" s="179">
        <f t="shared" si="428"/>
        <v>0</v>
      </c>
      <c r="W247" s="224">
        <v>1</v>
      </c>
      <c r="X247" s="225">
        <v>22827</v>
      </c>
      <c r="Y247" s="225">
        <f t="shared" si="429"/>
        <v>22827</v>
      </c>
      <c r="Z247" s="225">
        <v>62594.207999999991</v>
      </c>
      <c r="AA247" s="225">
        <f t="shared" si="430"/>
        <v>62594.207999999991</v>
      </c>
      <c r="AB247" s="226">
        <f t="shared" si="431"/>
        <v>85421.207999999984</v>
      </c>
      <c r="AC247" s="271"/>
      <c r="AD247" s="272">
        <v>22827</v>
      </c>
      <c r="AE247" s="272">
        <f t="shared" si="432"/>
        <v>0</v>
      </c>
      <c r="AF247" s="272">
        <v>62594.207999999991</v>
      </c>
      <c r="AG247" s="272">
        <f t="shared" si="433"/>
        <v>0</v>
      </c>
      <c r="AH247" s="273">
        <f t="shared" si="434"/>
        <v>0</v>
      </c>
      <c r="AI247" s="318"/>
      <c r="AJ247" s="319">
        <v>22827</v>
      </c>
      <c r="AK247" s="319">
        <f t="shared" si="435"/>
        <v>0</v>
      </c>
      <c r="AL247" s="319">
        <v>62594.207999999991</v>
      </c>
      <c r="AM247" s="319">
        <f t="shared" si="436"/>
        <v>0</v>
      </c>
      <c r="AN247" s="320">
        <f t="shared" si="437"/>
        <v>0</v>
      </c>
      <c r="AO247" s="1107"/>
      <c r="AP247" s="1093">
        <v>22827</v>
      </c>
      <c r="AQ247" s="1093">
        <f t="shared" si="438"/>
        <v>0</v>
      </c>
      <c r="AR247" s="1093">
        <v>62594.207999999991</v>
      </c>
      <c r="AS247" s="1093">
        <f t="shared" si="439"/>
        <v>0</v>
      </c>
      <c r="AT247" s="1094">
        <f t="shared" si="440"/>
        <v>0</v>
      </c>
      <c r="AU247" s="1103"/>
      <c r="AV247" s="1101">
        <v>22827</v>
      </c>
      <c r="AW247" s="1101">
        <f t="shared" si="441"/>
        <v>0</v>
      </c>
      <c r="AX247" s="1101">
        <v>62594.207999999991</v>
      </c>
      <c r="AY247" s="1101">
        <f t="shared" si="442"/>
        <v>0</v>
      </c>
      <c r="AZ247" s="1102">
        <f t="shared" si="443"/>
        <v>0</v>
      </c>
      <c r="BA247" s="1151">
        <f t="shared" si="284"/>
        <v>0</v>
      </c>
      <c r="BB247" s="363">
        <v>22827</v>
      </c>
      <c r="BC247" s="363">
        <f t="shared" si="444"/>
        <v>0</v>
      </c>
      <c r="BD247" s="363">
        <v>62594.207999999991</v>
      </c>
      <c r="BE247" s="363">
        <f t="shared" si="445"/>
        <v>0</v>
      </c>
      <c r="BF247" s="364">
        <f t="shared" si="351"/>
        <v>0</v>
      </c>
      <c r="BG247" s="1220">
        <f t="shared" si="323"/>
        <v>0</v>
      </c>
      <c r="BH247" s="1220">
        <f t="shared" si="324"/>
        <v>0</v>
      </c>
    </row>
    <row r="248" spans="1:60" x14ac:dyDescent="0.2">
      <c r="A248" s="1">
        <v>245</v>
      </c>
      <c r="B248" s="1289" t="s">
        <v>120</v>
      </c>
      <c r="C248" s="1159"/>
      <c r="D248" s="51"/>
      <c r="E248" s="51"/>
      <c r="F248" s="76"/>
      <c r="G248" s="76">
        <f t="shared" si="325"/>
        <v>0</v>
      </c>
      <c r="H248" s="76"/>
      <c r="I248" s="76">
        <f t="shared" si="326"/>
        <v>0</v>
      </c>
      <c r="J248" s="120"/>
      <c r="K248" s="131"/>
      <c r="L248" s="95"/>
      <c r="M248" s="95">
        <f t="shared" si="423"/>
        <v>0</v>
      </c>
      <c r="N248" s="95"/>
      <c r="O248" s="95">
        <f t="shared" si="424"/>
        <v>0</v>
      </c>
      <c r="P248" s="96"/>
      <c r="Q248" s="177"/>
      <c r="R248" s="178"/>
      <c r="S248" s="178">
        <f t="shared" si="426"/>
        <v>0</v>
      </c>
      <c r="T248" s="178"/>
      <c r="U248" s="178">
        <f t="shared" si="427"/>
        <v>0</v>
      </c>
      <c r="V248" s="179"/>
      <c r="W248" s="224"/>
      <c r="X248" s="225"/>
      <c r="Y248" s="225">
        <f t="shared" si="429"/>
        <v>0</v>
      </c>
      <c r="Z248" s="225"/>
      <c r="AA248" s="225">
        <f t="shared" si="430"/>
        <v>0</v>
      </c>
      <c r="AB248" s="226"/>
      <c r="AC248" s="271"/>
      <c r="AD248" s="272"/>
      <c r="AE248" s="272">
        <f t="shared" si="432"/>
        <v>0</v>
      </c>
      <c r="AF248" s="272"/>
      <c r="AG248" s="272">
        <f t="shared" si="433"/>
        <v>0</v>
      </c>
      <c r="AH248" s="273"/>
      <c r="AI248" s="318"/>
      <c r="AJ248" s="319"/>
      <c r="AK248" s="319">
        <f t="shared" si="435"/>
        <v>0</v>
      </c>
      <c r="AL248" s="319"/>
      <c r="AM248" s="319">
        <f t="shared" si="436"/>
        <v>0</v>
      </c>
      <c r="AN248" s="320"/>
      <c r="AO248" s="1107"/>
      <c r="AP248" s="1093"/>
      <c r="AQ248" s="1093">
        <f t="shared" si="438"/>
        <v>0</v>
      </c>
      <c r="AR248" s="1093"/>
      <c r="AS248" s="1093">
        <f t="shared" si="439"/>
        <v>0</v>
      </c>
      <c r="AT248" s="1094"/>
      <c r="AU248" s="1103"/>
      <c r="AV248" s="1101"/>
      <c r="AW248" s="1101">
        <f t="shared" si="441"/>
        <v>0</v>
      </c>
      <c r="AX248" s="1101"/>
      <c r="AY248" s="1101">
        <f t="shared" si="442"/>
        <v>0</v>
      </c>
      <c r="AZ248" s="1102"/>
      <c r="BA248" s="1151">
        <f t="shared" si="284"/>
        <v>0</v>
      </c>
      <c r="BB248" s="363"/>
      <c r="BC248" s="363">
        <f t="shared" si="444"/>
        <v>0</v>
      </c>
      <c r="BD248" s="363"/>
      <c r="BE248" s="363">
        <f t="shared" si="445"/>
        <v>0</v>
      </c>
      <c r="BF248" s="364">
        <f t="shared" si="351"/>
        <v>0</v>
      </c>
      <c r="BG248" s="1220">
        <f t="shared" si="323"/>
        <v>0</v>
      </c>
      <c r="BH248" s="1220">
        <f t="shared" si="324"/>
        <v>0</v>
      </c>
    </row>
    <row r="249" spans="1:60" ht="25.5" x14ac:dyDescent="0.2">
      <c r="A249" s="1">
        <v>246</v>
      </c>
      <c r="B249" s="50" t="s">
        <v>121</v>
      </c>
      <c r="C249" s="51" t="s">
        <v>358</v>
      </c>
      <c r="D249" s="51" t="s">
        <v>14</v>
      </c>
      <c r="E249" s="51">
        <v>1</v>
      </c>
      <c r="F249" s="76">
        <v>174873.3</v>
      </c>
      <c r="G249" s="76">
        <f t="shared" si="325"/>
        <v>174873.3</v>
      </c>
      <c r="H249" s="76">
        <v>469767.55200000003</v>
      </c>
      <c r="I249" s="76">
        <f t="shared" si="326"/>
        <v>469767.55200000003</v>
      </c>
      <c r="J249" s="120">
        <f t="shared" si="422"/>
        <v>644640.85199999996</v>
      </c>
      <c r="K249" s="131">
        <v>1</v>
      </c>
      <c r="L249" s="95">
        <v>174873.3</v>
      </c>
      <c r="M249" s="95">
        <f t="shared" si="423"/>
        <v>174873.3</v>
      </c>
      <c r="N249" s="95">
        <v>469767.55200000003</v>
      </c>
      <c r="O249" s="95">
        <f t="shared" si="424"/>
        <v>469767.55200000003</v>
      </c>
      <c r="P249" s="96">
        <f t="shared" ref="P249:P251" si="446">M249+O249</f>
        <v>644640.85199999996</v>
      </c>
      <c r="Q249" s="177"/>
      <c r="R249" s="178">
        <v>174873.3</v>
      </c>
      <c r="S249" s="178">
        <f t="shared" si="426"/>
        <v>0</v>
      </c>
      <c r="T249" s="178">
        <v>469767.55200000003</v>
      </c>
      <c r="U249" s="178">
        <f t="shared" si="427"/>
        <v>0</v>
      </c>
      <c r="V249" s="179">
        <f t="shared" ref="V249:V251" si="447">S249+U249</f>
        <v>0</v>
      </c>
      <c r="W249" s="224"/>
      <c r="X249" s="225">
        <v>174873.3</v>
      </c>
      <c r="Y249" s="225">
        <f t="shared" si="429"/>
        <v>0</v>
      </c>
      <c r="Z249" s="225">
        <v>469767.55200000003</v>
      </c>
      <c r="AA249" s="225">
        <f t="shared" si="430"/>
        <v>0</v>
      </c>
      <c r="AB249" s="226">
        <f t="shared" ref="AB249:AB251" si="448">Y249+AA249</f>
        <v>0</v>
      </c>
      <c r="AC249" s="271"/>
      <c r="AD249" s="272">
        <v>174873.3</v>
      </c>
      <c r="AE249" s="272">
        <f t="shared" si="432"/>
        <v>0</v>
      </c>
      <c r="AF249" s="272">
        <v>469767.55200000003</v>
      </c>
      <c r="AG249" s="272">
        <f t="shared" si="433"/>
        <v>0</v>
      </c>
      <c r="AH249" s="273">
        <f t="shared" ref="AH249:AH251" si="449">AE249+AG249</f>
        <v>0</v>
      </c>
      <c r="AI249" s="318"/>
      <c r="AJ249" s="319">
        <v>174873.3</v>
      </c>
      <c r="AK249" s="319">
        <f t="shared" si="435"/>
        <v>0</v>
      </c>
      <c r="AL249" s="319">
        <v>469767.55200000003</v>
      </c>
      <c r="AM249" s="319">
        <f t="shared" si="436"/>
        <v>0</v>
      </c>
      <c r="AN249" s="320">
        <f t="shared" ref="AN249:AN251" si="450">AK249+AM249</f>
        <v>0</v>
      </c>
      <c r="AO249" s="1107"/>
      <c r="AP249" s="1093">
        <v>174873.3</v>
      </c>
      <c r="AQ249" s="1093">
        <f t="shared" si="438"/>
        <v>0</v>
      </c>
      <c r="AR249" s="1093">
        <v>469767.55200000003</v>
      </c>
      <c r="AS249" s="1093">
        <f t="shared" si="439"/>
        <v>0</v>
      </c>
      <c r="AT249" s="1094">
        <f t="shared" ref="AT249:AT251" si="451">AQ249+AS249</f>
        <v>0</v>
      </c>
      <c r="AU249" s="1103"/>
      <c r="AV249" s="1101">
        <v>174873.3</v>
      </c>
      <c r="AW249" s="1101">
        <f t="shared" si="441"/>
        <v>0</v>
      </c>
      <c r="AX249" s="1101">
        <v>469767.55200000003</v>
      </c>
      <c r="AY249" s="1101">
        <f t="shared" si="442"/>
        <v>0</v>
      </c>
      <c r="AZ249" s="1102">
        <f t="shared" ref="AZ249:AZ251" si="452">AW249+AY249</f>
        <v>0</v>
      </c>
      <c r="BA249" s="1151">
        <f t="shared" si="284"/>
        <v>0</v>
      </c>
      <c r="BB249" s="363">
        <v>174873.3</v>
      </c>
      <c r="BC249" s="363">
        <f t="shared" si="444"/>
        <v>0</v>
      </c>
      <c r="BD249" s="363">
        <v>469767.55200000003</v>
      </c>
      <c r="BE249" s="363">
        <f t="shared" si="445"/>
        <v>0</v>
      </c>
      <c r="BF249" s="364">
        <f t="shared" si="351"/>
        <v>0</v>
      </c>
      <c r="BG249" s="1220">
        <f t="shared" si="323"/>
        <v>0</v>
      </c>
      <c r="BH249" s="1220">
        <f t="shared" si="324"/>
        <v>0</v>
      </c>
    </row>
    <row r="250" spans="1:60" ht="38.25" x14ac:dyDescent="0.2">
      <c r="A250" s="1">
        <v>247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5"/>
        <v>77780.28</v>
      </c>
      <c r="H250" s="76">
        <v>160846.10400000002</v>
      </c>
      <c r="I250" s="76">
        <f t="shared" si="326"/>
        <v>160846.10400000002</v>
      </c>
      <c r="J250" s="120">
        <f t="shared" si="422"/>
        <v>238626.38400000002</v>
      </c>
      <c r="K250" s="131"/>
      <c r="L250" s="95">
        <v>77780.28</v>
      </c>
      <c r="M250" s="95">
        <f t="shared" si="423"/>
        <v>0</v>
      </c>
      <c r="N250" s="95">
        <v>160846.10400000002</v>
      </c>
      <c r="O250" s="95">
        <f t="shared" si="424"/>
        <v>0</v>
      </c>
      <c r="P250" s="96">
        <f t="shared" si="446"/>
        <v>0</v>
      </c>
      <c r="Q250" s="177"/>
      <c r="R250" s="178">
        <v>77780.28</v>
      </c>
      <c r="S250" s="178">
        <f t="shared" si="426"/>
        <v>0</v>
      </c>
      <c r="T250" s="178">
        <v>160846.10400000002</v>
      </c>
      <c r="U250" s="178">
        <f t="shared" si="427"/>
        <v>0</v>
      </c>
      <c r="V250" s="179">
        <f t="shared" si="447"/>
        <v>0</v>
      </c>
      <c r="W250" s="224">
        <v>1</v>
      </c>
      <c r="X250" s="225">
        <v>77780.28</v>
      </c>
      <c r="Y250" s="225">
        <f t="shared" si="429"/>
        <v>77780.28</v>
      </c>
      <c r="Z250" s="225">
        <v>160846.10400000002</v>
      </c>
      <c r="AA250" s="225">
        <f t="shared" si="430"/>
        <v>160846.10400000002</v>
      </c>
      <c r="AB250" s="226">
        <f t="shared" si="448"/>
        <v>238626.38400000002</v>
      </c>
      <c r="AC250" s="271"/>
      <c r="AD250" s="272">
        <v>77780.28</v>
      </c>
      <c r="AE250" s="272">
        <f t="shared" si="432"/>
        <v>0</v>
      </c>
      <c r="AF250" s="272">
        <v>160846.10400000002</v>
      </c>
      <c r="AG250" s="272">
        <f t="shared" si="433"/>
        <v>0</v>
      </c>
      <c r="AH250" s="273">
        <f t="shared" si="449"/>
        <v>0</v>
      </c>
      <c r="AI250" s="318"/>
      <c r="AJ250" s="319">
        <v>77780.28</v>
      </c>
      <c r="AK250" s="319">
        <f t="shared" si="435"/>
        <v>0</v>
      </c>
      <c r="AL250" s="319">
        <v>160846.10400000002</v>
      </c>
      <c r="AM250" s="319">
        <f t="shared" si="436"/>
        <v>0</v>
      </c>
      <c r="AN250" s="320">
        <f t="shared" si="450"/>
        <v>0</v>
      </c>
      <c r="AO250" s="1107"/>
      <c r="AP250" s="1093">
        <v>77780.28</v>
      </c>
      <c r="AQ250" s="1093">
        <f t="shared" si="438"/>
        <v>0</v>
      </c>
      <c r="AR250" s="1093">
        <v>160846.10400000002</v>
      </c>
      <c r="AS250" s="1093">
        <f t="shared" si="439"/>
        <v>0</v>
      </c>
      <c r="AT250" s="1094">
        <f t="shared" si="451"/>
        <v>0</v>
      </c>
      <c r="AU250" s="1103"/>
      <c r="AV250" s="1101">
        <v>77780.28</v>
      </c>
      <c r="AW250" s="1101">
        <f t="shared" si="441"/>
        <v>0</v>
      </c>
      <c r="AX250" s="1101">
        <v>160846.10400000002</v>
      </c>
      <c r="AY250" s="1101">
        <f t="shared" si="442"/>
        <v>0</v>
      </c>
      <c r="AZ250" s="1102">
        <f t="shared" si="452"/>
        <v>0</v>
      </c>
      <c r="BA250" s="1151">
        <f t="shared" si="284"/>
        <v>0</v>
      </c>
      <c r="BB250" s="363">
        <v>77780.28</v>
      </c>
      <c r="BC250" s="363">
        <f t="shared" si="444"/>
        <v>0</v>
      </c>
      <c r="BD250" s="363">
        <v>160846.10400000002</v>
      </c>
      <c r="BE250" s="363">
        <f t="shared" si="445"/>
        <v>0</v>
      </c>
      <c r="BF250" s="364">
        <f t="shared" si="351"/>
        <v>0</v>
      </c>
      <c r="BG250" s="1220">
        <f t="shared" si="323"/>
        <v>0</v>
      </c>
      <c r="BH250" s="1220">
        <f t="shared" si="324"/>
        <v>0</v>
      </c>
    </row>
    <row r="251" spans="1:60" x14ac:dyDescent="0.2">
      <c r="A251" s="1">
        <v>248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5"/>
        <v>22827</v>
      </c>
      <c r="H251" s="76">
        <v>62594.207999999991</v>
      </c>
      <c r="I251" s="76">
        <f t="shared" si="326"/>
        <v>62594.207999999991</v>
      </c>
      <c r="J251" s="120">
        <f t="shared" si="422"/>
        <v>85421.207999999984</v>
      </c>
      <c r="K251" s="131"/>
      <c r="L251" s="95">
        <v>22827</v>
      </c>
      <c r="M251" s="95">
        <f t="shared" si="423"/>
        <v>0</v>
      </c>
      <c r="N251" s="95">
        <v>62594.207999999991</v>
      </c>
      <c r="O251" s="95">
        <f t="shared" si="424"/>
        <v>0</v>
      </c>
      <c r="P251" s="96">
        <f t="shared" si="446"/>
        <v>0</v>
      </c>
      <c r="Q251" s="177"/>
      <c r="R251" s="178">
        <v>22827</v>
      </c>
      <c r="S251" s="178">
        <f t="shared" si="426"/>
        <v>0</v>
      </c>
      <c r="T251" s="178">
        <v>62594.207999999991</v>
      </c>
      <c r="U251" s="178">
        <f t="shared" si="427"/>
        <v>0</v>
      </c>
      <c r="V251" s="179">
        <f t="shared" si="447"/>
        <v>0</v>
      </c>
      <c r="W251" s="224">
        <v>1</v>
      </c>
      <c r="X251" s="225">
        <v>22827</v>
      </c>
      <c r="Y251" s="225">
        <f t="shared" si="429"/>
        <v>22827</v>
      </c>
      <c r="Z251" s="225">
        <v>62594.207999999991</v>
      </c>
      <c r="AA251" s="225">
        <f t="shared" si="430"/>
        <v>62594.207999999991</v>
      </c>
      <c r="AB251" s="226">
        <f t="shared" si="448"/>
        <v>85421.207999999984</v>
      </c>
      <c r="AC251" s="271"/>
      <c r="AD251" s="272">
        <v>22827</v>
      </c>
      <c r="AE251" s="272">
        <f t="shared" si="432"/>
        <v>0</v>
      </c>
      <c r="AF251" s="272">
        <v>62594.207999999991</v>
      </c>
      <c r="AG251" s="272">
        <f t="shared" si="433"/>
        <v>0</v>
      </c>
      <c r="AH251" s="273">
        <f t="shared" si="449"/>
        <v>0</v>
      </c>
      <c r="AI251" s="318"/>
      <c r="AJ251" s="319">
        <v>22827</v>
      </c>
      <c r="AK251" s="319">
        <f t="shared" si="435"/>
        <v>0</v>
      </c>
      <c r="AL251" s="319">
        <v>62594.207999999991</v>
      </c>
      <c r="AM251" s="319">
        <f t="shared" si="436"/>
        <v>0</v>
      </c>
      <c r="AN251" s="320">
        <f t="shared" si="450"/>
        <v>0</v>
      </c>
      <c r="AO251" s="1107"/>
      <c r="AP251" s="1093">
        <v>22827</v>
      </c>
      <c r="AQ251" s="1093">
        <f t="shared" si="438"/>
        <v>0</v>
      </c>
      <c r="AR251" s="1093">
        <v>62594.207999999991</v>
      </c>
      <c r="AS251" s="1093">
        <f t="shared" si="439"/>
        <v>0</v>
      </c>
      <c r="AT251" s="1094">
        <f t="shared" si="451"/>
        <v>0</v>
      </c>
      <c r="AU251" s="1103"/>
      <c r="AV251" s="1101">
        <v>22827</v>
      </c>
      <c r="AW251" s="1101">
        <f t="shared" si="441"/>
        <v>0</v>
      </c>
      <c r="AX251" s="1101">
        <v>62594.207999999991</v>
      </c>
      <c r="AY251" s="1101">
        <f t="shared" si="442"/>
        <v>0</v>
      </c>
      <c r="AZ251" s="1102">
        <f t="shared" si="452"/>
        <v>0</v>
      </c>
      <c r="BA251" s="1151">
        <f t="shared" si="284"/>
        <v>0</v>
      </c>
      <c r="BB251" s="363">
        <v>22827</v>
      </c>
      <c r="BC251" s="363">
        <f t="shared" si="444"/>
        <v>0</v>
      </c>
      <c r="BD251" s="363">
        <v>62594.207999999991</v>
      </c>
      <c r="BE251" s="363">
        <f t="shared" si="445"/>
        <v>0</v>
      </c>
      <c r="BF251" s="364">
        <f t="shared" si="351"/>
        <v>0</v>
      </c>
      <c r="BG251" s="1220">
        <f t="shared" si="323"/>
        <v>0</v>
      </c>
      <c r="BH251" s="1220">
        <f t="shared" si="324"/>
        <v>0</v>
      </c>
    </row>
    <row r="252" spans="1:60" x14ac:dyDescent="0.2">
      <c r="A252" s="1">
        <v>249</v>
      </c>
      <c r="B252" s="1289" t="s">
        <v>122</v>
      </c>
      <c r="C252" s="1159"/>
      <c r="D252" s="51"/>
      <c r="E252" s="51"/>
      <c r="F252" s="51"/>
      <c r="G252" s="76"/>
      <c r="H252" s="1124"/>
      <c r="I252" s="76"/>
      <c r="J252" s="1125"/>
      <c r="K252" s="131"/>
      <c r="L252" s="1144"/>
      <c r="M252" s="95"/>
      <c r="N252" s="1126"/>
      <c r="O252" s="95"/>
      <c r="P252" s="1127"/>
      <c r="Q252" s="177"/>
      <c r="R252" s="1145"/>
      <c r="S252" s="178"/>
      <c r="T252" s="1128"/>
      <c r="U252" s="178"/>
      <c r="V252" s="1129"/>
      <c r="W252" s="224"/>
      <c r="X252" s="1146"/>
      <c r="Y252" s="225"/>
      <c r="Z252" s="1130"/>
      <c r="AA252" s="225"/>
      <c r="AB252" s="1131"/>
      <c r="AC252" s="271"/>
      <c r="AD252" s="1147"/>
      <c r="AE252" s="272"/>
      <c r="AF252" s="1132"/>
      <c r="AG252" s="272"/>
      <c r="AH252" s="1133"/>
      <c r="AI252" s="318"/>
      <c r="AJ252" s="1148"/>
      <c r="AK252" s="319"/>
      <c r="AL252" s="1134"/>
      <c r="AM252" s="319"/>
      <c r="AN252" s="1135"/>
      <c r="AO252" s="1107"/>
      <c r="AP252" s="1149"/>
      <c r="AQ252" s="1093"/>
      <c r="AR252" s="1136"/>
      <c r="AS252" s="1093"/>
      <c r="AT252" s="1137"/>
      <c r="AU252" s="1103"/>
      <c r="AV252" s="1150"/>
      <c r="AW252" s="1101"/>
      <c r="AX252" s="1138"/>
      <c r="AY252" s="1101"/>
      <c r="AZ252" s="1139"/>
      <c r="BA252" s="1151">
        <f t="shared" si="284"/>
        <v>0</v>
      </c>
      <c r="BB252" s="1152"/>
      <c r="BC252" s="363"/>
      <c r="BD252" s="1140"/>
      <c r="BE252" s="363"/>
      <c r="BF252" s="364">
        <f t="shared" si="351"/>
        <v>0</v>
      </c>
      <c r="BG252" s="1220">
        <f t="shared" si="323"/>
        <v>0</v>
      </c>
      <c r="BH252" s="1220">
        <f t="shared" si="324"/>
        <v>0</v>
      </c>
    </row>
    <row r="253" spans="1:60" x14ac:dyDescent="0.2">
      <c r="A253" s="1">
        <v>250</v>
      </c>
      <c r="B253" s="50" t="s">
        <v>123</v>
      </c>
      <c r="C253" s="51" t="s">
        <v>359</v>
      </c>
      <c r="D253" s="51" t="s">
        <v>14</v>
      </c>
      <c r="E253" s="51">
        <v>1</v>
      </c>
      <c r="F253" s="76">
        <v>134605.79999999999</v>
      </c>
      <c r="G253" s="76">
        <f t="shared" si="325"/>
        <v>134605.79999999999</v>
      </c>
      <c r="H253" s="76">
        <v>281150.90399999998</v>
      </c>
      <c r="I253" s="76">
        <f t="shared" si="326"/>
        <v>281150.90399999998</v>
      </c>
      <c r="J253" s="120">
        <f t="shared" ref="J253:J256" si="453">G253+I253</f>
        <v>415756.70399999997</v>
      </c>
      <c r="K253" s="131"/>
      <c r="L253" s="95">
        <v>134605.79999999999</v>
      </c>
      <c r="M253" s="95">
        <f t="shared" ref="M253:M256" si="454">K253*L253</f>
        <v>0</v>
      </c>
      <c r="N253" s="95">
        <v>281150.90399999998</v>
      </c>
      <c r="O253" s="95">
        <f t="shared" ref="O253:O256" si="455">K253*N253</f>
        <v>0</v>
      </c>
      <c r="P253" s="96">
        <f t="shared" ref="P253:P256" si="456">M253+O253</f>
        <v>0</v>
      </c>
      <c r="Q253" s="177"/>
      <c r="R253" s="178">
        <v>134605.79999999999</v>
      </c>
      <c r="S253" s="178">
        <f t="shared" ref="S253:S256" si="457">Q253*R253</f>
        <v>0</v>
      </c>
      <c r="T253" s="178">
        <v>281150.90399999998</v>
      </c>
      <c r="U253" s="178">
        <f t="shared" ref="U253:U256" si="458">Q253*T253</f>
        <v>0</v>
      </c>
      <c r="V253" s="179">
        <f t="shared" ref="V253:V256" si="459">S253+U253</f>
        <v>0</v>
      </c>
      <c r="W253" s="224">
        <v>1</v>
      </c>
      <c r="X253" s="225">
        <v>134605.79999999999</v>
      </c>
      <c r="Y253" s="225">
        <f t="shared" ref="Y253:Y256" si="460">W253*X253</f>
        <v>134605.79999999999</v>
      </c>
      <c r="Z253" s="225">
        <v>281150.90399999998</v>
      </c>
      <c r="AA253" s="225">
        <f t="shared" ref="AA253:AA256" si="461">W253*Z253</f>
        <v>281150.90399999998</v>
      </c>
      <c r="AB253" s="226">
        <f t="shared" ref="AB253:AB256" si="462">Y253+AA253</f>
        <v>415756.70399999997</v>
      </c>
      <c r="AC253" s="271"/>
      <c r="AD253" s="272">
        <v>134605.79999999999</v>
      </c>
      <c r="AE253" s="272">
        <f t="shared" ref="AE253:AE256" si="463">AC253*AD253</f>
        <v>0</v>
      </c>
      <c r="AF253" s="272">
        <v>281150.90399999998</v>
      </c>
      <c r="AG253" s="272">
        <f t="shared" ref="AG253:AG256" si="464">AC253*AF253</f>
        <v>0</v>
      </c>
      <c r="AH253" s="273">
        <f t="shared" ref="AH253:AH256" si="465">AE253+AG253</f>
        <v>0</v>
      </c>
      <c r="AI253" s="318"/>
      <c r="AJ253" s="319">
        <v>134605.79999999999</v>
      </c>
      <c r="AK253" s="319">
        <f t="shared" ref="AK253:AK256" si="466">AI253*AJ253</f>
        <v>0</v>
      </c>
      <c r="AL253" s="319">
        <v>281150.90399999998</v>
      </c>
      <c r="AM253" s="319">
        <f t="shared" ref="AM253:AM256" si="467">AI253*AL253</f>
        <v>0</v>
      </c>
      <c r="AN253" s="320">
        <f t="shared" ref="AN253:AN256" si="468">AK253+AM253</f>
        <v>0</v>
      </c>
      <c r="AO253" s="1107"/>
      <c r="AP253" s="1093">
        <v>134605.79999999999</v>
      </c>
      <c r="AQ253" s="1093">
        <f t="shared" ref="AQ253:AQ256" si="469">AO253*AP253</f>
        <v>0</v>
      </c>
      <c r="AR253" s="1093">
        <v>281150.90399999998</v>
      </c>
      <c r="AS253" s="1093">
        <f t="shared" ref="AS253:AS256" si="470">AO253*AR253</f>
        <v>0</v>
      </c>
      <c r="AT253" s="1094">
        <f t="shared" ref="AT253:AT256" si="471">AQ253+AS253</f>
        <v>0</v>
      </c>
      <c r="AU253" s="1103"/>
      <c r="AV253" s="1101">
        <v>134605.79999999999</v>
      </c>
      <c r="AW253" s="1101">
        <f t="shared" ref="AW253:AW256" si="472">AU253*AV253</f>
        <v>0</v>
      </c>
      <c r="AX253" s="1101">
        <v>281150.90399999998</v>
      </c>
      <c r="AY253" s="1101">
        <f t="shared" ref="AY253:AY256" si="473">AU253*AX253</f>
        <v>0</v>
      </c>
      <c r="AZ253" s="1102">
        <f t="shared" ref="AZ253:AZ256" si="474">AW253+AY253</f>
        <v>0</v>
      </c>
      <c r="BA253" s="1151">
        <f t="shared" si="284"/>
        <v>0</v>
      </c>
      <c r="BB253" s="363">
        <v>134605.79999999999</v>
      </c>
      <c r="BC253" s="363">
        <f t="shared" ref="BC253:BC256" si="475">BA253*BB253</f>
        <v>0</v>
      </c>
      <c r="BD253" s="363">
        <v>281150.90399999998</v>
      </c>
      <c r="BE253" s="363">
        <f t="shared" ref="BE253:BE256" si="476">BA253*BD253</f>
        <v>0</v>
      </c>
      <c r="BF253" s="364">
        <f t="shared" si="351"/>
        <v>0</v>
      </c>
      <c r="BG253" s="1220">
        <f t="shared" si="323"/>
        <v>0</v>
      </c>
      <c r="BH253" s="1220">
        <f t="shared" si="324"/>
        <v>0</v>
      </c>
    </row>
    <row r="254" spans="1:60" x14ac:dyDescent="0.2">
      <c r="A254" s="1">
        <v>251</v>
      </c>
      <c r="B254" s="50" t="s">
        <v>110</v>
      </c>
      <c r="C254" s="51" t="s">
        <v>360</v>
      </c>
      <c r="D254" s="51" t="s">
        <v>14</v>
      </c>
      <c r="E254" s="51">
        <v>1</v>
      </c>
      <c r="F254" s="76">
        <v>49482.079999999994</v>
      </c>
      <c r="G254" s="76">
        <f t="shared" si="325"/>
        <v>49482.079999999994</v>
      </c>
      <c r="H254" s="76">
        <v>30335.111999999997</v>
      </c>
      <c r="I254" s="76">
        <f t="shared" si="326"/>
        <v>30335.111999999997</v>
      </c>
      <c r="J254" s="120">
        <f t="shared" si="453"/>
        <v>79817.191999999995</v>
      </c>
      <c r="K254" s="131"/>
      <c r="L254" s="95">
        <v>49482.079999999994</v>
      </c>
      <c r="M254" s="95">
        <f t="shared" si="454"/>
        <v>0</v>
      </c>
      <c r="N254" s="95">
        <v>30335.111999999997</v>
      </c>
      <c r="O254" s="95">
        <f t="shared" si="455"/>
        <v>0</v>
      </c>
      <c r="P254" s="96">
        <f t="shared" si="456"/>
        <v>0</v>
      </c>
      <c r="Q254" s="177"/>
      <c r="R254" s="178">
        <v>49482.079999999994</v>
      </c>
      <c r="S254" s="178">
        <f t="shared" si="457"/>
        <v>0</v>
      </c>
      <c r="T254" s="178">
        <v>30335.111999999997</v>
      </c>
      <c r="U254" s="178">
        <f t="shared" si="458"/>
        <v>0</v>
      </c>
      <c r="V254" s="179">
        <f t="shared" si="459"/>
        <v>0</v>
      </c>
      <c r="W254" s="224"/>
      <c r="X254" s="225">
        <v>49482.079999999994</v>
      </c>
      <c r="Y254" s="225">
        <f t="shared" si="460"/>
        <v>0</v>
      </c>
      <c r="Z254" s="225">
        <v>30335.111999999997</v>
      </c>
      <c r="AA254" s="225">
        <f t="shared" si="461"/>
        <v>0</v>
      </c>
      <c r="AB254" s="226">
        <f t="shared" si="462"/>
        <v>0</v>
      </c>
      <c r="AC254" s="271"/>
      <c r="AD254" s="272">
        <v>49482.079999999994</v>
      </c>
      <c r="AE254" s="272">
        <f t="shared" si="463"/>
        <v>0</v>
      </c>
      <c r="AF254" s="272">
        <v>30335.111999999997</v>
      </c>
      <c r="AG254" s="272">
        <f t="shared" si="464"/>
        <v>0</v>
      </c>
      <c r="AH254" s="273">
        <f t="shared" si="465"/>
        <v>0</v>
      </c>
      <c r="AI254" s="318"/>
      <c r="AJ254" s="319">
        <v>49482.079999999994</v>
      </c>
      <c r="AK254" s="319">
        <f t="shared" si="466"/>
        <v>0</v>
      </c>
      <c r="AL254" s="319">
        <v>30335.111999999997</v>
      </c>
      <c r="AM254" s="319">
        <f t="shared" si="467"/>
        <v>0</v>
      </c>
      <c r="AN254" s="320">
        <f t="shared" si="468"/>
        <v>0</v>
      </c>
      <c r="AO254" s="1610">
        <v>1</v>
      </c>
      <c r="AP254" s="1093">
        <v>49482.079999999994</v>
      </c>
      <c r="AQ254" s="1093">
        <f t="shared" si="469"/>
        <v>49482.079999999994</v>
      </c>
      <c r="AR254" s="1093">
        <v>30335.111999999997</v>
      </c>
      <c r="AS254" s="1093">
        <f t="shared" si="470"/>
        <v>30335.111999999997</v>
      </c>
      <c r="AT254" s="1094">
        <f t="shared" si="471"/>
        <v>79817.191999999995</v>
      </c>
      <c r="AU254" s="1103"/>
      <c r="AV254" s="1101">
        <v>49482.079999999994</v>
      </c>
      <c r="AW254" s="1101">
        <f t="shared" si="472"/>
        <v>0</v>
      </c>
      <c r="AX254" s="1101">
        <v>30335.111999999997</v>
      </c>
      <c r="AY254" s="1101">
        <f t="shared" si="473"/>
        <v>0</v>
      </c>
      <c r="AZ254" s="1102">
        <f t="shared" si="474"/>
        <v>0</v>
      </c>
      <c r="BA254" s="1151">
        <f t="shared" si="284"/>
        <v>0</v>
      </c>
      <c r="BB254" s="363">
        <v>49482.079999999994</v>
      </c>
      <c r="BC254" s="363">
        <f t="shared" si="475"/>
        <v>0</v>
      </c>
      <c r="BD254" s="363">
        <v>30335.111999999997</v>
      </c>
      <c r="BE254" s="363">
        <f t="shared" si="476"/>
        <v>0</v>
      </c>
      <c r="BF254" s="364">
        <f t="shared" si="351"/>
        <v>0</v>
      </c>
      <c r="BG254" s="1220">
        <f t="shared" si="323"/>
        <v>79817.191999999995</v>
      </c>
      <c r="BH254" s="1220">
        <f t="shared" si="324"/>
        <v>-79817.191999999995</v>
      </c>
    </row>
    <row r="255" spans="1:60" x14ac:dyDescent="0.2">
      <c r="A255" s="1">
        <v>252</v>
      </c>
      <c r="B255" s="50" t="s">
        <v>111</v>
      </c>
      <c r="C255" s="51" t="s">
        <v>361</v>
      </c>
      <c r="D255" s="51" t="s">
        <v>14</v>
      </c>
      <c r="E255" s="51">
        <v>1</v>
      </c>
      <c r="F255" s="76">
        <v>12559</v>
      </c>
      <c r="G255" s="76">
        <f t="shared" si="325"/>
        <v>12559</v>
      </c>
      <c r="H255" s="76">
        <v>42774.791999999994</v>
      </c>
      <c r="I255" s="76">
        <f t="shared" si="326"/>
        <v>42774.791999999994</v>
      </c>
      <c r="J255" s="120">
        <f t="shared" si="453"/>
        <v>55333.791999999994</v>
      </c>
      <c r="K255" s="131"/>
      <c r="L255" s="95">
        <v>12559</v>
      </c>
      <c r="M255" s="95">
        <f t="shared" si="454"/>
        <v>0</v>
      </c>
      <c r="N255" s="95">
        <v>42774.791999999994</v>
      </c>
      <c r="O255" s="95">
        <f t="shared" si="455"/>
        <v>0</v>
      </c>
      <c r="P255" s="96">
        <f t="shared" si="456"/>
        <v>0</v>
      </c>
      <c r="Q255" s="177"/>
      <c r="R255" s="178">
        <v>12559</v>
      </c>
      <c r="S255" s="178">
        <f t="shared" si="457"/>
        <v>0</v>
      </c>
      <c r="T255" s="178">
        <v>42774.791999999994</v>
      </c>
      <c r="U255" s="178">
        <f t="shared" si="458"/>
        <v>0</v>
      </c>
      <c r="V255" s="179">
        <f t="shared" si="459"/>
        <v>0</v>
      </c>
      <c r="W255" s="224"/>
      <c r="X255" s="225">
        <v>12559</v>
      </c>
      <c r="Y255" s="225">
        <f t="shared" si="460"/>
        <v>0</v>
      </c>
      <c r="Z255" s="225">
        <v>42774.791999999994</v>
      </c>
      <c r="AA255" s="225">
        <f t="shared" si="461"/>
        <v>0</v>
      </c>
      <c r="AB255" s="226">
        <f t="shared" si="462"/>
        <v>0</v>
      </c>
      <c r="AC255" s="271"/>
      <c r="AD255" s="272">
        <v>12559</v>
      </c>
      <c r="AE255" s="272">
        <f t="shared" si="463"/>
        <v>0</v>
      </c>
      <c r="AF255" s="272">
        <v>42774.791999999994</v>
      </c>
      <c r="AG255" s="272">
        <f t="shared" si="464"/>
        <v>0</v>
      </c>
      <c r="AH255" s="273">
        <f t="shared" si="465"/>
        <v>0</v>
      </c>
      <c r="AI255" s="318"/>
      <c r="AJ255" s="319">
        <v>12559</v>
      </c>
      <c r="AK255" s="319">
        <f t="shared" si="466"/>
        <v>0</v>
      </c>
      <c r="AL255" s="319">
        <v>42774.791999999994</v>
      </c>
      <c r="AM255" s="319">
        <f t="shared" si="467"/>
        <v>0</v>
      </c>
      <c r="AN255" s="320">
        <f t="shared" si="468"/>
        <v>0</v>
      </c>
      <c r="AO255" s="1610">
        <v>1</v>
      </c>
      <c r="AP255" s="1093">
        <v>12559</v>
      </c>
      <c r="AQ255" s="1093">
        <f t="shared" si="469"/>
        <v>12559</v>
      </c>
      <c r="AR255" s="1093">
        <v>42774.791999999994</v>
      </c>
      <c r="AS255" s="1093">
        <f t="shared" si="470"/>
        <v>42774.791999999994</v>
      </c>
      <c r="AT255" s="1094">
        <f t="shared" si="471"/>
        <v>55333.791999999994</v>
      </c>
      <c r="AU255" s="1103"/>
      <c r="AV255" s="1101">
        <v>12559</v>
      </c>
      <c r="AW255" s="1101">
        <f t="shared" si="472"/>
        <v>0</v>
      </c>
      <c r="AX255" s="1101">
        <v>42774.791999999994</v>
      </c>
      <c r="AY255" s="1101">
        <f t="shared" si="473"/>
        <v>0</v>
      </c>
      <c r="AZ255" s="1102">
        <f t="shared" si="474"/>
        <v>0</v>
      </c>
      <c r="BA255" s="1151">
        <f t="shared" si="284"/>
        <v>0</v>
      </c>
      <c r="BB255" s="363">
        <v>12559</v>
      </c>
      <c r="BC255" s="363">
        <f t="shared" si="475"/>
        <v>0</v>
      </c>
      <c r="BD255" s="363">
        <v>42774.791999999994</v>
      </c>
      <c r="BE255" s="363">
        <f t="shared" si="476"/>
        <v>0</v>
      </c>
      <c r="BF255" s="364">
        <f t="shared" si="351"/>
        <v>0</v>
      </c>
      <c r="BG255" s="1220">
        <f t="shared" si="323"/>
        <v>55333.791999999994</v>
      </c>
      <c r="BH255" s="1220">
        <f t="shared" si="324"/>
        <v>-55333.791999999994</v>
      </c>
    </row>
    <row r="256" spans="1:60" x14ac:dyDescent="0.2">
      <c r="A256" s="1">
        <v>253</v>
      </c>
      <c r="B256" s="50" t="s">
        <v>111</v>
      </c>
      <c r="C256" s="51" t="s">
        <v>361</v>
      </c>
      <c r="D256" s="51" t="s">
        <v>14</v>
      </c>
      <c r="E256" s="51">
        <v>1</v>
      </c>
      <c r="F256" s="76">
        <v>10969</v>
      </c>
      <c r="G256" s="76">
        <f t="shared" si="325"/>
        <v>10969</v>
      </c>
      <c r="H256" s="76">
        <v>42774.791999999994</v>
      </c>
      <c r="I256" s="76">
        <f t="shared" si="326"/>
        <v>42774.791999999994</v>
      </c>
      <c r="J256" s="120">
        <f t="shared" si="453"/>
        <v>53743.791999999994</v>
      </c>
      <c r="K256" s="131"/>
      <c r="L256" s="95">
        <v>10969</v>
      </c>
      <c r="M256" s="95">
        <f t="shared" si="454"/>
        <v>0</v>
      </c>
      <c r="N256" s="95">
        <v>42774.791999999994</v>
      </c>
      <c r="O256" s="95">
        <f t="shared" si="455"/>
        <v>0</v>
      </c>
      <c r="P256" s="96">
        <f t="shared" si="456"/>
        <v>0</v>
      </c>
      <c r="Q256" s="177"/>
      <c r="R256" s="178">
        <v>10969</v>
      </c>
      <c r="S256" s="178">
        <f t="shared" si="457"/>
        <v>0</v>
      </c>
      <c r="T256" s="178">
        <v>42774.791999999994</v>
      </c>
      <c r="U256" s="178">
        <f t="shared" si="458"/>
        <v>0</v>
      </c>
      <c r="V256" s="179">
        <f t="shared" si="459"/>
        <v>0</v>
      </c>
      <c r="W256" s="224"/>
      <c r="X256" s="225">
        <v>10969</v>
      </c>
      <c r="Y256" s="225">
        <f t="shared" si="460"/>
        <v>0</v>
      </c>
      <c r="Z256" s="225">
        <v>42774.791999999994</v>
      </c>
      <c r="AA256" s="225">
        <f t="shared" si="461"/>
        <v>0</v>
      </c>
      <c r="AB256" s="226">
        <f t="shared" si="462"/>
        <v>0</v>
      </c>
      <c r="AC256" s="271"/>
      <c r="AD256" s="272">
        <v>10969</v>
      </c>
      <c r="AE256" s="272">
        <f t="shared" si="463"/>
        <v>0</v>
      </c>
      <c r="AF256" s="272">
        <v>42774.791999999994</v>
      </c>
      <c r="AG256" s="272">
        <f t="shared" si="464"/>
        <v>0</v>
      </c>
      <c r="AH256" s="273">
        <f t="shared" si="465"/>
        <v>0</v>
      </c>
      <c r="AI256" s="318"/>
      <c r="AJ256" s="319">
        <v>10969</v>
      </c>
      <c r="AK256" s="319">
        <f t="shared" si="466"/>
        <v>0</v>
      </c>
      <c r="AL256" s="319">
        <v>42774.791999999994</v>
      </c>
      <c r="AM256" s="319">
        <f t="shared" si="467"/>
        <v>0</v>
      </c>
      <c r="AN256" s="320">
        <f t="shared" si="468"/>
        <v>0</v>
      </c>
      <c r="AO256" s="1610">
        <v>1</v>
      </c>
      <c r="AP256" s="1093">
        <v>10969</v>
      </c>
      <c r="AQ256" s="1093">
        <f t="shared" si="469"/>
        <v>10969</v>
      </c>
      <c r="AR256" s="1093">
        <v>42774.791999999994</v>
      </c>
      <c r="AS256" s="1093">
        <f t="shared" si="470"/>
        <v>42774.791999999994</v>
      </c>
      <c r="AT256" s="1094">
        <f t="shared" si="471"/>
        <v>53743.791999999994</v>
      </c>
      <c r="AU256" s="1103"/>
      <c r="AV256" s="1101">
        <v>10969</v>
      </c>
      <c r="AW256" s="1101">
        <f t="shared" si="472"/>
        <v>0</v>
      </c>
      <c r="AX256" s="1101">
        <v>42774.791999999994</v>
      </c>
      <c r="AY256" s="1101">
        <f t="shared" si="473"/>
        <v>0</v>
      </c>
      <c r="AZ256" s="1102">
        <f t="shared" si="474"/>
        <v>0</v>
      </c>
      <c r="BA256" s="1151">
        <f t="shared" si="284"/>
        <v>0</v>
      </c>
      <c r="BB256" s="363">
        <v>10969</v>
      </c>
      <c r="BC256" s="363">
        <f t="shared" si="475"/>
        <v>0</v>
      </c>
      <c r="BD256" s="363">
        <v>42774.791999999994</v>
      </c>
      <c r="BE256" s="363">
        <f t="shared" si="476"/>
        <v>0</v>
      </c>
      <c r="BF256" s="364">
        <f t="shared" si="351"/>
        <v>0</v>
      </c>
      <c r="BG256" s="1220">
        <f t="shared" si="323"/>
        <v>53743.791999999994</v>
      </c>
      <c r="BH256" s="1220">
        <f t="shared" si="324"/>
        <v>-53743.791999999994</v>
      </c>
    </row>
    <row r="257" spans="1:60" x14ac:dyDescent="0.2">
      <c r="A257" s="1">
        <v>254</v>
      </c>
      <c r="B257" s="1289" t="s">
        <v>124</v>
      </c>
      <c r="C257" s="1159"/>
      <c r="D257" s="51"/>
      <c r="E257" s="51"/>
      <c r="F257" s="51"/>
      <c r="G257" s="76"/>
      <c r="H257" s="1124"/>
      <c r="I257" s="76"/>
      <c r="J257" s="1125"/>
      <c r="K257" s="131"/>
      <c r="L257" s="1144"/>
      <c r="M257" s="95"/>
      <c r="N257" s="1126"/>
      <c r="O257" s="95"/>
      <c r="P257" s="1127"/>
      <c r="Q257" s="177"/>
      <c r="R257" s="1145"/>
      <c r="S257" s="178"/>
      <c r="T257" s="1128"/>
      <c r="U257" s="178"/>
      <c r="V257" s="1129"/>
      <c r="W257" s="224"/>
      <c r="X257" s="1146"/>
      <c r="Y257" s="225"/>
      <c r="Z257" s="1130"/>
      <c r="AA257" s="225"/>
      <c r="AB257" s="1131"/>
      <c r="AC257" s="271"/>
      <c r="AD257" s="1147"/>
      <c r="AE257" s="272"/>
      <c r="AF257" s="1132"/>
      <c r="AG257" s="272"/>
      <c r="AH257" s="1133"/>
      <c r="AI257" s="318"/>
      <c r="AJ257" s="1148"/>
      <c r="AK257" s="319"/>
      <c r="AL257" s="1134"/>
      <c r="AM257" s="319"/>
      <c r="AN257" s="1135"/>
      <c r="AO257" s="1107"/>
      <c r="AP257" s="1149"/>
      <c r="AQ257" s="1093"/>
      <c r="AR257" s="1136"/>
      <c r="AS257" s="1093"/>
      <c r="AT257" s="1137"/>
      <c r="AU257" s="1103"/>
      <c r="AV257" s="1150"/>
      <c r="AW257" s="1101"/>
      <c r="AX257" s="1138"/>
      <c r="AY257" s="1101"/>
      <c r="AZ257" s="1139"/>
      <c r="BA257" s="1151">
        <f t="shared" si="284"/>
        <v>0</v>
      </c>
      <c r="BB257" s="1152"/>
      <c r="BC257" s="363"/>
      <c r="BD257" s="1140"/>
      <c r="BE257" s="363"/>
      <c r="BF257" s="364">
        <f t="shared" si="351"/>
        <v>0</v>
      </c>
      <c r="BG257" s="1220">
        <f t="shared" si="323"/>
        <v>0</v>
      </c>
      <c r="BH257" s="1220">
        <f t="shared" si="324"/>
        <v>0</v>
      </c>
    </row>
    <row r="258" spans="1:60" ht="25.5" x14ac:dyDescent="0.2">
      <c r="A258" s="1">
        <v>255</v>
      </c>
      <c r="B258" s="50" t="s">
        <v>125</v>
      </c>
      <c r="C258" s="51" t="s">
        <v>461</v>
      </c>
      <c r="D258" s="51" t="s">
        <v>14</v>
      </c>
      <c r="E258" s="51">
        <v>2</v>
      </c>
      <c r="F258" s="76">
        <v>69989.22</v>
      </c>
      <c r="G258" s="76">
        <f t="shared" si="325"/>
        <v>139978.44</v>
      </c>
      <c r="H258" s="76">
        <v>236992</v>
      </c>
      <c r="I258" s="76">
        <f t="shared" si="326"/>
        <v>473984</v>
      </c>
      <c r="J258" s="120">
        <f t="shared" ref="J258:J261" si="477">G258+I258</f>
        <v>613962.43999999994</v>
      </c>
      <c r="K258" s="131"/>
      <c r="L258" s="95">
        <v>69989.22</v>
      </c>
      <c r="M258" s="95">
        <f t="shared" ref="M258:M261" si="478">K258*L258</f>
        <v>0</v>
      </c>
      <c r="N258" s="95">
        <v>236992</v>
      </c>
      <c r="O258" s="95">
        <f t="shared" ref="O258:O261" si="479">K258*N258</f>
        <v>0</v>
      </c>
      <c r="P258" s="96">
        <f t="shared" ref="P258:P261" si="480">M258+O258</f>
        <v>0</v>
      </c>
      <c r="Q258" s="177"/>
      <c r="R258" s="178">
        <v>69989.22</v>
      </c>
      <c r="S258" s="178">
        <f t="shared" ref="S258:S261" si="481">Q258*R258</f>
        <v>0</v>
      </c>
      <c r="T258" s="178">
        <v>236992</v>
      </c>
      <c r="U258" s="178">
        <f t="shared" ref="U258:U261" si="482">Q258*T258</f>
        <v>0</v>
      </c>
      <c r="V258" s="179">
        <f t="shared" ref="V258:V261" si="483">S258+U258</f>
        <v>0</v>
      </c>
      <c r="W258" s="224">
        <v>2</v>
      </c>
      <c r="X258" s="225">
        <v>69989.22</v>
      </c>
      <c r="Y258" s="225">
        <f t="shared" ref="Y258:Y261" si="484">W258*X258</f>
        <v>139978.44</v>
      </c>
      <c r="Z258" s="225">
        <v>236992</v>
      </c>
      <c r="AA258" s="225">
        <f t="shared" ref="AA258:AA261" si="485">W258*Z258</f>
        <v>473984</v>
      </c>
      <c r="AB258" s="226">
        <f t="shared" ref="AB258:AB261" si="486">Y258+AA258</f>
        <v>613962.43999999994</v>
      </c>
      <c r="AC258" s="271"/>
      <c r="AD258" s="272">
        <v>69989.22</v>
      </c>
      <c r="AE258" s="272">
        <f t="shared" ref="AE258:AE261" si="487">AC258*AD258</f>
        <v>0</v>
      </c>
      <c r="AF258" s="272">
        <v>236992</v>
      </c>
      <c r="AG258" s="272">
        <f t="shared" ref="AG258:AG261" si="488">AC258*AF258</f>
        <v>0</v>
      </c>
      <c r="AH258" s="273">
        <f t="shared" ref="AH258:AH261" si="489">AE258+AG258</f>
        <v>0</v>
      </c>
      <c r="AI258" s="318"/>
      <c r="AJ258" s="319">
        <v>69989.22</v>
      </c>
      <c r="AK258" s="319">
        <f t="shared" ref="AK258:AK261" si="490">AI258*AJ258</f>
        <v>0</v>
      </c>
      <c r="AL258" s="319">
        <v>236992</v>
      </c>
      <c r="AM258" s="319">
        <f t="shared" ref="AM258:AM261" si="491">AI258*AL258</f>
        <v>0</v>
      </c>
      <c r="AN258" s="320">
        <f t="shared" ref="AN258:AN261" si="492">AK258+AM258</f>
        <v>0</v>
      </c>
      <c r="AO258" s="1107"/>
      <c r="AP258" s="1093">
        <v>69989.22</v>
      </c>
      <c r="AQ258" s="1093">
        <f t="shared" ref="AQ258:AQ261" si="493">AO258*AP258</f>
        <v>0</v>
      </c>
      <c r="AR258" s="1093">
        <v>236992</v>
      </c>
      <c r="AS258" s="1093">
        <f t="shared" ref="AS258:AS261" si="494">AO258*AR258</f>
        <v>0</v>
      </c>
      <c r="AT258" s="1094">
        <f t="shared" ref="AT258:AT261" si="495">AQ258+AS258</f>
        <v>0</v>
      </c>
      <c r="AU258" s="1103"/>
      <c r="AV258" s="1101">
        <v>69989.22</v>
      </c>
      <c r="AW258" s="1101">
        <f t="shared" ref="AW258:AW261" si="496">AU258*AV258</f>
        <v>0</v>
      </c>
      <c r="AX258" s="1101">
        <v>236992</v>
      </c>
      <c r="AY258" s="1101">
        <f t="shared" ref="AY258:AY261" si="497">AU258*AX258</f>
        <v>0</v>
      </c>
      <c r="AZ258" s="1102">
        <f t="shared" ref="AZ258:AZ261" si="498">AW258+AY258</f>
        <v>0</v>
      </c>
      <c r="BA258" s="1151">
        <f t="shared" si="284"/>
        <v>0</v>
      </c>
      <c r="BB258" s="363">
        <v>69989.22</v>
      </c>
      <c r="BC258" s="363">
        <f t="shared" ref="BC258:BC261" si="499">BA258*BB258</f>
        <v>0</v>
      </c>
      <c r="BD258" s="363">
        <v>236992</v>
      </c>
      <c r="BE258" s="363">
        <f t="shared" ref="BE258:BE261" si="500">BA258*BD258</f>
        <v>0</v>
      </c>
      <c r="BF258" s="364">
        <f t="shared" si="351"/>
        <v>0</v>
      </c>
      <c r="BG258" s="1220">
        <f t="shared" si="323"/>
        <v>0</v>
      </c>
      <c r="BH258" s="1220">
        <f t="shared" si="324"/>
        <v>0</v>
      </c>
    </row>
    <row r="259" spans="1:60" ht="25.5" x14ac:dyDescent="0.2">
      <c r="A259" s="1">
        <v>256</v>
      </c>
      <c r="B259" s="50" t="s">
        <v>126</v>
      </c>
      <c r="C259" s="51" t="s">
        <v>462</v>
      </c>
      <c r="D259" s="51" t="s">
        <v>14</v>
      </c>
      <c r="E259" s="51">
        <v>2</v>
      </c>
      <c r="F259" s="76">
        <v>18412.38</v>
      </c>
      <c r="G259" s="76">
        <f t="shared" si="325"/>
        <v>36824.76</v>
      </c>
      <c r="H259" s="76">
        <v>47103</v>
      </c>
      <c r="I259" s="76">
        <f t="shared" si="326"/>
        <v>94206</v>
      </c>
      <c r="J259" s="120">
        <f t="shared" si="477"/>
        <v>131030.76000000001</v>
      </c>
      <c r="K259" s="131"/>
      <c r="L259" s="95">
        <v>18412.38</v>
      </c>
      <c r="M259" s="95">
        <f t="shared" si="478"/>
        <v>0</v>
      </c>
      <c r="N259" s="95">
        <v>47103</v>
      </c>
      <c r="O259" s="95">
        <f t="shared" si="479"/>
        <v>0</v>
      </c>
      <c r="P259" s="96">
        <f t="shared" si="480"/>
        <v>0</v>
      </c>
      <c r="Q259" s="177"/>
      <c r="R259" s="178">
        <v>18412.38</v>
      </c>
      <c r="S259" s="178">
        <f t="shared" si="481"/>
        <v>0</v>
      </c>
      <c r="T259" s="178">
        <v>47103</v>
      </c>
      <c r="U259" s="178">
        <f t="shared" si="482"/>
        <v>0</v>
      </c>
      <c r="V259" s="179">
        <f t="shared" si="483"/>
        <v>0</v>
      </c>
      <c r="W259" s="224">
        <v>2</v>
      </c>
      <c r="X259" s="225">
        <v>18412.38</v>
      </c>
      <c r="Y259" s="225">
        <f t="shared" si="484"/>
        <v>36824.76</v>
      </c>
      <c r="Z259" s="225">
        <v>47103</v>
      </c>
      <c r="AA259" s="225">
        <f t="shared" si="485"/>
        <v>94206</v>
      </c>
      <c r="AB259" s="226">
        <f t="shared" si="486"/>
        <v>131030.76000000001</v>
      </c>
      <c r="AC259" s="271"/>
      <c r="AD259" s="272">
        <v>18412.38</v>
      </c>
      <c r="AE259" s="272">
        <f t="shared" si="487"/>
        <v>0</v>
      </c>
      <c r="AF259" s="272">
        <v>47103</v>
      </c>
      <c r="AG259" s="272">
        <f t="shared" si="488"/>
        <v>0</v>
      </c>
      <c r="AH259" s="273">
        <f t="shared" si="489"/>
        <v>0</v>
      </c>
      <c r="AI259" s="318"/>
      <c r="AJ259" s="319">
        <v>18412.38</v>
      </c>
      <c r="AK259" s="319">
        <f t="shared" si="490"/>
        <v>0</v>
      </c>
      <c r="AL259" s="319">
        <v>47103</v>
      </c>
      <c r="AM259" s="319">
        <f t="shared" si="491"/>
        <v>0</v>
      </c>
      <c r="AN259" s="320">
        <f t="shared" si="492"/>
        <v>0</v>
      </c>
      <c r="AO259" s="1107"/>
      <c r="AP259" s="1093">
        <v>18412.38</v>
      </c>
      <c r="AQ259" s="1093">
        <f t="shared" si="493"/>
        <v>0</v>
      </c>
      <c r="AR259" s="1093">
        <v>47103</v>
      </c>
      <c r="AS259" s="1093">
        <f t="shared" si="494"/>
        <v>0</v>
      </c>
      <c r="AT259" s="1094">
        <f t="shared" si="495"/>
        <v>0</v>
      </c>
      <c r="AU259" s="1103"/>
      <c r="AV259" s="1101">
        <v>18412.38</v>
      </c>
      <c r="AW259" s="1101">
        <f t="shared" si="496"/>
        <v>0</v>
      </c>
      <c r="AX259" s="1101">
        <v>47103</v>
      </c>
      <c r="AY259" s="1101">
        <f t="shared" si="497"/>
        <v>0</v>
      </c>
      <c r="AZ259" s="1102">
        <f t="shared" si="498"/>
        <v>0</v>
      </c>
      <c r="BA259" s="1151">
        <f t="shared" ref="BA259:BA322" si="501">E259-K259-Q259-W259-AC259-AI259-AO259-AU259</f>
        <v>0</v>
      </c>
      <c r="BB259" s="363">
        <v>18412.38</v>
      </c>
      <c r="BC259" s="363">
        <f t="shared" si="499"/>
        <v>0</v>
      </c>
      <c r="BD259" s="363">
        <v>47103</v>
      </c>
      <c r="BE259" s="363">
        <f t="shared" si="500"/>
        <v>0</v>
      </c>
      <c r="BF259" s="364">
        <f t="shared" si="351"/>
        <v>0</v>
      </c>
      <c r="BG259" s="1220">
        <f t="shared" si="323"/>
        <v>0</v>
      </c>
      <c r="BH259" s="1220">
        <f t="shared" si="324"/>
        <v>0</v>
      </c>
    </row>
    <row r="260" spans="1:60" x14ac:dyDescent="0.2">
      <c r="A260" s="1">
        <v>257</v>
      </c>
      <c r="B260" s="50" t="s">
        <v>110</v>
      </c>
      <c r="C260" s="51" t="s">
        <v>463</v>
      </c>
      <c r="D260" s="51" t="s">
        <v>14</v>
      </c>
      <c r="E260" s="51">
        <v>2</v>
      </c>
      <c r="F260" s="76">
        <v>21322.87</v>
      </c>
      <c r="G260" s="76">
        <f t="shared" si="325"/>
        <v>42645.74</v>
      </c>
      <c r="H260" s="76">
        <v>39580</v>
      </c>
      <c r="I260" s="76">
        <f t="shared" si="326"/>
        <v>79160</v>
      </c>
      <c r="J260" s="120">
        <f t="shared" si="477"/>
        <v>121805.73999999999</v>
      </c>
      <c r="K260" s="131"/>
      <c r="L260" s="95">
        <v>21322.87</v>
      </c>
      <c r="M260" s="95">
        <f t="shared" si="478"/>
        <v>0</v>
      </c>
      <c r="N260" s="95">
        <v>39580</v>
      </c>
      <c r="O260" s="95">
        <f t="shared" si="479"/>
        <v>0</v>
      </c>
      <c r="P260" s="96">
        <f t="shared" si="480"/>
        <v>0</v>
      </c>
      <c r="Q260" s="177"/>
      <c r="R260" s="178">
        <v>21322.87</v>
      </c>
      <c r="S260" s="178">
        <f t="shared" si="481"/>
        <v>0</v>
      </c>
      <c r="T260" s="178">
        <v>39580</v>
      </c>
      <c r="U260" s="178">
        <f t="shared" si="482"/>
        <v>0</v>
      </c>
      <c r="V260" s="179">
        <f t="shared" si="483"/>
        <v>0</v>
      </c>
      <c r="W260" s="224">
        <v>2</v>
      </c>
      <c r="X260" s="225">
        <v>21322.87</v>
      </c>
      <c r="Y260" s="225">
        <f t="shared" si="484"/>
        <v>42645.74</v>
      </c>
      <c r="Z260" s="225">
        <v>39580</v>
      </c>
      <c r="AA260" s="225">
        <f t="shared" si="485"/>
        <v>79160</v>
      </c>
      <c r="AB260" s="226">
        <f t="shared" si="486"/>
        <v>121805.73999999999</v>
      </c>
      <c r="AC260" s="271"/>
      <c r="AD260" s="272">
        <v>21322.87</v>
      </c>
      <c r="AE260" s="272">
        <f t="shared" si="487"/>
        <v>0</v>
      </c>
      <c r="AF260" s="272">
        <v>39580</v>
      </c>
      <c r="AG260" s="272">
        <f t="shared" si="488"/>
        <v>0</v>
      </c>
      <c r="AH260" s="273">
        <f t="shared" si="489"/>
        <v>0</v>
      </c>
      <c r="AI260" s="318"/>
      <c r="AJ260" s="319">
        <v>21322.87</v>
      </c>
      <c r="AK260" s="319">
        <f t="shared" si="490"/>
        <v>0</v>
      </c>
      <c r="AL260" s="319">
        <v>39580</v>
      </c>
      <c r="AM260" s="319">
        <f t="shared" si="491"/>
        <v>0</v>
      </c>
      <c r="AN260" s="320">
        <f t="shared" si="492"/>
        <v>0</v>
      </c>
      <c r="AO260" s="1107"/>
      <c r="AP260" s="1093">
        <v>21322.87</v>
      </c>
      <c r="AQ260" s="1093">
        <f t="shared" si="493"/>
        <v>0</v>
      </c>
      <c r="AR260" s="1093">
        <v>39580</v>
      </c>
      <c r="AS260" s="1093">
        <f t="shared" si="494"/>
        <v>0</v>
      </c>
      <c r="AT260" s="1094">
        <f t="shared" si="495"/>
        <v>0</v>
      </c>
      <c r="AU260" s="1103"/>
      <c r="AV260" s="1101">
        <v>21322.87</v>
      </c>
      <c r="AW260" s="1101">
        <f t="shared" si="496"/>
        <v>0</v>
      </c>
      <c r="AX260" s="1101">
        <v>39580</v>
      </c>
      <c r="AY260" s="1101">
        <f t="shared" si="497"/>
        <v>0</v>
      </c>
      <c r="AZ260" s="1102">
        <f t="shared" si="498"/>
        <v>0</v>
      </c>
      <c r="BA260" s="1151">
        <f t="shared" si="501"/>
        <v>0</v>
      </c>
      <c r="BB260" s="363">
        <v>21322.87</v>
      </c>
      <c r="BC260" s="363">
        <f t="shared" si="499"/>
        <v>0</v>
      </c>
      <c r="BD260" s="363">
        <v>39580</v>
      </c>
      <c r="BE260" s="363">
        <f t="shared" si="500"/>
        <v>0</v>
      </c>
      <c r="BF260" s="364">
        <f t="shared" si="351"/>
        <v>0</v>
      </c>
      <c r="BG260" s="1220">
        <f t="shared" si="323"/>
        <v>0</v>
      </c>
      <c r="BH260" s="1220">
        <f t="shared" si="324"/>
        <v>0</v>
      </c>
    </row>
    <row r="261" spans="1:60" x14ac:dyDescent="0.2">
      <c r="A261" s="1">
        <v>258</v>
      </c>
      <c r="B261" s="50" t="s">
        <v>111</v>
      </c>
      <c r="C261" s="51" t="s">
        <v>464</v>
      </c>
      <c r="D261" s="51" t="s">
        <v>14</v>
      </c>
      <c r="E261" s="51">
        <v>2</v>
      </c>
      <c r="F261" s="76">
        <v>19916</v>
      </c>
      <c r="G261" s="76">
        <f t="shared" si="325"/>
        <v>39832</v>
      </c>
      <c r="H261" s="76">
        <v>168216</v>
      </c>
      <c r="I261" s="76">
        <f t="shared" si="326"/>
        <v>336432</v>
      </c>
      <c r="J261" s="120">
        <f t="shared" si="477"/>
        <v>376264</v>
      </c>
      <c r="K261" s="131"/>
      <c r="L261" s="95">
        <v>19916</v>
      </c>
      <c r="M261" s="95">
        <f t="shared" si="478"/>
        <v>0</v>
      </c>
      <c r="N261" s="95">
        <v>168216</v>
      </c>
      <c r="O261" s="95">
        <f t="shared" si="479"/>
        <v>0</v>
      </c>
      <c r="P261" s="96">
        <f t="shared" si="480"/>
        <v>0</v>
      </c>
      <c r="Q261" s="177"/>
      <c r="R261" s="178">
        <v>19916</v>
      </c>
      <c r="S261" s="178">
        <f t="shared" si="481"/>
        <v>0</v>
      </c>
      <c r="T261" s="178">
        <v>168216</v>
      </c>
      <c r="U261" s="178">
        <f t="shared" si="482"/>
        <v>0</v>
      </c>
      <c r="V261" s="179">
        <f t="shared" si="483"/>
        <v>0</v>
      </c>
      <c r="W261" s="224">
        <v>2</v>
      </c>
      <c r="X261" s="225">
        <v>19916</v>
      </c>
      <c r="Y261" s="225">
        <f t="shared" si="484"/>
        <v>39832</v>
      </c>
      <c r="Z261" s="225">
        <v>168216</v>
      </c>
      <c r="AA261" s="225">
        <f t="shared" si="485"/>
        <v>336432</v>
      </c>
      <c r="AB261" s="226">
        <f t="shared" si="486"/>
        <v>376264</v>
      </c>
      <c r="AC261" s="271"/>
      <c r="AD261" s="272">
        <v>19916</v>
      </c>
      <c r="AE261" s="272">
        <f t="shared" si="487"/>
        <v>0</v>
      </c>
      <c r="AF261" s="272">
        <v>168216</v>
      </c>
      <c r="AG261" s="272">
        <f t="shared" si="488"/>
        <v>0</v>
      </c>
      <c r="AH261" s="273">
        <f t="shared" si="489"/>
        <v>0</v>
      </c>
      <c r="AI261" s="318"/>
      <c r="AJ261" s="319">
        <v>19916</v>
      </c>
      <c r="AK261" s="319">
        <f t="shared" si="490"/>
        <v>0</v>
      </c>
      <c r="AL261" s="319">
        <v>168216</v>
      </c>
      <c r="AM261" s="319">
        <f t="shared" si="491"/>
        <v>0</v>
      </c>
      <c r="AN261" s="320">
        <f t="shared" si="492"/>
        <v>0</v>
      </c>
      <c r="AO261" s="1107"/>
      <c r="AP261" s="1093">
        <v>19916</v>
      </c>
      <c r="AQ261" s="1093">
        <f t="shared" si="493"/>
        <v>0</v>
      </c>
      <c r="AR261" s="1093">
        <v>168216</v>
      </c>
      <c r="AS261" s="1093">
        <f t="shared" si="494"/>
        <v>0</v>
      </c>
      <c r="AT261" s="1094">
        <f t="shared" si="495"/>
        <v>0</v>
      </c>
      <c r="AU261" s="1103"/>
      <c r="AV261" s="1101">
        <v>19916</v>
      </c>
      <c r="AW261" s="1101">
        <f t="shared" si="496"/>
        <v>0</v>
      </c>
      <c r="AX261" s="1101">
        <v>168216</v>
      </c>
      <c r="AY261" s="1101">
        <f t="shared" si="497"/>
        <v>0</v>
      </c>
      <c r="AZ261" s="1102">
        <f t="shared" si="498"/>
        <v>0</v>
      </c>
      <c r="BA261" s="1151">
        <f t="shared" si="501"/>
        <v>0</v>
      </c>
      <c r="BB261" s="363">
        <v>19916</v>
      </c>
      <c r="BC261" s="363">
        <f t="shared" si="499"/>
        <v>0</v>
      </c>
      <c r="BD261" s="363">
        <v>168216</v>
      </c>
      <c r="BE261" s="363">
        <f t="shared" si="500"/>
        <v>0</v>
      </c>
      <c r="BF261" s="364">
        <f t="shared" si="351"/>
        <v>0</v>
      </c>
      <c r="BG261" s="1220">
        <f t="shared" si="323"/>
        <v>0</v>
      </c>
      <c r="BH261" s="1220">
        <f t="shared" si="324"/>
        <v>0</v>
      </c>
    </row>
    <row r="262" spans="1:60" x14ac:dyDescent="0.2">
      <c r="A262" s="1">
        <v>259</v>
      </c>
      <c r="B262" s="1289" t="s">
        <v>127</v>
      </c>
      <c r="C262" s="1159"/>
      <c r="D262" s="51"/>
      <c r="E262" s="51"/>
      <c r="F262" s="51"/>
      <c r="G262" s="76"/>
      <c r="H262" s="1124"/>
      <c r="I262" s="76"/>
      <c r="J262" s="1125"/>
      <c r="K262" s="131"/>
      <c r="L262" s="1144"/>
      <c r="M262" s="95"/>
      <c r="N262" s="1126"/>
      <c r="O262" s="95"/>
      <c r="P262" s="1127"/>
      <c r="Q262" s="177"/>
      <c r="R262" s="1145"/>
      <c r="S262" s="178"/>
      <c r="T262" s="1128"/>
      <c r="U262" s="178"/>
      <c r="V262" s="1129"/>
      <c r="W262" s="224"/>
      <c r="X262" s="1146"/>
      <c r="Y262" s="225"/>
      <c r="Z262" s="1130"/>
      <c r="AA262" s="225"/>
      <c r="AB262" s="1131"/>
      <c r="AC262" s="271"/>
      <c r="AD262" s="1147"/>
      <c r="AE262" s="272"/>
      <c r="AF262" s="1132"/>
      <c r="AG262" s="272"/>
      <c r="AH262" s="1133"/>
      <c r="AI262" s="318"/>
      <c r="AJ262" s="1148"/>
      <c r="AK262" s="319"/>
      <c r="AL262" s="1134"/>
      <c r="AM262" s="319"/>
      <c r="AN262" s="1135"/>
      <c r="AO262" s="1107"/>
      <c r="AP262" s="1149"/>
      <c r="AQ262" s="1093"/>
      <c r="AR262" s="1136"/>
      <c r="AS262" s="1093"/>
      <c r="AT262" s="1137"/>
      <c r="AU262" s="1103"/>
      <c r="AV262" s="1150"/>
      <c r="AW262" s="1101"/>
      <c r="AX262" s="1138"/>
      <c r="AY262" s="1101"/>
      <c r="AZ262" s="1139"/>
      <c r="BA262" s="1151">
        <f t="shared" si="501"/>
        <v>0</v>
      </c>
      <c r="BB262" s="1152"/>
      <c r="BC262" s="363"/>
      <c r="BD262" s="1140"/>
      <c r="BE262" s="363"/>
      <c r="BF262" s="364">
        <f t="shared" si="351"/>
        <v>0</v>
      </c>
      <c r="BG262" s="1220">
        <f t="shared" si="323"/>
        <v>0</v>
      </c>
      <c r="BH262" s="1220">
        <f t="shared" si="324"/>
        <v>0</v>
      </c>
    </row>
    <row r="263" spans="1:60" ht="25.5" x14ac:dyDescent="0.2">
      <c r="A263" s="1">
        <v>260</v>
      </c>
      <c r="B263" s="50" t="s">
        <v>125</v>
      </c>
      <c r="C263" s="51" t="s">
        <v>362</v>
      </c>
      <c r="D263" s="51" t="s">
        <v>14</v>
      </c>
      <c r="E263" s="51">
        <v>2</v>
      </c>
      <c r="F263" s="76">
        <v>69989.22</v>
      </c>
      <c r="G263" s="76">
        <f t="shared" si="325"/>
        <v>139978.44</v>
      </c>
      <c r="H263" s="76">
        <v>159975.62399999998</v>
      </c>
      <c r="I263" s="76">
        <f t="shared" si="326"/>
        <v>319951.24799999996</v>
      </c>
      <c r="J263" s="120">
        <f t="shared" ref="J263:J266" si="502">G263+I263</f>
        <v>459929.68799999997</v>
      </c>
      <c r="K263" s="131"/>
      <c r="L263" s="95">
        <v>69989.22</v>
      </c>
      <c r="M263" s="95">
        <f t="shared" ref="M263:M266" si="503">K263*L263</f>
        <v>0</v>
      </c>
      <c r="N263" s="95">
        <v>159975.62399999998</v>
      </c>
      <c r="O263" s="95">
        <f t="shared" ref="O263:O266" si="504">K263*N263</f>
        <v>0</v>
      </c>
      <c r="P263" s="96">
        <f t="shared" ref="P263:P266" si="505">M263+O263</f>
        <v>0</v>
      </c>
      <c r="Q263" s="177">
        <v>2</v>
      </c>
      <c r="R263" s="178">
        <v>69989.22</v>
      </c>
      <c r="S263" s="178">
        <f t="shared" ref="S263:S266" si="506">Q263*R263</f>
        <v>139978.44</v>
      </c>
      <c r="T263" s="178">
        <v>159975.62399999998</v>
      </c>
      <c r="U263" s="178">
        <f t="shared" ref="U263:U266" si="507">Q263*T263</f>
        <v>319951.24799999996</v>
      </c>
      <c r="V263" s="179">
        <f t="shared" ref="V263:V266" si="508">S263+U263</f>
        <v>459929.68799999997</v>
      </c>
      <c r="W263" s="224"/>
      <c r="X263" s="225">
        <v>69989.22</v>
      </c>
      <c r="Y263" s="225">
        <f t="shared" ref="Y263:Y266" si="509">W263*X263</f>
        <v>0</v>
      </c>
      <c r="Z263" s="225">
        <v>159975.62399999998</v>
      </c>
      <c r="AA263" s="225">
        <f t="shared" ref="AA263:AA266" si="510">W263*Z263</f>
        <v>0</v>
      </c>
      <c r="AB263" s="226">
        <f t="shared" ref="AB263:AB266" si="511">Y263+AA263</f>
        <v>0</v>
      </c>
      <c r="AC263" s="271"/>
      <c r="AD263" s="272">
        <v>69989.22</v>
      </c>
      <c r="AE263" s="272">
        <f t="shared" ref="AE263:AE266" si="512">AC263*AD263</f>
        <v>0</v>
      </c>
      <c r="AF263" s="272">
        <v>159975.62399999998</v>
      </c>
      <c r="AG263" s="272">
        <f t="shared" ref="AG263:AG266" si="513">AC263*AF263</f>
        <v>0</v>
      </c>
      <c r="AH263" s="273">
        <f t="shared" ref="AH263:AH266" si="514">AE263+AG263</f>
        <v>0</v>
      </c>
      <c r="AI263" s="318"/>
      <c r="AJ263" s="319">
        <v>69989.22</v>
      </c>
      <c r="AK263" s="319">
        <f t="shared" ref="AK263:AK266" si="515">AI263*AJ263</f>
        <v>0</v>
      </c>
      <c r="AL263" s="319">
        <v>159975.62399999998</v>
      </c>
      <c r="AM263" s="319">
        <f t="shared" ref="AM263:AM266" si="516">AI263*AL263</f>
        <v>0</v>
      </c>
      <c r="AN263" s="320">
        <f t="shared" ref="AN263:AN266" si="517">AK263+AM263</f>
        <v>0</v>
      </c>
      <c r="AO263" s="1107"/>
      <c r="AP263" s="1093">
        <v>69989.22</v>
      </c>
      <c r="AQ263" s="1093">
        <f t="shared" ref="AQ263:AQ266" si="518">AO263*AP263</f>
        <v>0</v>
      </c>
      <c r="AR263" s="1093">
        <v>159975.62399999998</v>
      </c>
      <c r="AS263" s="1093">
        <f t="shared" ref="AS263:AS266" si="519">AO263*AR263</f>
        <v>0</v>
      </c>
      <c r="AT263" s="1094">
        <f t="shared" ref="AT263:AT266" si="520">AQ263+AS263</f>
        <v>0</v>
      </c>
      <c r="AU263" s="1103"/>
      <c r="AV263" s="1101">
        <v>69989.22</v>
      </c>
      <c r="AW263" s="1101">
        <f t="shared" ref="AW263:AW266" si="521">AU263*AV263</f>
        <v>0</v>
      </c>
      <c r="AX263" s="1101">
        <v>159975.62399999998</v>
      </c>
      <c r="AY263" s="1101">
        <f t="shared" ref="AY263:AY266" si="522">AU263*AX263</f>
        <v>0</v>
      </c>
      <c r="AZ263" s="1102">
        <f t="shared" ref="AZ263:AZ266" si="523">AW263+AY263</f>
        <v>0</v>
      </c>
      <c r="BA263" s="1151">
        <f t="shared" si="501"/>
        <v>0</v>
      </c>
      <c r="BB263" s="363">
        <v>69989.22</v>
      </c>
      <c r="BC263" s="363">
        <f t="shared" ref="BC263:BC266" si="524">BA263*BB263</f>
        <v>0</v>
      </c>
      <c r="BD263" s="363">
        <v>159975.62399999998</v>
      </c>
      <c r="BE263" s="363">
        <f t="shared" ref="BE263:BE266" si="525">BA263*BD263</f>
        <v>0</v>
      </c>
      <c r="BF263" s="364">
        <f t="shared" si="351"/>
        <v>0</v>
      </c>
      <c r="BG263" s="1220">
        <f t="shared" si="323"/>
        <v>0</v>
      </c>
      <c r="BH263" s="1220">
        <f t="shared" si="324"/>
        <v>0</v>
      </c>
    </row>
    <row r="264" spans="1:60" ht="25.5" x14ac:dyDescent="0.2">
      <c r="A264" s="1">
        <v>261</v>
      </c>
      <c r="B264" s="50" t="s">
        <v>126</v>
      </c>
      <c r="C264" s="51" t="s">
        <v>363</v>
      </c>
      <c r="D264" s="51" t="s">
        <v>14</v>
      </c>
      <c r="E264" s="51">
        <v>2</v>
      </c>
      <c r="F264" s="76">
        <v>18412.38</v>
      </c>
      <c r="G264" s="76">
        <f t="shared" si="325"/>
        <v>36824.76</v>
      </c>
      <c r="H264" s="76">
        <v>38478.191999999995</v>
      </c>
      <c r="I264" s="76">
        <f t="shared" si="326"/>
        <v>76956.383999999991</v>
      </c>
      <c r="J264" s="120">
        <f t="shared" si="502"/>
        <v>113781.144</v>
      </c>
      <c r="K264" s="131"/>
      <c r="L264" s="95">
        <v>18412.38</v>
      </c>
      <c r="M264" s="95">
        <f t="shared" si="503"/>
        <v>0</v>
      </c>
      <c r="N264" s="95">
        <v>38478.191999999995</v>
      </c>
      <c r="O264" s="95">
        <f t="shared" si="504"/>
        <v>0</v>
      </c>
      <c r="P264" s="96">
        <f t="shared" si="505"/>
        <v>0</v>
      </c>
      <c r="Q264" s="177">
        <v>2</v>
      </c>
      <c r="R264" s="178">
        <v>18412.38</v>
      </c>
      <c r="S264" s="178">
        <f t="shared" si="506"/>
        <v>36824.76</v>
      </c>
      <c r="T264" s="178">
        <v>38478.191999999995</v>
      </c>
      <c r="U264" s="178">
        <f t="shared" si="507"/>
        <v>76956.383999999991</v>
      </c>
      <c r="V264" s="179">
        <f t="shared" si="508"/>
        <v>113781.144</v>
      </c>
      <c r="W264" s="224"/>
      <c r="X264" s="225">
        <v>18412.38</v>
      </c>
      <c r="Y264" s="225">
        <f t="shared" si="509"/>
        <v>0</v>
      </c>
      <c r="Z264" s="225">
        <v>38478.191999999995</v>
      </c>
      <c r="AA264" s="225">
        <f t="shared" si="510"/>
        <v>0</v>
      </c>
      <c r="AB264" s="226">
        <f t="shared" si="511"/>
        <v>0</v>
      </c>
      <c r="AC264" s="271"/>
      <c r="AD264" s="272">
        <v>18412.38</v>
      </c>
      <c r="AE264" s="272">
        <f t="shared" si="512"/>
        <v>0</v>
      </c>
      <c r="AF264" s="272">
        <v>38478.191999999995</v>
      </c>
      <c r="AG264" s="272">
        <f t="shared" si="513"/>
        <v>0</v>
      </c>
      <c r="AH264" s="273">
        <f t="shared" si="514"/>
        <v>0</v>
      </c>
      <c r="AI264" s="318"/>
      <c r="AJ264" s="319">
        <v>18412.38</v>
      </c>
      <c r="AK264" s="319">
        <f t="shared" si="515"/>
        <v>0</v>
      </c>
      <c r="AL264" s="319">
        <v>38478.191999999995</v>
      </c>
      <c r="AM264" s="319">
        <f t="shared" si="516"/>
        <v>0</v>
      </c>
      <c r="AN264" s="320">
        <f t="shared" si="517"/>
        <v>0</v>
      </c>
      <c r="AO264" s="1107"/>
      <c r="AP264" s="1093">
        <v>18412.38</v>
      </c>
      <c r="AQ264" s="1093">
        <f t="shared" si="518"/>
        <v>0</v>
      </c>
      <c r="AR264" s="1093">
        <v>38478.191999999995</v>
      </c>
      <c r="AS264" s="1093">
        <f t="shared" si="519"/>
        <v>0</v>
      </c>
      <c r="AT264" s="1094">
        <f t="shared" si="520"/>
        <v>0</v>
      </c>
      <c r="AU264" s="1103"/>
      <c r="AV264" s="1101">
        <v>18412.38</v>
      </c>
      <c r="AW264" s="1101">
        <f t="shared" si="521"/>
        <v>0</v>
      </c>
      <c r="AX264" s="1101">
        <v>38478.191999999995</v>
      </c>
      <c r="AY264" s="1101">
        <f t="shared" si="522"/>
        <v>0</v>
      </c>
      <c r="AZ264" s="1102">
        <f t="shared" si="523"/>
        <v>0</v>
      </c>
      <c r="BA264" s="1151">
        <f t="shared" si="501"/>
        <v>0</v>
      </c>
      <c r="BB264" s="363">
        <v>18412.38</v>
      </c>
      <c r="BC264" s="363">
        <f t="shared" si="524"/>
        <v>0</v>
      </c>
      <c r="BD264" s="363">
        <v>38478.191999999995</v>
      </c>
      <c r="BE264" s="363">
        <f t="shared" si="525"/>
        <v>0</v>
      </c>
      <c r="BF264" s="364">
        <f t="shared" si="351"/>
        <v>0</v>
      </c>
      <c r="BG264" s="1220">
        <f t="shared" si="323"/>
        <v>0</v>
      </c>
      <c r="BH264" s="1220">
        <f t="shared" si="324"/>
        <v>0</v>
      </c>
    </row>
    <row r="265" spans="1:60" x14ac:dyDescent="0.2">
      <c r="A265" s="1">
        <v>262</v>
      </c>
      <c r="B265" s="50" t="s">
        <v>128</v>
      </c>
      <c r="C265" s="51" t="s">
        <v>365</v>
      </c>
      <c r="D265" s="51" t="s">
        <v>14</v>
      </c>
      <c r="E265" s="51">
        <v>2</v>
      </c>
      <c r="F265" s="76">
        <v>21322.87</v>
      </c>
      <c r="G265" s="76">
        <f t="shared" si="325"/>
        <v>42645.74</v>
      </c>
      <c r="H265" s="76">
        <v>33285.072</v>
      </c>
      <c r="I265" s="76">
        <f t="shared" si="326"/>
        <v>66570.144</v>
      </c>
      <c r="J265" s="120">
        <f t="shared" si="502"/>
        <v>109215.88399999999</v>
      </c>
      <c r="K265" s="131"/>
      <c r="L265" s="95">
        <v>21322.87</v>
      </c>
      <c r="M265" s="95">
        <f t="shared" si="503"/>
        <v>0</v>
      </c>
      <c r="N265" s="95">
        <v>33285.072</v>
      </c>
      <c r="O265" s="95">
        <f t="shared" si="504"/>
        <v>0</v>
      </c>
      <c r="P265" s="96">
        <f t="shared" si="505"/>
        <v>0</v>
      </c>
      <c r="Q265" s="177"/>
      <c r="R265" s="178">
        <v>21322.87</v>
      </c>
      <c r="S265" s="178">
        <f t="shared" si="506"/>
        <v>0</v>
      </c>
      <c r="T265" s="178">
        <v>33285.072</v>
      </c>
      <c r="U265" s="178">
        <f t="shared" si="507"/>
        <v>0</v>
      </c>
      <c r="V265" s="179">
        <f t="shared" si="508"/>
        <v>0</v>
      </c>
      <c r="W265" s="224">
        <v>2</v>
      </c>
      <c r="X265" s="225">
        <v>21322.87</v>
      </c>
      <c r="Y265" s="225">
        <f t="shared" si="509"/>
        <v>42645.74</v>
      </c>
      <c r="Z265" s="225">
        <v>33285.072</v>
      </c>
      <c r="AA265" s="225">
        <f t="shared" si="510"/>
        <v>66570.144</v>
      </c>
      <c r="AB265" s="226">
        <f t="shared" si="511"/>
        <v>109215.88399999999</v>
      </c>
      <c r="AC265" s="271"/>
      <c r="AD265" s="272">
        <v>21322.87</v>
      </c>
      <c r="AE265" s="272">
        <f t="shared" si="512"/>
        <v>0</v>
      </c>
      <c r="AF265" s="272">
        <v>33285.072</v>
      </c>
      <c r="AG265" s="272">
        <f t="shared" si="513"/>
        <v>0</v>
      </c>
      <c r="AH265" s="273">
        <f t="shared" si="514"/>
        <v>0</v>
      </c>
      <c r="AI265" s="318"/>
      <c r="AJ265" s="319">
        <v>21322.87</v>
      </c>
      <c r="AK265" s="319">
        <f t="shared" si="515"/>
        <v>0</v>
      </c>
      <c r="AL265" s="319">
        <v>33285.072</v>
      </c>
      <c r="AM265" s="319">
        <f t="shared" si="516"/>
        <v>0</v>
      </c>
      <c r="AN265" s="320">
        <f t="shared" si="517"/>
        <v>0</v>
      </c>
      <c r="AO265" s="1107"/>
      <c r="AP265" s="1093">
        <v>21322.87</v>
      </c>
      <c r="AQ265" s="1093">
        <f t="shared" si="518"/>
        <v>0</v>
      </c>
      <c r="AR265" s="1093">
        <v>33285.072</v>
      </c>
      <c r="AS265" s="1093">
        <f t="shared" si="519"/>
        <v>0</v>
      </c>
      <c r="AT265" s="1094">
        <f t="shared" si="520"/>
        <v>0</v>
      </c>
      <c r="AU265" s="1103"/>
      <c r="AV265" s="1101">
        <v>21322.87</v>
      </c>
      <c r="AW265" s="1101">
        <f t="shared" si="521"/>
        <v>0</v>
      </c>
      <c r="AX265" s="1101">
        <v>33285.072</v>
      </c>
      <c r="AY265" s="1101">
        <f t="shared" si="522"/>
        <v>0</v>
      </c>
      <c r="AZ265" s="1102">
        <f t="shared" si="523"/>
        <v>0</v>
      </c>
      <c r="BA265" s="1151">
        <f t="shared" si="501"/>
        <v>0</v>
      </c>
      <c r="BB265" s="363">
        <v>21322.87</v>
      </c>
      <c r="BC265" s="363">
        <f t="shared" si="524"/>
        <v>0</v>
      </c>
      <c r="BD265" s="363">
        <v>33285.072</v>
      </c>
      <c r="BE265" s="363">
        <f t="shared" si="525"/>
        <v>0</v>
      </c>
      <c r="BF265" s="364">
        <f t="shared" si="351"/>
        <v>0</v>
      </c>
      <c r="BG265" s="1220">
        <f t="shared" si="323"/>
        <v>0</v>
      </c>
      <c r="BH265" s="1220">
        <f t="shared" si="324"/>
        <v>0</v>
      </c>
    </row>
    <row r="266" spans="1:60" x14ac:dyDescent="0.2">
      <c r="A266" s="1">
        <v>263</v>
      </c>
      <c r="B266" s="50" t="s">
        <v>111</v>
      </c>
      <c r="C266" s="51" t="s">
        <v>364</v>
      </c>
      <c r="D266" s="51" t="s">
        <v>14</v>
      </c>
      <c r="E266" s="51">
        <v>2</v>
      </c>
      <c r="F266" s="76">
        <v>19916</v>
      </c>
      <c r="G266" s="76">
        <f t="shared" si="325"/>
        <v>39832</v>
      </c>
      <c r="H266" s="76">
        <v>62594.207999999991</v>
      </c>
      <c r="I266" s="76">
        <f t="shared" si="326"/>
        <v>125188.41599999998</v>
      </c>
      <c r="J266" s="120">
        <f t="shared" si="502"/>
        <v>165020.41599999997</v>
      </c>
      <c r="K266" s="131"/>
      <c r="L266" s="95">
        <v>19916</v>
      </c>
      <c r="M266" s="95">
        <f t="shared" si="503"/>
        <v>0</v>
      </c>
      <c r="N266" s="95">
        <v>62594.207999999991</v>
      </c>
      <c r="O266" s="95">
        <f t="shared" si="504"/>
        <v>0</v>
      </c>
      <c r="P266" s="96">
        <f t="shared" si="505"/>
        <v>0</v>
      </c>
      <c r="Q266" s="177"/>
      <c r="R266" s="178">
        <v>19916</v>
      </c>
      <c r="S266" s="178">
        <f t="shared" si="506"/>
        <v>0</v>
      </c>
      <c r="T266" s="178">
        <v>62594.207999999991</v>
      </c>
      <c r="U266" s="178">
        <f t="shared" si="507"/>
        <v>0</v>
      </c>
      <c r="V266" s="179">
        <f t="shared" si="508"/>
        <v>0</v>
      </c>
      <c r="W266" s="224">
        <v>2</v>
      </c>
      <c r="X266" s="225">
        <v>19916</v>
      </c>
      <c r="Y266" s="225">
        <f t="shared" si="509"/>
        <v>39832</v>
      </c>
      <c r="Z266" s="225">
        <v>62594.207999999991</v>
      </c>
      <c r="AA266" s="225">
        <f t="shared" si="510"/>
        <v>125188.41599999998</v>
      </c>
      <c r="AB266" s="226">
        <f t="shared" si="511"/>
        <v>165020.41599999997</v>
      </c>
      <c r="AC266" s="271"/>
      <c r="AD266" s="272">
        <v>19916</v>
      </c>
      <c r="AE266" s="272">
        <f t="shared" si="512"/>
        <v>0</v>
      </c>
      <c r="AF266" s="272">
        <v>62594.207999999991</v>
      </c>
      <c r="AG266" s="272">
        <f t="shared" si="513"/>
        <v>0</v>
      </c>
      <c r="AH266" s="273">
        <f t="shared" si="514"/>
        <v>0</v>
      </c>
      <c r="AI266" s="318"/>
      <c r="AJ266" s="319">
        <v>19916</v>
      </c>
      <c r="AK266" s="319">
        <f t="shared" si="515"/>
        <v>0</v>
      </c>
      <c r="AL266" s="319">
        <v>62594.207999999991</v>
      </c>
      <c r="AM266" s="319">
        <f t="shared" si="516"/>
        <v>0</v>
      </c>
      <c r="AN266" s="320">
        <f t="shared" si="517"/>
        <v>0</v>
      </c>
      <c r="AO266" s="1107"/>
      <c r="AP266" s="1093">
        <v>19916</v>
      </c>
      <c r="AQ266" s="1093">
        <f t="shared" si="518"/>
        <v>0</v>
      </c>
      <c r="AR266" s="1093">
        <v>62594.207999999991</v>
      </c>
      <c r="AS266" s="1093">
        <f t="shared" si="519"/>
        <v>0</v>
      </c>
      <c r="AT266" s="1094">
        <f t="shared" si="520"/>
        <v>0</v>
      </c>
      <c r="AU266" s="1103"/>
      <c r="AV266" s="1101">
        <v>19916</v>
      </c>
      <c r="AW266" s="1101">
        <f t="shared" si="521"/>
        <v>0</v>
      </c>
      <c r="AX266" s="1101">
        <v>62594.207999999991</v>
      </c>
      <c r="AY266" s="1101">
        <f t="shared" si="522"/>
        <v>0</v>
      </c>
      <c r="AZ266" s="1102">
        <f t="shared" si="523"/>
        <v>0</v>
      </c>
      <c r="BA266" s="1151">
        <f t="shared" si="501"/>
        <v>0</v>
      </c>
      <c r="BB266" s="363">
        <v>19916</v>
      </c>
      <c r="BC266" s="363">
        <f t="shared" si="524"/>
        <v>0</v>
      </c>
      <c r="BD266" s="363">
        <v>62594.207999999991</v>
      </c>
      <c r="BE266" s="363">
        <f t="shared" si="525"/>
        <v>0</v>
      </c>
      <c r="BF266" s="364">
        <f t="shared" si="351"/>
        <v>0</v>
      </c>
      <c r="BG266" s="1220">
        <f t="shared" si="323"/>
        <v>0</v>
      </c>
      <c r="BH266" s="1220">
        <f t="shared" si="324"/>
        <v>0</v>
      </c>
    </row>
    <row r="267" spans="1:60" x14ac:dyDescent="0.2">
      <c r="A267" s="1">
        <v>264</v>
      </c>
      <c r="B267" s="1289" t="s">
        <v>409</v>
      </c>
      <c r="C267" s="1159"/>
      <c r="D267" s="51"/>
      <c r="E267" s="51"/>
      <c r="F267" s="51"/>
      <c r="G267" s="76"/>
      <c r="H267" s="1124"/>
      <c r="I267" s="76"/>
      <c r="J267" s="1125"/>
      <c r="K267" s="131"/>
      <c r="L267" s="1144"/>
      <c r="M267" s="95"/>
      <c r="N267" s="1126"/>
      <c r="O267" s="95"/>
      <c r="P267" s="1127"/>
      <c r="Q267" s="177"/>
      <c r="R267" s="1145"/>
      <c r="S267" s="178"/>
      <c r="T267" s="1128"/>
      <c r="U267" s="178"/>
      <c r="V267" s="1129"/>
      <c r="W267" s="224"/>
      <c r="X267" s="1146"/>
      <c r="Y267" s="225"/>
      <c r="Z267" s="1130"/>
      <c r="AA267" s="225"/>
      <c r="AB267" s="1131"/>
      <c r="AC267" s="271"/>
      <c r="AD267" s="1147"/>
      <c r="AE267" s="272"/>
      <c r="AF267" s="1132"/>
      <c r="AG267" s="272"/>
      <c r="AH267" s="1133"/>
      <c r="AI267" s="318"/>
      <c r="AJ267" s="1148"/>
      <c r="AK267" s="319"/>
      <c r="AL267" s="1134"/>
      <c r="AM267" s="319"/>
      <c r="AN267" s="1135"/>
      <c r="AO267" s="1107"/>
      <c r="AP267" s="1149"/>
      <c r="AQ267" s="1093"/>
      <c r="AR267" s="1136"/>
      <c r="AS267" s="1093"/>
      <c r="AT267" s="1137"/>
      <c r="AU267" s="1103"/>
      <c r="AV267" s="1150"/>
      <c r="AW267" s="1101"/>
      <c r="AX267" s="1138"/>
      <c r="AY267" s="1101"/>
      <c r="AZ267" s="1139"/>
      <c r="BA267" s="1151">
        <f t="shared" si="501"/>
        <v>0</v>
      </c>
      <c r="BB267" s="1152"/>
      <c r="BC267" s="363"/>
      <c r="BD267" s="1140"/>
      <c r="BE267" s="363"/>
      <c r="BF267" s="364">
        <f t="shared" si="351"/>
        <v>0</v>
      </c>
      <c r="BG267" s="1220">
        <f t="shared" si="323"/>
        <v>0</v>
      </c>
      <c r="BH267" s="1220">
        <f t="shared" si="324"/>
        <v>0</v>
      </c>
    </row>
    <row r="268" spans="1:60" ht="25.5" x14ac:dyDescent="0.2">
      <c r="A268" s="1">
        <v>265</v>
      </c>
      <c r="B268" s="50" t="s">
        <v>125</v>
      </c>
      <c r="C268" s="51" t="s">
        <v>362</v>
      </c>
      <c r="D268" s="51" t="s">
        <v>14</v>
      </c>
      <c r="E268" s="51">
        <v>2</v>
      </c>
      <c r="F268" s="1290">
        <v>69989.22</v>
      </c>
      <c r="G268" s="76">
        <f t="shared" si="325"/>
        <v>139978.44</v>
      </c>
      <c r="H268" s="1290">
        <v>159975.62399999998</v>
      </c>
      <c r="I268" s="76">
        <f t="shared" si="326"/>
        <v>319951.24799999996</v>
      </c>
      <c r="J268" s="1291">
        <f t="shared" ref="J268:J271" si="526">G268+I268</f>
        <v>459929.68799999997</v>
      </c>
      <c r="K268" s="131"/>
      <c r="L268" s="1292">
        <v>69989.22</v>
      </c>
      <c r="M268" s="95">
        <f t="shared" ref="M268:M271" si="527">K268*L268</f>
        <v>0</v>
      </c>
      <c r="N268" s="1292">
        <v>159975.62399999998</v>
      </c>
      <c r="O268" s="95">
        <f t="shared" ref="O268:O271" si="528">K268*N268</f>
        <v>0</v>
      </c>
      <c r="P268" s="1293">
        <f t="shared" ref="P268:P271" si="529">M268+O268</f>
        <v>0</v>
      </c>
      <c r="Q268" s="177">
        <v>2</v>
      </c>
      <c r="R268" s="1294">
        <v>69989.22</v>
      </c>
      <c r="S268" s="178">
        <f t="shared" ref="S268:S271" si="530">Q268*R268</f>
        <v>139978.44</v>
      </c>
      <c r="T268" s="1294">
        <v>159975.62399999998</v>
      </c>
      <c r="U268" s="178">
        <f t="shared" ref="U268:U271" si="531">Q268*T268</f>
        <v>319951.24799999996</v>
      </c>
      <c r="V268" s="1295">
        <f t="shared" ref="V268:V271" si="532">S268+U268</f>
        <v>459929.68799999997</v>
      </c>
      <c r="W268" s="224"/>
      <c r="X268" s="1296">
        <v>69989.22</v>
      </c>
      <c r="Y268" s="225">
        <f t="shared" ref="Y268:Y271" si="533">W268*X268</f>
        <v>0</v>
      </c>
      <c r="Z268" s="1296">
        <v>159975.62399999998</v>
      </c>
      <c r="AA268" s="225">
        <f t="shared" ref="AA268:AA271" si="534">W268*Z268</f>
        <v>0</v>
      </c>
      <c r="AB268" s="1297">
        <f t="shared" ref="AB268:AB271" si="535">Y268+AA268</f>
        <v>0</v>
      </c>
      <c r="AC268" s="271"/>
      <c r="AD268" s="1298">
        <v>69989.22</v>
      </c>
      <c r="AE268" s="272">
        <f t="shared" ref="AE268:AE271" si="536">AC268*AD268</f>
        <v>0</v>
      </c>
      <c r="AF268" s="1298">
        <v>159975.62399999998</v>
      </c>
      <c r="AG268" s="272">
        <f t="shared" ref="AG268:AG271" si="537">AC268*AF268</f>
        <v>0</v>
      </c>
      <c r="AH268" s="1299">
        <f t="shared" ref="AH268:AH271" si="538">AE268+AG268</f>
        <v>0</v>
      </c>
      <c r="AI268" s="318"/>
      <c r="AJ268" s="1300">
        <v>69989.22</v>
      </c>
      <c r="AK268" s="319">
        <f t="shared" ref="AK268:AK271" si="539">AI268*AJ268</f>
        <v>0</v>
      </c>
      <c r="AL268" s="1300">
        <v>159975.62399999998</v>
      </c>
      <c r="AM268" s="319">
        <f t="shared" ref="AM268:AM271" si="540">AI268*AL268</f>
        <v>0</v>
      </c>
      <c r="AN268" s="1301">
        <f t="shared" ref="AN268:AN271" si="541">AK268+AM268</f>
        <v>0</v>
      </c>
      <c r="AO268" s="1107"/>
      <c r="AP268" s="1302">
        <v>69989.22</v>
      </c>
      <c r="AQ268" s="1093">
        <f t="shared" ref="AQ268:AQ271" si="542">AO268*AP268</f>
        <v>0</v>
      </c>
      <c r="AR268" s="1302">
        <v>159975.62399999998</v>
      </c>
      <c r="AS268" s="1093">
        <f t="shared" ref="AS268:AS271" si="543">AO268*AR268</f>
        <v>0</v>
      </c>
      <c r="AT268" s="1303">
        <f t="shared" ref="AT268:AT271" si="544">AQ268+AS268</f>
        <v>0</v>
      </c>
      <c r="AU268" s="1103"/>
      <c r="AV268" s="1304">
        <v>69989.22</v>
      </c>
      <c r="AW268" s="1101">
        <f t="shared" ref="AW268:AW271" si="545">AU268*AV268</f>
        <v>0</v>
      </c>
      <c r="AX268" s="1304">
        <v>159975.62399999998</v>
      </c>
      <c r="AY268" s="1101">
        <f t="shared" ref="AY268:AY271" si="546">AU268*AX268</f>
        <v>0</v>
      </c>
      <c r="AZ268" s="1305">
        <f t="shared" ref="AZ268:AZ271" si="547">AW268+AY268</f>
        <v>0</v>
      </c>
      <c r="BA268" s="1151">
        <f t="shared" si="501"/>
        <v>0</v>
      </c>
      <c r="BB268" s="1306">
        <v>69989.22</v>
      </c>
      <c r="BC268" s="363">
        <f t="shared" ref="BC268:BC271" si="548">BA268*BB268</f>
        <v>0</v>
      </c>
      <c r="BD268" s="1306">
        <v>159975.62399999998</v>
      </c>
      <c r="BE268" s="363">
        <f t="shared" ref="BE268:BE271" si="549">BA268*BD268</f>
        <v>0</v>
      </c>
      <c r="BF268" s="364">
        <f t="shared" si="351"/>
        <v>0</v>
      </c>
      <c r="BG268" s="1220">
        <f t="shared" si="323"/>
        <v>0</v>
      </c>
      <c r="BH268" s="1220">
        <f t="shared" si="324"/>
        <v>0</v>
      </c>
    </row>
    <row r="269" spans="1:60" ht="25.5" x14ac:dyDescent="0.2">
      <c r="A269" s="1">
        <v>266</v>
      </c>
      <c r="B269" s="50" t="s">
        <v>126</v>
      </c>
      <c r="C269" s="51" t="s">
        <v>363</v>
      </c>
      <c r="D269" s="51" t="s">
        <v>14</v>
      </c>
      <c r="E269" s="51">
        <v>2</v>
      </c>
      <c r="F269" s="1290">
        <v>18412.38</v>
      </c>
      <c r="G269" s="76">
        <f t="shared" si="325"/>
        <v>36824.76</v>
      </c>
      <c r="H269" s="1290">
        <v>38478.191999999995</v>
      </c>
      <c r="I269" s="76">
        <f t="shared" si="326"/>
        <v>76956.383999999991</v>
      </c>
      <c r="J269" s="1291">
        <f t="shared" si="526"/>
        <v>113781.144</v>
      </c>
      <c r="K269" s="131"/>
      <c r="L269" s="1292">
        <v>18412.38</v>
      </c>
      <c r="M269" s="95">
        <f t="shared" si="527"/>
        <v>0</v>
      </c>
      <c r="N269" s="1292">
        <v>38478.191999999995</v>
      </c>
      <c r="O269" s="95">
        <f t="shared" si="528"/>
        <v>0</v>
      </c>
      <c r="P269" s="1293">
        <f t="shared" si="529"/>
        <v>0</v>
      </c>
      <c r="Q269" s="177">
        <v>2</v>
      </c>
      <c r="R269" s="1294">
        <v>18412.38</v>
      </c>
      <c r="S269" s="178">
        <f t="shared" si="530"/>
        <v>36824.76</v>
      </c>
      <c r="T269" s="1294">
        <v>38478.191999999995</v>
      </c>
      <c r="U269" s="178">
        <f t="shared" si="531"/>
        <v>76956.383999999991</v>
      </c>
      <c r="V269" s="1295">
        <f t="shared" si="532"/>
        <v>113781.144</v>
      </c>
      <c r="W269" s="224"/>
      <c r="X269" s="1296">
        <v>18412.38</v>
      </c>
      <c r="Y269" s="225">
        <f t="shared" si="533"/>
        <v>0</v>
      </c>
      <c r="Z269" s="1296">
        <v>38478.191999999995</v>
      </c>
      <c r="AA269" s="225">
        <f t="shared" si="534"/>
        <v>0</v>
      </c>
      <c r="AB269" s="1297">
        <f t="shared" si="535"/>
        <v>0</v>
      </c>
      <c r="AC269" s="271"/>
      <c r="AD269" s="1298">
        <v>18412.38</v>
      </c>
      <c r="AE269" s="272">
        <f t="shared" si="536"/>
        <v>0</v>
      </c>
      <c r="AF269" s="1298">
        <v>38478.191999999995</v>
      </c>
      <c r="AG269" s="272">
        <f t="shared" si="537"/>
        <v>0</v>
      </c>
      <c r="AH269" s="1299">
        <f t="shared" si="538"/>
        <v>0</v>
      </c>
      <c r="AI269" s="318"/>
      <c r="AJ269" s="1300">
        <v>18412.38</v>
      </c>
      <c r="AK269" s="319">
        <f t="shared" si="539"/>
        <v>0</v>
      </c>
      <c r="AL269" s="1300">
        <v>38478.191999999995</v>
      </c>
      <c r="AM269" s="319">
        <f t="shared" si="540"/>
        <v>0</v>
      </c>
      <c r="AN269" s="1301">
        <f t="shared" si="541"/>
        <v>0</v>
      </c>
      <c r="AO269" s="1107"/>
      <c r="AP269" s="1302">
        <v>18412.38</v>
      </c>
      <c r="AQ269" s="1093">
        <f t="shared" si="542"/>
        <v>0</v>
      </c>
      <c r="AR269" s="1302">
        <v>38478.191999999995</v>
      </c>
      <c r="AS269" s="1093">
        <f t="shared" si="543"/>
        <v>0</v>
      </c>
      <c r="AT269" s="1303">
        <f t="shared" si="544"/>
        <v>0</v>
      </c>
      <c r="AU269" s="1103"/>
      <c r="AV269" s="1304">
        <v>18412.38</v>
      </c>
      <c r="AW269" s="1101">
        <f t="shared" si="545"/>
        <v>0</v>
      </c>
      <c r="AX269" s="1304">
        <v>38478.191999999995</v>
      </c>
      <c r="AY269" s="1101">
        <f t="shared" si="546"/>
        <v>0</v>
      </c>
      <c r="AZ269" s="1305">
        <f t="shared" si="547"/>
        <v>0</v>
      </c>
      <c r="BA269" s="1151">
        <f t="shared" si="501"/>
        <v>0</v>
      </c>
      <c r="BB269" s="1306">
        <v>18412.38</v>
      </c>
      <c r="BC269" s="363">
        <f t="shared" si="548"/>
        <v>0</v>
      </c>
      <c r="BD269" s="1306">
        <v>38478.191999999995</v>
      </c>
      <c r="BE269" s="363">
        <f t="shared" si="549"/>
        <v>0</v>
      </c>
      <c r="BF269" s="364">
        <f t="shared" si="351"/>
        <v>0</v>
      </c>
      <c r="BG269" s="1220">
        <f t="shared" si="323"/>
        <v>0</v>
      </c>
      <c r="BH269" s="1220">
        <f t="shared" si="324"/>
        <v>0</v>
      </c>
    </row>
    <row r="270" spans="1:60" x14ac:dyDescent="0.2">
      <c r="A270" s="1">
        <v>267</v>
      </c>
      <c r="B270" s="50" t="s">
        <v>128</v>
      </c>
      <c r="C270" s="51" t="s">
        <v>365</v>
      </c>
      <c r="D270" s="51" t="s">
        <v>14</v>
      </c>
      <c r="E270" s="51">
        <v>2</v>
      </c>
      <c r="F270" s="1290">
        <v>21322.87</v>
      </c>
      <c r="G270" s="76">
        <f t="shared" si="325"/>
        <v>42645.74</v>
      </c>
      <c r="H270" s="1290">
        <v>33285.072</v>
      </c>
      <c r="I270" s="76">
        <f t="shared" si="326"/>
        <v>66570.144</v>
      </c>
      <c r="J270" s="1291">
        <f t="shared" si="526"/>
        <v>109215.88399999999</v>
      </c>
      <c r="K270" s="131"/>
      <c r="L270" s="1292">
        <v>21322.87</v>
      </c>
      <c r="M270" s="95">
        <f t="shared" si="527"/>
        <v>0</v>
      </c>
      <c r="N270" s="1292">
        <v>33285.072</v>
      </c>
      <c r="O270" s="95">
        <f t="shared" si="528"/>
        <v>0</v>
      </c>
      <c r="P270" s="1293">
        <f t="shared" si="529"/>
        <v>0</v>
      </c>
      <c r="Q270" s="177"/>
      <c r="R270" s="1294">
        <v>21322.87</v>
      </c>
      <c r="S270" s="178">
        <f t="shared" si="530"/>
        <v>0</v>
      </c>
      <c r="T270" s="1294">
        <v>33285.072</v>
      </c>
      <c r="U270" s="178">
        <f t="shared" si="531"/>
        <v>0</v>
      </c>
      <c r="V270" s="1295">
        <f t="shared" si="532"/>
        <v>0</v>
      </c>
      <c r="W270" s="224">
        <v>2</v>
      </c>
      <c r="X270" s="1296">
        <v>21322.87</v>
      </c>
      <c r="Y270" s="225">
        <f t="shared" si="533"/>
        <v>42645.74</v>
      </c>
      <c r="Z270" s="1296">
        <v>33285.072</v>
      </c>
      <c r="AA270" s="225">
        <f t="shared" si="534"/>
        <v>66570.144</v>
      </c>
      <c r="AB270" s="1297">
        <f t="shared" si="535"/>
        <v>109215.88399999999</v>
      </c>
      <c r="AC270" s="271"/>
      <c r="AD270" s="1298">
        <v>21322.87</v>
      </c>
      <c r="AE270" s="272">
        <f t="shared" si="536"/>
        <v>0</v>
      </c>
      <c r="AF270" s="1298">
        <v>33285.072</v>
      </c>
      <c r="AG270" s="272">
        <f t="shared" si="537"/>
        <v>0</v>
      </c>
      <c r="AH270" s="1299">
        <f t="shared" si="538"/>
        <v>0</v>
      </c>
      <c r="AI270" s="318"/>
      <c r="AJ270" s="1300">
        <v>21322.87</v>
      </c>
      <c r="AK270" s="319">
        <f t="shared" si="539"/>
        <v>0</v>
      </c>
      <c r="AL270" s="1300">
        <v>33285.072</v>
      </c>
      <c r="AM270" s="319">
        <f t="shared" si="540"/>
        <v>0</v>
      </c>
      <c r="AN270" s="1301">
        <f t="shared" si="541"/>
        <v>0</v>
      </c>
      <c r="AO270" s="1107"/>
      <c r="AP270" s="1302">
        <v>21322.87</v>
      </c>
      <c r="AQ270" s="1093">
        <f t="shared" si="542"/>
        <v>0</v>
      </c>
      <c r="AR270" s="1302">
        <v>33285.072</v>
      </c>
      <c r="AS270" s="1093">
        <f t="shared" si="543"/>
        <v>0</v>
      </c>
      <c r="AT270" s="1303">
        <f t="shared" si="544"/>
        <v>0</v>
      </c>
      <c r="AU270" s="1103"/>
      <c r="AV270" s="1304">
        <v>21322.87</v>
      </c>
      <c r="AW270" s="1101">
        <f t="shared" si="545"/>
        <v>0</v>
      </c>
      <c r="AX270" s="1304">
        <v>33285.072</v>
      </c>
      <c r="AY270" s="1101">
        <f t="shared" si="546"/>
        <v>0</v>
      </c>
      <c r="AZ270" s="1305">
        <f t="shared" si="547"/>
        <v>0</v>
      </c>
      <c r="BA270" s="1151">
        <f t="shared" si="501"/>
        <v>0</v>
      </c>
      <c r="BB270" s="1306">
        <v>21322.87</v>
      </c>
      <c r="BC270" s="363">
        <f t="shared" si="548"/>
        <v>0</v>
      </c>
      <c r="BD270" s="1306">
        <v>33285.072</v>
      </c>
      <c r="BE270" s="363">
        <f t="shared" si="549"/>
        <v>0</v>
      </c>
      <c r="BF270" s="364">
        <f t="shared" si="351"/>
        <v>0</v>
      </c>
      <c r="BG270" s="1220">
        <f t="shared" si="323"/>
        <v>0</v>
      </c>
      <c r="BH270" s="1220">
        <f t="shared" si="324"/>
        <v>0</v>
      </c>
    </row>
    <row r="271" spans="1:60" x14ac:dyDescent="0.2">
      <c r="A271" s="1">
        <v>268</v>
      </c>
      <c r="B271" s="50" t="s">
        <v>111</v>
      </c>
      <c r="C271" s="51" t="s">
        <v>364</v>
      </c>
      <c r="D271" s="51" t="s">
        <v>14</v>
      </c>
      <c r="E271" s="51">
        <v>2</v>
      </c>
      <c r="F271" s="1290">
        <v>19916</v>
      </c>
      <c r="G271" s="76">
        <f t="shared" si="325"/>
        <v>39832</v>
      </c>
      <c r="H271" s="1290">
        <v>62594.207999999991</v>
      </c>
      <c r="I271" s="76">
        <f t="shared" si="326"/>
        <v>125188.41599999998</v>
      </c>
      <c r="J271" s="1291">
        <f t="shared" si="526"/>
        <v>165020.41599999997</v>
      </c>
      <c r="K271" s="131"/>
      <c r="L271" s="1292">
        <v>19916</v>
      </c>
      <c r="M271" s="95">
        <f t="shared" si="527"/>
        <v>0</v>
      </c>
      <c r="N271" s="1292">
        <v>62594.207999999991</v>
      </c>
      <c r="O271" s="95">
        <f t="shared" si="528"/>
        <v>0</v>
      </c>
      <c r="P271" s="1293">
        <f t="shared" si="529"/>
        <v>0</v>
      </c>
      <c r="Q271" s="177"/>
      <c r="R271" s="1294">
        <v>19916</v>
      </c>
      <c r="S271" s="178">
        <f t="shared" si="530"/>
        <v>0</v>
      </c>
      <c r="T271" s="1294">
        <v>62594.207999999991</v>
      </c>
      <c r="U271" s="178">
        <f t="shared" si="531"/>
        <v>0</v>
      </c>
      <c r="V271" s="1295">
        <f t="shared" si="532"/>
        <v>0</v>
      </c>
      <c r="W271" s="224">
        <v>2</v>
      </c>
      <c r="X271" s="1296">
        <v>19916</v>
      </c>
      <c r="Y271" s="225">
        <f t="shared" si="533"/>
        <v>39832</v>
      </c>
      <c r="Z271" s="1296">
        <v>62594.207999999991</v>
      </c>
      <c r="AA271" s="225">
        <f t="shared" si="534"/>
        <v>125188.41599999998</v>
      </c>
      <c r="AB271" s="1297">
        <f t="shared" si="535"/>
        <v>165020.41599999997</v>
      </c>
      <c r="AC271" s="271"/>
      <c r="AD271" s="1298">
        <v>19916</v>
      </c>
      <c r="AE271" s="272">
        <f t="shared" si="536"/>
        <v>0</v>
      </c>
      <c r="AF271" s="1298">
        <v>62594.207999999991</v>
      </c>
      <c r="AG271" s="272">
        <f t="shared" si="537"/>
        <v>0</v>
      </c>
      <c r="AH271" s="1299">
        <f t="shared" si="538"/>
        <v>0</v>
      </c>
      <c r="AI271" s="318"/>
      <c r="AJ271" s="1300">
        <v>19916</v>
      </c>
      <c r="AK271" s="319">
        <f t="shared" si="539"/>
        <v>0</v>
      </c>
      <c r="AL271" s="1300">
        <v>62594.207999999991</v>
      </c>
      <c r="AM271" s="319">
        <f t="shared" si="540"/>
        <v>0</v>
      </c>
      <c r="AN271" s="1301">
        <f t="shared" si="541"/>
        <v>0</v>
      </c>
      <c r="AO271" s="1107"/>
      <c r="AP271" s="1302">
        <v>19916</v>
      </c>
      <c r="AQ271" s="1093">
        <f t="shared" si="542"/>
        <v>0</v>
      </c>
      <c r="AR271" s="1302">
        <v>62594.207999999991</v>
      </c>
      <c r="AS271" s="1093">
        <f t="shared" si="543"/>
        <v>0</v>
      </c>
      <c r="AT271" s="1303">
        <f t="shared" si="544"/>
        <v>0</v>
      </c>
      <c r="AU271" s="1103"/>
      <c r="AV271" s="1304">
        <v>19916</v>
      </c>
      <c r="AW271" s="1101">
        <f t="shared" si="545"/>
        <v>0</v>
      </c>
      <c r="AX271" s="1304">
        <v>62594.207999999991</v>
      </c>
      <c r="AY271" s="1101">
        <f t="shared" si="546"/>
        <v>0</v>
      </c>
      <c r="AZ271" s="1305">
        <f t="shared" si="547"/>
        <v>0</v>
      </c>
      <c r="BA271" s="1151">
        <f t="shared" si="501"/>
        <v>0</v>
      </c>
      <c r="BB271" s="1306">
        <v>19916</v>
      </c>
      <c r="BC271" s="363">
        <f t="shared" si="548"/>
        <v>0</v>
      </c>
      <c r="BD271" s="1306">
        <v>62594.207999999991</v>
      </c>
      <c r="BE271" s="363">
        <f t="shared" si="549"/>
        <v>0</v>
      </c>
      <c r="BF271" s="364">
        <f t="shared" si="351"/>
        <v>0</v>
      </c>
      <c r="BG271" s="1220">
        <f t="shared" si="323"/>
        <v>0</v>
      </c>
      <c r="BH271" s="1220">
        <f t="shared" si="324"/>
        <v>0</v>
      </c>
    </row>
    <row r="272" spans="1:60" x14ac:dyDescent="0.2">
      <c r="A272" s="1">
        <v>269</v>
      </c>
      <c r="B272" s="1289"/>
      <c r="C272" s="1159"/>
      <c r="D272" s="51"/>
      <c r="E272" s="51"/>
      <c r="F272" s="51"/>
      <c r="G272" s="76"/>
      <c r="H272" s="1124"/>
      <c r="I272" s="76"/>
      <c r="J272" s="1125"/>
      <c r="K272" s="131"/>
      <c r="L272" s="1144"/>
      <c r="M272" s="95"/>
      <c r="N272" s="1126"/>
      <c r="O272" s="95"/>
      <c r="P272" s="1127"/>
      <c r="Q272" s="177"/>
      <c r="R272" s="1145"/>
      <c r="S272" s="178"/>
      <c r="T272" s="1128"/>
      <c r="U272" s="178"/>
      <c r="V272" s="1129"/>
      <c r="W272" s="224"/>
      <c r="X272" s="1146"/>
      <c r="Y272" s="225"/>
      <c r="Z272" s="1130"/>
      <c r="AA272" s="225"/>
      <c r="AB272" s="1131"/>
      <c r="AC272" s="271"/>
      <c r="AD272" s="1147"/>
      <c r="AE272" s="272"/>
      <c r="AF272" s="1132"/>
      <c r="AG272" s="272"/>
      <c r="AH272" s="1133"/>
      <c r="AI272" s="318"/>
      <c r="AJ272" s="1148"/>
      <c r="AK272" s="319"/>
      <c r="AL272" s="1134"/>
      <c r="AM272" s="319"/>
      <c r="AN272" s="1135"/>
      <c r="AO272" s="1107"/>
      <c r="AP272" s="1149"/>
      <c r="AQ272" s="1093"/>
      <c r="AR272" s="1136"/>
      <c r="AS272" s="1093"/>
      <c r="AT272" s="1137"/>
      <c r="AU272" s="1103"/>
      <c r="AV272" s="1150"/>
      <c r="AW272" s="1101"/>
      <c r="AX272" s="1138"/>
      <c r="AY272" s="1101"/>
      <c r="AZ272" s="1139"/>
      <c r="BA272" s="1151">
        <f t="shared" si="501"/>
        <v>0</v>
      </c>
      <c r="BB272" s="1152"/>
      <c r="BC272" s="363"/>
      <c r="BD272" s="1140"/>
      <c r="BE272" s="363"/>
      <c r="BF272" s="364">
        <f t="shared" si="351"/>
        <v>0</v>
      </c>
      <c r="BG272" s="1220">
        <f t="shared" si="323"/>
        <v>0</v>
      </c>
      <c r="BH272" s="1220">
        <f t="shared" si="324"/>
        <v>0</v>
      </c>
    </row>
    <row r="273" spans="1:60" x14ac:dyDescent="0.2">
      <c r="A273" s="1">
        <v>270</v>
      </c>
      <c r="B273" s="1289" t="s">
        <v>129</v>
      </c>
      <c r="C273" s="1159"/>
      <c r="D273" s="51"/>
      <c r="E273" s="51"/>
      <c r="F273" s="51"/>
      <c r="G273" s="76"/>
      <c r="H273" s="1124"/>
      <c r="I273" s="76"/>
      <c r="J273" s="1125"/>
      <c r="K273" s="131"/>
      <c r="L273" s="1144"/>
      <c r="M273" s="95"/>
      <c r="N273" s="1126"/>
      <c r="O273" s="95"/>
      <c r="P273" s="1127"/>
      <c r="Q273" s="177"/>
      <c r="R273" s="1145"/>
      <c r="S273" s="178"/>
      <c r="T273" s="1128"/>
      <c r="U273" s="178"/>
      <c r="V273" s="1129"/>
      <c r="W273" s="224"/>
      <c r="X273" s="1146"/>
      <c r="Y273" s="225"/>
      <c r="Z273" s="1130"/>
      <c r="AA273" s="225"/>
      <c r="AB273" s="1131"/>
      <c r="AC273" s="271"/>
      <c r="AD273" s="1147"/>
      <c r="AE273" s="272"/>
      <c r="AF273" s="1132"/>
      <c r="AG273" s="272"/>
      <c r="AH273" s="1133"/>
      <c r="AI273" s="318"/>
      <c r="AJ273" s="1148"/>
      <c r="AK273" s="319"/>
      <c r="AL273" s="1134"/>
      <c r="AM273" s="319"/>
      <c r="AN273" s="1135"/>
      <c r="AO273" s="1107"/>
      <c r="AP273" s="1149"/>
      <c r="AQ273" s="1093"/>
      <c r="AR273" s="1136"/>
      <c r="AS273" s="1093"/>
      <c r="AT273" s="1137"/>
      <c r="AU273" s="1103"/>
      <c r="AV273" s="1150"/>
      <c r="AW273" s="1101"/>
      <c r="AX273" s="1138"/>
      <c r="AY273" s="1101"/>
      <c r="AZ273" s="1139"/>
      <c r="BA273" s="1151">
        <f t="shared" si="501"/>
        <v>0</v>
      </c>
      <c r="BB273" s="1152"/>
      <c r="BC273" s="363"/>
      <c r="BD273" s="1140"/>
      <c r="BE273" s="363"/>
      <c r="BF273" s="364">
        <f t="shared" si="351"/>
        <v>0</v>
      </c>
      <c r="BG273" s="1220">
        <f t="shared" si="323"/>
        <v>0</v>
      </c>
      <c r="BH273" s="1220">
        <f t="shared" si="324"/>
        <v>0</v>
      </c>
    </row>
    <row r="274" spans="1:60" x14ac:dyDescent="0.2">
      <c r="A274" s="1">
        <v>271</v>
      </c>
      <c r="B274" s="1289" t="s">
        <v>108</v>
      </c>
      <c r="C274" s="1159"/>
      <c r="D274" s="51"/>
      <c r="E274" s="51"/>
      <c r="F274" s="51"/>
      <c r="G274" s="76"/>
      <c r="H274" s="1124"/>
      <c r="I274" s="76"/>
      <c r="J274" s="1125"/>
      <c r="K274" s="131"/>
      <c r="L274" s="1144"/>
      <c r="M274" s="95"/>
      <c r="N274" s="1126"/>
      <c r="O274" s="95"/>
      <c r="P274" s="1127"/>
      <c r="Q274" s="177"/>
      <c r="R274" s="1145"/>
      <c r="S274" s="178"/>
      <c r="T274" s="1128"/>
      <c r="U274" s="178"/>
      <c r="V274" s="1129"/>
      <c r="W274" s="224"/>
      <c r="X274" s="1146"/>
      <c r="Y274" s="225"/>
      <c r="Z274" s="1130"/>
      <c r="AA274" s="225"/>
      <c r="AB274" s="1131"/>
      <c r="AC274" s="271"/>
      <c r="AD274" s="1147"/>
      <c r="AE274" s="272"/>
      <c r="AF274" s="1132"/>
      <c r="AG274" s="272"/>
      <c r="AH274" s="1133"/>
      <c r="AI274" s="318"/>
      <c r="AJ274" s="1148"/>
      <c r="AK274" s="319"/>
      <c r="AL274" s="1134"/>
      <c r="AM274" s="319"/>
      <c r="AN274" s="1135"/>
      <c r="AO274" s="1107"/>
      <c r="AP274" s="1149"/>
      <c r="AQ274" s="1093"/>
      <c r="AR274" s="1136"/>
      <c r="AS274" s="1093"/>
      <c r="AT274" s="1137"/>
      <c r="AU274" s="1103"/>
      <c r="AV274" s="1150"/>
      <c r="AW274" s="1101"/>
      <c r="AX274" s="1138"/>
      <c r="AY274" s="1101"/>
      <c r="AZ274" s="1139"/>
      <c r="BA274" s="1151">
        <f t="shared" si="501"/>
        <v>0</v>
      </c>
      <c r="BB274" s="1152"/>
      <c r="BC274" s="363"/>
      <c r="BD274" s="1140"/>
      <c r="BE274" s="363"/>
      <c r="BF274" s="364">
        <f t="shared" si="351"/>
        <v>0</v>
      </c>
      <c r="BG274" s="1220">
        <f t="shared" si="323"/>
        <v>0</v>
      </c>
      <c r="BH274" s="1220">
        <f t="shared" si="324"/>
        <v>0</v>
      </c>
    </row>
    <row r="275" spans="1:60" ht="25.5" x14ac:dyDescent="0.2">
      <c r="A275" s="1">
        <v>272</v>
      </c>
      <c r="B275" s="50" t="s">
        <v>288</v>
      </c>
      <c r="C275" s="51" t="s">
        <v>376</v>
      </c>
      <c r="D275" s="51" t="s">
        <v>14</v>
      </c>
      <c r="E275" s="51">
        <v>1</v>
      </c>
      <c r="F275" s="76">
        <v>13504.75</v>
      </c>
      <c r="G275" s="76">
        <f t="shared" ref="G275:G344" si="550">E275*F275</f>
        <v>13504.75</v>
      </c>
      <c r="H275" s="76">
        <v>36380.111999999994</v>
      </c>
      <c r="I275" s="76">
        <f t="shared" ref="I275:I344" si="551">E275*H275</f>
        <v>36380.111999999994</v>
      </c>
      <c r="J275" s="120">
        <f t="shared" ref="J275:J280" si="552">G275+I275</f>
        <v>49884.861999999994</v>
      </c>
      <c r="K275" s="131"/>
      <c r="L275" s="95">
        <v>13504.75</v>
      </c>
      <c r="M275" s="95">
        <f t="shared" ref="M275:M300" si="553">K275*L275</f>
        <v>0</v>
      </c>
      <c r="N275" s="95">
        <v>36380.111999999994</v>
      </c>
      <c r="O275" s="95">
        <f t="shared" ref="O275:O300" si="554">K275*N275</f>
        <v>0</v>
      </c>
      <c r="P275" s="96">
        <f t="shared" ref="P275:P280" si="555">M275+O275</f>
        <v>0</v>
      </c>
      <c r="Q275" s="177"/>
      <c r="R275" s="178">
        <v>13504.75</v>
      </c>
      <c r="S275" s="178">
        <f t="shared" ref="S275:S300" si="556">Q275*R275</f>
        <v>0</v>
      </c>
      <c r="T275" s="178">
        <v>36380.111999999994</v>
      </c>
      <c r="U275" s="178">
        <f t="shared" ref="U275:U300" si="557">Q275*T275</f>
        <v>0</v>
      </c>
      <c r="V275" s="179">
        <f t="shared" ref="V275:V280" si="558">S275+U275</f>
        <v>0</v>
      </c>
      <c r="W275" s="224">
        <v>1</v>
      </c>
      <c r="X275" s="225">
        <v>13504.75</v>
      </c>
      <c r="Y275" s="225">
        <f t="shared" ref="Y275:Y300" si="559">W275*X275</f>
        <v>13504.75</v>
      </c>
      <c r="Z275" s="225">
        <v>36380.111999999994</v>
      </c>
      <c r="AA275" s="225">
        <f t="shared" ref="AA275:AA300" si="560">W275*Z275</f>
        <v>36380.111999999994</v>
      </c>
      <c r="AB275" s="226">
        <f t="shared" ref="AB275:AB280" si="561">Y275+AA275</f>
        <v>49884.861999999994</v>
      </c>
      <c r="AC275" s="271"/>
      <c r="AD275" s="272">
        <v>13504.75</v>
      </c>
      <c r="AE275" s="272">
        <f t="shared" ref="AE275:AE300" si="562">AC275*AD275</f>
        <v>0</v>
      </c>
      <c r="AF275" s="272">
        <v>36380.111999999994</v>
      </c>
      <c r="AG275" s="272">
        <f t="shared" ref="AG275:AG300" si="563">AC275*AF275</f>
        <v>0</v>
      </c>
      <c r="AH275" s="273">
        <f t="shared" ref="AH275:AH280" si="564">AE275+AG275</f>
        <v>0</v>
      </c>
      <c r="AI275" s="318"/>
      <c r="AJ275" s="319">
        <v>13504.75</v>
      </c>
      <c r="AK275" s="319">
        <f t="shared" ref="AK275:AK300" si="565">AI275*AJ275</f>
        <v>0</v>
      </c>
      <c r="AL275" s="319">
        <v>36380.111999999994</v>
      </c>
      <c r="AM275" s="319">
        <f t="shared" ref="AM275:AM300" si="566">AI275*AL275</f>
        <v>0</v>
      </c>
      <c r="AN275" s="320">
        <f t="shared" ref="AN275:AN280" si="567">AK275+AM275</f>
        <v>0</v>
      </c>
      <c r="AO275" s="1107"/>
      <c r="AP275" s="1093">
        <v>13504.75</v>
      </c>
      <c r="AQ275" s="1093">
        <f t="shared" ref="AQ275:AQ288" si="568">AO275*AP275</f>
        <v>0</v>
      </c>
      <c r="AR275" s="1093">
        <v>36380.111999999994</v>
      </c>
      <c r="AS275" s="1093">
        <f t="shared" ref="AS275:AS288" si="569">AO275*AR275</f>
        <v>0</v>
      </c>
      <c r="AT275" s="1094">
        <f t="shared" ref="AT275:AT280" si="570">AQ275+AS275</f>
        <v>0</v>
      </c>
      <c r="AU275" s="1103"/>
      <c r="AV275" s="1101">
        <v>13504.75</v>
      </c>
      <c r="AW275" s="1101">
        <f t="shared" ref="AW275:AW288" si="571">AU275*AV275</f>
        <v>0</v>
      </c>
      <c r="AX275" s="1101">
        <v>36380.111999999994</v>
      </c>
      <c r="AY275" s="1101">
        <f t="shared" ref="AY275:AY288" si="572">AU275*AX275</f>
        <v>0</v>
      </c>
      <c r="AZ275" s="1102">
        <f t="shared" ref="AZ275:AZ280" si="573">AW275+AY275</f>
        <v>0</v>
      </c>
      <c r="BA275" s="1151">
        <f t="shared" si="501"/>
        <v>0</v>
      </c>
      <c r="BB275" s="363">
        <v>13504.75</v>
      </c>
      <c r="BC275" s="363">
        <f t="shared" ref="BC275:BC288" si="574">BA275*BB275</f>
        <v>0</v>
      </c>
      <c r="BD275" s="363">
        <v>36380.111999999994</v>
      </c>
      <c r="BE275" s="363">
        <f t="shared" ref="BE275:BE288" si="575">BA275*BD275</f>
        <v>0</v>
      </c>
      <c r="BF275" s="364">
        <f t="shared" si="351"/>
        <v>0</v>
      </c>
      <c r="BG275" s="1220">
        <f t="shared" si="323"/>
        <v>0</v>
      </c>
      <c r="BH275" s="1220">
        <f t="shared" si="324"/>
        <v>0</v>
      </c>
    </row>
    <row r="276" spans="1:60" ht="25.5" x14ac:dyDescent="0.2">
      <c r="A276" s="1">
        <v>273</v>
      </c>
      <c r="B276" s="50" t="s">
        <v>237</v>
      </c>
      <c r="C276" s="51" t="s">
        <v>366</v>
      </c>
      <c r="D276" s="51" t="s">
        <v>14</v>
      </c>
      <c r="E276" s="51">
        <v>1</v>
      </c>
      <c r="F276" s="76">
        <v>6467</v>
      </c>
      <c r="G276" s="76">
        <f t="shared" si="550"/>
        <v>6467</v>
      </c>
      <c r="H276" s="76">
        <v>17422.248</v>
      </c>
      <c r="I276" s="76">
        <f t="shared" si="551"/>
        <v>17422.248</v>
      </c>
      <c r="J276" s="120">
        <f t="shared" si="552"/>
        <v>23889.248</v>
      </c>
      <c r="K276" s="131"/>
      <c r="L276" s="95">
        <v>6467</v>
      </c>
      <c r="M276" s="95">
        <f t="shared" si="553"/>
        <v>0</v>
      </c>
      <c r="N276" s="95">
        <v>17422.248</v>
      </c>
      <c r="O276" s="95">
        <f t="shared" si="554"/>
        <v>0</v>
      </c>
      <c r="P276" s="96">
        <f t="shared" si="555"/>
        <v>0</v>
      </c>
      <c r="Q276" s="177"/>
      <c r="R276" s="178">
        <v>6467</v>
      </c>
      <c r="S276" s="178">
        <f t="shared" si="556"/>
        <v>0</v>
      </c>
      <c r="T276" s="178">
        <v>17422.248</v>
      </c>
      <c r="U276" s="178">
        <f t="shared" si="557"/>
        <v>0</v>
      </c>
      <c r="V276" s="179">
        <f t="shared" si="558"/>
        <v>0</v>
      </c>
      <c r="W276" s="224">
        <v>1</v>
      </c>
      <c r="X276" s="225">
        <v>6467</v>
      </c>
      <c r="Y276" s="225">
        <f t="shared" si="559"/>
        <v>6467</v>
      </c>
      <c r="Z276" s="225">
        <v>17422.248</v>
      </c>
      <c r="AA276" s="225">
        <f t="shared" si="560"/>
        <v>17422.248</v>
      </c>
      <c r="AB276" s="226">
        <f t="shared" si="561"/>
        <v>23889.248</v>
      </c>
      <c r="AC276" s="271"/>
      <c r="AD276" s="272">
        <v>6467</v>
      </c>
      <c r="AE276" s="272">
        <f t="shared" si="562"/>
        <v>0</v>
      </c>
      <c r="AF276" s="272">
        <v>17422.248</v>
      </c>
      <c r="AG276" s="272">
        <f t="shared" si="563"/>
        <v>0</v>
      </c>
      <c r="AH276" s="273">
        <f t="shared" si="564"/>
        <v>0</v>
      </c>
      <c r="AI276" s="318"/>
      <c r="AJ276" s="319">
        <v>6467</v>
      </c>
      <c r="AK276" s="319">
        <f t="shared" si="565"/>
        <v>0</v>
      </c>
      <c r="AL276" s="319">
        <v>17422.248</v>
      </c>
      <c r="AM276" s="319">
        <f t="shared" si="566"/>
        <v>0</v>
      </c>
      <c r="AN276" s="320">
        <f t="shared" si="567"/>
        <v>0</v>
      </c>
      <c r="AO276" s="1107"/>
      <c r="AP276" s="1093">
        <v>6467</v>
      </c>
      <c r="AQ276" s="1093">
        <f t="shared" si="568"/>
        <v>0</v>
      </c>
      <c r="AR276" s="1093">
        <v>17422.248</v>
      </c>
      <c r="AS276" s="1093">
        <f t="shared" si="569"/>
        <v>0</v>
      </c>
      <c r="AT276" s="1094">
        <f t="shared" si="570"/>
        <v>0</v>
      </c>
      <c r="AU276" s="1103"/>
      <c r="AV276" s="1101">
        <v>6467</v>
      </c>
      <c r="AW276" s="1101">
        <f t="shared" si="571"/>
        <v>0</v>
      </c>
      <c r="AX276" s="1101">
        <v>17422.248</v>
      </c>
      <c r="AY276" s="1101">
        <f t="shared" si="572"/>
        <v>0</v>
      </c>
      <c r="AZ276" s="1102">
        <f t="shared" si="573"/>
        <v>0</v>
      </c>
      <c r="BA276" s="1151">
        <f t="shared" si="501"/>
        <v>0</v>
      </c>
      <c r="BB276" s="363">
        <v>6467</v>
      </c>
      <c r="BC276" s="363">
        <f t="shared" si="574"/>
        <v>0</v>
      </c>
      <c r="BD276" s="363">
        <v>17422.248</v>
      </c>
      <c r="BE276" s="363">
        <f t="shared" si="575"/>
        <v>0</v>
      </c>
      <c r="BF276" s="364">
        <f t="shared" si="351"/>
        <v>0</v>
      </c>
      <c r="BG276" s="1220">
        <f t="shared" si="323"/>
        <v>0</v>
      </c>
      <c r="BH276" s="1220">
        <f t="shared" si="324"/>
        <v>0</v>
      </c>
    </row>
    <row r="277" spans="1:60" x14ac:dyDescent="0.2">
      <c r="A277" s="1">
        <v>274</v>
      </c>
      <c r="B277" s="50" t="s">
        <v>130</v>
      </c>
      <c r="C277" s="1159" t="s">
        <v>131</v>
      </c>
      <c r="D277" s="51" t="s">
        <v>14</v>
      </c>
      <c r="E277" s="51">
        <v>1</v>
      </c>
      <c r="F277" s="76">
        <v>3004.89</v>
      </c>
      <c r="G277" s="76">
        <f t="shared" si="550"/>
        <v>3004.89</v>
      </c>
      <c r="H277" s="76">
        <v>7329</v>
      </c>
      <c r="I277" s="76">
        <f t="shared" si="551"/>
        <v>7329</v>
      </c>
      <c r="J277" s="120">
        <f t="shared" si="552"/>
        <v>10333.89</v>
      </c>
      <c r="K277" s="131"/>
      <c r="L277" s="95">
        <v>3004.89</v>
      </c>
      <c r="M277" s="95">
        <f t="shared" si="553"/>
        <v>0</v>
      </c>
      <c r="N277" s="95">
        <v>7329</v>
      </c>
      <c r="O277" s="95">
        <f t="shared" si="554"/>
        <v>0</v>
      </c>
      <c r="P277" s="96">
        <f t="shared" si="555"/>
        <v>0</v>
      </c>
      <c r="Q277" s="177"/>
      <c r="R277" s="178">
        <v>3004.89</v>
      </c>
      <c r="S277" s="178">
        <f t="shared" si="556"/>
        <v>0</v>
      </c>
      <c r="T277" s="178">
        <v>7329</v>
      </c>
      <c r="U277" s="178">
        <f t="shared" si="557"/>
        <v>0</v>
      </c>
      <c r="V277" s="179">
        <f t="shared" si="558"/>
        <v>0</v>
      </c>
      <c r="W277" s="224">
        <v>1</v>
      </c>
      <c r="X277" s="225">
        <v>3004.89</v>
      </c>
      <c r="Y277" s="225">
        <f t="shared" si="559"/>
        <v>3004.89</v>
      </c>
      <c r="Z277" s="225">
        <v>7329</v>
      </c>
      <c r="AA277" s="225">
        <f t="shared" si="560"/>
        <v>7329</v>
      </c>
      <c r="AB277" s="226">
        <f t="shared" si="561"/>
        <v>10333.89</v>
      </c>
      <c r="AC277" s="271"/>
      <c r="AD277" s="272">
        <v>3004.89</v>
      </c>
      <c r="AE277" s="272">
        <f t="shared" si="562"/>
        <v>0</v>
      </c>
      <c r="AF277" s="272">
        <v>7329</v>
      </c>
      <c r="AG277" s="272">
        <f t="shared" si="563"/>
        <v>0</v>
      </c>
      <c r="AH277" s="273">
        <f t="shared" si="564"/>
        <v>0</v>
      </c>
      <c r="AI277" s="318"/>
      <c r="AJ277" s="319">
        <v>3004.89</v>
      </c>
      <c r="AK277" s="319">
        <f t="shared" si="565"/>
        <v>0</v>
      </c>
      <c r="AL277" s="319">
        <v>7329</v>
      </c>
      <c r="AM277" s="319">
        <f t="shared" si="566"/>
        <v>0</v>
      </c>
      <c r="AN277" s="320">
        <f t="shared" si="567"/>
        <v>0</v>
      </c>
      <c r="AO277" s="1107"/>
      <c r="AP277" s="1093">
        <v>3004.89</v>
      </c>
      <c r="AQ277" s="1093">
        <f t="shared" si="568"/>
        <v>0</v>
      </c>
      <c r="AR277" s="1093">
        <v>7329</v>
      </c>
      <c r="AS277" s="1093">
        <f t="shared" si="569"/>
        <v>0</v>
      </c>
      <c r="AT277" s="1094">
        <f t="shared" si="570"/>
        <v>0</v>
      </c>
      <c r="AU277" s="1103"/>
      <c r="AV277" s="1101">
        <v>3004.89</v>
      </c>
      <c r="AW277" s="1101">
        <f t="shared" si="571"/>
        <v>0</v>
      </c>
      <c r="AX277" s="1101">
        <v>7329</v>
      </c>
      <c r="AY277" s="1101">
        <f t="shared" si="572"/>
        <v>0</v>
      </c>
      <c r="AZ277" s="1102">
        <f t="shared" si="573"/>
        <v>0</v>
      </c>
      <c r="BA277" s="1151">
        <f t="shared" si="501"/>
        <v>0</v>
      </c>
      <c r="BB277" s="363">
        <v>3004.89</v>
      </c>
      <c r="BC277" s="363">
        <f t="shared" si="574"/>
        <v>0</v>
      </c>
      <c r="BD277" s="363">
        <v>7329</v>
      </c>
      <c r="BE277" s="363">
        <f t="shared" si="575"/>
        <v>0</v>
      </c>
      <c r="BF277" s="364">
        <f t="shared" si="351"/>
        <v>0</v>
      </c>
      <c r="BG277" s="1220">
        <f t="shared" si="323"/>
        <v>0</v>
      </c>
      <c r="BH277" s="1220">
        <f t="shared" si="324"/>
        <v>0</v>
      </c>
    </row>
    <row r="278" spans="1:60" x14ac:dyDescent="0.2">
      <c r="A278" s="1">
        <v>275</v>
      </c>
      <c r="B278" s="50" t="s">
        <v>132</v>
      </c>
      <c r="C278" s="1159" t="s">
        <v>133</v>
      </c>
      <c r="D278" s="51" t="s">
        <v>14</v>
      </c>
      <c r="E278" s="51">
        <v>12</v>
      </c>
      <c r="F278" s="76">
        <v>4003.24</v>
      </c>
      <c r="G278" s="76">
        <f t="shared" si="550"/>
        <v>48038.879999999997</v>
      </c>
      <c r="H278" s="76">
        <v>9764</v>
      </c>
      <c r="I278" s="76">
        <f t="shared" si="551"/>
        <v>117168</v>
      </c>
      <c r="J278" s="120">
        <f t="shared" si="552"/>
        <v>165206.88</v>
      </c>
      <c r="K278" s="131">
        <v>2</v>
      </c>
      <c r="L278" s="95">
        <v>4003.24</v>
      </c>
      <c r="M278" s="95">
        <f t="shared" si="553"/>
        <v>8006.48</v>
      </c>
      <c r="N278" s="95">
        <v>9764</v>
      </c>
      <c r="O278" s="95">
        <f t="shared" si="554"/>
        <v>19528</v>
      </c>
      <c r="P278" s="96">
        <f t="shared" si="555"/>
        <v>27534.48</v>
      </c>
      <c r="Q278" s="177"/>
      <c r="R278" s="178">
        <v>4003.24</v>
      </c>
      <c r="S278" s="178">
        <f t="shared" si="556"/>
        <v>0</v>
      </c>
      <c r="T278" s="178">
        <v>9764</v>
      </c>
      <c r="U278" s="178">
        <f t="shared" si="557"/>
        <v>0</v>
      </c>
      <c r="V278" s="179">
        <f t="shared" si="558"/>
        <v>0</v>
      </c>
      <c r="W278" s="224">
        <v>10</v>
      </c>
      <c r="X278" s="225">
        <v>4003.24</v>
      </c>
      <c r="Y278" s="225">
        <f t="shared" si="559"/>
        <v>40032.399999999994</v>
      </c>
      <c r="Z278" s="225">
        <v>9764</v>
      </c>
      <c r="AA278" s="225">
        <f t="shared" si="560"/>
        <v>97640</v>
      </c>
      <c r="AB278" s="226">
        <f t="shared" si="561"/>
        <v>137672.4</v>
      </c>
      <c r="AC278" s="271"/>
      <c r="AD278" s="272">
        <v>4003.24</v>
      </c>
      <c r="AE278" s="272">
        <f t="shared" si="562"/>
        <v>0</v>
      </c>
      <c r="AF278" s="272">
        <v>9764</v>
      </c>
      <c r="AG278" s="272">
        <f t="shared" si="563"/>
        <v>0</v>
      </c>
      <c r="AH278" s="273">
        <f t="shared" si="564"/>
        <v>0</v>
      </c>
      <c r="AI278" s="318"/>
      <c r="AJ278" s="319">
        <v>4003.24</v>
      </c>
      <c r="AK278" s="319">
        <f t="shared" si="565"/>
        <v>0</v>
      </c>
      <c r="AL278" s="319">
        <v>9764</v>
      </c>
      <c r="AM278" s="319">
        <f t="shared" si="566"/>
        <v>0</v>
      </c>
      <c r="AN278" s="320">
        <f t="shared" si="567"/>
        <v>0</v>
      </c>
      <c r="AO278" s="1107"/>
      <c r="AP278" s="1093">
        <v>4003.24</v>
      </c>
      <c r="AQ278" s="1093">
        <f t="shared" si="568"/>
        <v>0</v>
      </c>
      <c r="AR278" s="1093">
        <v>9764</v>
      </c>
      <c r="AS278" s="1093">
        <f t="shared" si="569"/>
        <v>0</v>
      </c>
      <c r="AT278" s="1094">
        <f t="shared" si="570"/>
        <v>0</v>
      </c>
      <c r="AU278" s="1103"/>
      <c r="AV278" s="1101">
        <v>4003.24</v>
      </c>
      <c r="AW278" s="1101">
        <f t="shared" si="571"/>
        <v>0</v>
      </c>
      <c r="AX278" s="1101">
        <v>9764</v>
      </c>
      <c r="AY278" s="1101">
        <f t="shared" si="572"/>
        <v>0</v>
      </c>
      <c r="AZ278" s="1102">
        <f t="shared" si="573"/>
        <v>0</v>
      </c>
      <c r="BA278" s="1151">
        <f t="shared" si="501"/>
        <v>0</v>
      </c>
      <c r="BB278" s="363">
        <v>4003.24</v>
      </c>
      <c r="BC278" s="363">
        <f t="shared" si="574"/>
        <v>0</v>
      </c>
      <c r="BD278" s="363">
        <v>9764</v>
      </c>
      <c r="BE278" s="363">
        <f t="shared" si="575"/>
        <v>0</v>
      </c>
      <c r="BF278" s="364">
        <f t="shared" si="351"/>
        <v>0</v>
      </c>
      <c r="BG278" s="1220">
        <f t="shared" si="323"/>
        <v>0</v>
      </c>
      <c r="BH278" s="1220">
        <f t="shared" si="324"/>
        <v>0</v>
      </c>
    </row>
    <row r="279" spans="1:60" x14ac:dyDescent="0.2">
      <c r="A279" s="1">
        <v>276</v>
      </c>
      <c r="B279" s="50" t="s">
        <v>134</v>
      </c>
      <c r="C279" s="1159"/>
      <c r="D279" s="51" t="s">
        <v>14</v>
      </c>
      <c r="E279" s="51">
        <v>12</v>
      </c>
      <c r="F279" s="76">
        <v>800</v>
      </c>
      <c r="G279" s="76">
        <f t="shared" si="550"/>
        <v>9600</v>
      </c>
      <c r="H279" s="76">
        <v>2142</v>
      </c>
      <c r="I279" s="76">
        <f t="shared" si="551"/>
        <v>25704</v>
      </c>
      <c r="J279" s="120">
        <f t="shared" si="552"/>
        <v>35304</v>
      </c>
      <c r="K279" s="131">
        <v>10</v>
      </c>
      <c r="L279" s="95">
        <v>800</v>
      </c>
      <c r="M279" s="95">
        <f t="shared" si="553"/>
        <v>8000</v>
      </c>
      <c r="N279" s="95">
        <v>2142</v>
      </c>
      <c r="O279" s="95">
        <f t="shared" si="554"/>
        <v>21420</v>
      </c>
      <c r="P279" s="96">
        <f t="shared" si="555"/>
        <v>29420</v>
      </c>
      <c r="Q279" s="177"/>
      <c r="R279" s="178">
        <v>800</v>
      </c>
      <c r="S279" s="178">
        <f t="shared" si="556"/>
        <v>0</v>
      </c>
      <c r="T279" s="178">
        <v>2142</v>
      </c>
      <c r="U279" s="178">
        <f t="shared" si="557"/>
        <v>0</v>
      </c>
      <c r="V279" s="179">
        <f t="shared" si="558"/>
        <v>0</v>
      </c>
      <c r="W279" s="224"/>
      <c r="X279" s="225">
        <v>800</v>
      </c>
      <c r="Y279" s="225">
        <f t="shared" si="559"/>
        <v>0</v>
      </c>
      <c r="Z279" s="225">
        <v>2142</v>
      </c>
      <c r="AA279" s="225">
        <f t="shared" si="560"/>
        <v>0</v>
      </c>
      <c r="AB279" s="226">
        <f t="shared" si="561"/>
        <v>0</v>
      </c>
      <c r="AC279" s="271"/>
      <c r="AD279" s="272">
        <v>800</v>
      </c>
      <c r="AE279" s="272">
        <f t="shared" si="562"/>
        <v>0</v>
      </c>
      <c r="AF279" s="272">
        <v>2142</v>
      </c>
      <c r="AG279" s="272">
        <f t="shared" si="563"/>
        <v>0</v>
      </c>
      <c r="AH279" s="273">
        <f t="shared" si="564"/>
        <v>0</v>
      </c>
      <c r="AI279" s="318">
        <v>2</v>
      </c>
      <c r="AJ279" s="319">
        <v>800</v>
      </c>
      <c r="AK279" s="319">
        <f t="shared" si="565"/>
        <v>1600</v>
      </c>
      <c r="AL279" s="319">
        <v>2142</v>
      </c>
      <c r="AM279" s="319">
        <f t="shared" si="566"/>
        <v>4284</v>
      </c>
      <c r="AN279" s="320">
        <f t="shared" si="567"/>
        <v>5884</v>
      </c>
      <c r="AO279" s="1107"/>
      <c r="AP279" s="1093">
        <v>800</v>
      </c>
      <c r="AQ279" s="1093">
        <f t="shared" si="568"/>
        <v>0</v>
      </c>
      <c r="AR279" s="1093">
        <v>2142</v>
      </c>
      <c r="AS279" s="1093">
        <f t="shared" si="569"/>
        <v>0</v>
      </c>
      <c r="AT279" s="1094">
        <f t="shared" si="570"/>
        <v>0</v>
      </c>
      <c r="AU279" s="1103"/>
      <c r="AV279" s="1101">
        <v>800</v>
      </c>
      <c r="AW279" s="1101">
        <f t="shared" si="571"/>
        <v>0</v>
      </c>
      <c r="AX279" s="1101">
        <v>2142</v>
      </c>
      <c r="AY279" s="1101">
        <f t="shared" si="572"/>
        <v>0</v>
      </c>
      <c r="AZ279" s="1102">
        <f t="shared" si="573"/>
        <v>0</v>
      </c>
      <c r="BA279" s="1151">
        <f t="shared" si="501"/>
        <v>0</v>
      </c>
      <c r="BB279" s="363">
        <v>800</v>
      </c>
      <c r="BC279" s="363">
        <f t="shared" si="574"/>
        <v>0</v>
      </c>
      <c r="BD279" s="363">
        <v>2142</v>
      </c>
      <c r="BE279" s="363">
        <f t="shared" si="575"/>
        <v>0</v>
      </c>
      <c r="BF279" s="364">
        <f t="shared" si="351"/>
        <v>0</v>
      </c>
      <c r="BG279" s="1220">
        <f t="shared" si="323"/>
        <v>0</v>
      </c>
      <c r="BH279" s="1220">
        <f t="shared" si="324"/>
        <v>0</v>
      </c>
    </row>
    <row r="280" spans="1:60" x14ac:dyDescent="0.2">
      <c r="A280" s="1">
        <v>277</v>
      </c>
      <c r="B280" s="50" t="s">
        <v>135</v>
      </c>
      <c r="C280" s="1159"/>
      <c r="D280" s="51" t="s">
        <v>56</v>
      </c>
      <c r="E280" s="51">
        <v>145.22200000000001</v>
      </c>
      <c r="F280" s="76">
        <v>1875</v>
      </c>
      <c r="G280" s="76">
        <f t="shared" si="550"/>
        <v>272291.25</v>
      </c>
      <c r="H280" s="76">
        <v>869</v>
      </c>
      <c r="I280" s="76">
        <f t="shared" si="551"/>
        <v>126197.91800000001</v>
      </c>
      <c r="J280" s="120">
        <f t="shared" si="552"/>
        <v>398489.16800000001</v>
      </c>
      <c r="K280" s="1596">
        <v>117</v>
      </c>
      <c r="L280" s="95">
        <v>1875</v>
      </c>
      <c r="M280" s="95">
        <f t="shared" si="553"/>
        <v>219375</v>
      </c>
      <c r="N280" s="95">
        <v>869</v>
      </c>
      <c r="O280" s="95">
        <f t="shared" si="554"/>
        <v>101673</v>
      </c>
      <c r="P280" s="96">
        <f t="shared" si="555"/>
        <v>321048</v>
      </c>
      <c r="Q280" s="177"/>
      <c r="R280" s="178">
        <v>1875</v>
      </c>
      <c r="S280" s="178">
        <f t="shared" si="556"/>
        <v>0</v>
      </c>
      <c r="T280" s="178">
        <v>869</v>
      </c>
      <c r="U280" s="178">
        <f t="shared" si="557"/>
        <v>0</v>
      </c>
      <c r="V280" s="179">
        <f t="shared" si="558"/>
        <v>0</v>
      </c>
      <c r="W280" s="224"/>
      <c r="X280" s="225">
        <v>1875</v>
      </c>
      <c r="Y280" s="225">
        <f t="shared" si="559"/>
        <v>0</v>
      </c>
      <c r="Z280" s="225">
        <v>869</v>
      </c>
      <c r="AA280" s="225">
        <f t="shared" si="560"/>
        <v>0</v>
      </c>
      <c r="AB280" s="226">
        <f t="shared" si="561"/>
        <v>0</v>
      </c>
      <c r="AC280" s="271"/>
      <c r="AD280" s="272">
        <v>1875</v>
      </c>
      <c r="AE280" s="272">
        <f t="shared" si="562"/>
        <v>0</v>
      </c>
      <c r="AF280" s="272">
        <v>869</v>
      </c>
      <c r="AG280" s="272">
        <f t="shared" si="563"/>
        <v>0</v>
      </c>
      <c r="AH280" s="273">
        <f t="shared" si="564"/>
        <v>0</v>
      </c>
      <c r="AI280" s="1594">
        <v>28.222000000000001</v>
      </c>
      <c r="AJ280" s="319">
        <v>1875</v>
      </c>
      <c r="AK280" s="319">
        <f t="shared" si="565"/>
        <v>52916.25</v>
      </c>
      <c r="AL280" s="319">
        <v>869</v>
      </c>
      <c r="AM280" s="319">
        <f t="shared" si="566"/>
        <v>24524.918000000001</v>
      </c>
      <c r="AN280" s="320">
        <f t="shared" si="567"/>
        <v>77441.168000000005</v>
      </c>
      <c r="AO280" s="1308"/>
      <c r="AP280" s="1093">
        <v>1875</v>
      </c>
      <c r="AQ280" s="1093">
        <f t="shared" si="568"/>
        <v>0</v>
      </c>
      <c r="AR280" s="1093">
        <v>869</v>
      </c>
      <c r="AS280" s="1093">
        <f t="shared" si="569"/>
        <v>0</v>
      </c>
      <c r="AT280" s="1094">
        <f t="shared" si="570"/>
        <v>0</v>
      </c>
      <c r="AU280" s="1309"/>
      <c r="AV280" s="1101">
        <v>1875</v>
      </c>
      <c r="AW280" s="1101">
        <f t="shared" si="571"/>
        <v>0</v>
      </c>
      <c r="AX280" s="1101">
        <v>869</v>
      </c>
      <c r="AY280" s="1101">
        <f t="shared" si="572"/>
        <v>0</v>
      </c>
      <c r="AZ280" s="1102">
        <f t="shared" si="573"/>
        <v>0</v>
      </c>
      <c r="BA280" s="1151">
        <f t="shared" si="501"/>
        <v>7.1054273576010019E-15</v>
      </c>
      <c r="BB280" s="363">
        <v>1875</v>
      </c>
      <c r="BC280" s="363">
        <f t="shared" si="574"/>
        <v>1.3322676295501878E-11</v>
      </c>
      <c r="BD280" s="363">
        <v>869</v>
      </c>
      <c r="BE280" s="363">
        <f t="shared" si="575"/>
        <v>6.1746163737552706E-12</v>
      </c>
      <c r="BF280" s="364">
        <f t="shared" si="351"/>
        <v>1.9497292669257149E-11</v>
      </c>
      <c r="BG280" s="1220">
        <f t="shared" si="323"/>
        <v>0</v>
      </c>
      <c r="BH280" s="1220">
        <f t="shared" si="324"/>
        <v>1.9497292669257149E-11</v>
      </c>
    </row>
    <row r="281" spans="1:60" hidden="1" x14ac:dyDescent="0.2">
      <c r="A281" s="1">
        <v>278</v>
      </c>
      <c r="B281" s="50" t="s">
        <v>136</v>
      </c>
      <c r="C281" s="1159"/>
      <c r="D281" s="51" t="s">
        <v>137</v>
      </c>
      <c r="E281" s="51">
        <v>0</v>
      </c>
      <c r="F281" s="76"/>
      <c r="G281" s="76">
        <f t="shared" si="550"/>
        <v>0</v>
      </c>
      <c r="H281" s="76"/>
      <c r="I281" s="76">
        <f t="shared" si="551"/>
        <v>0</v>
      </c>
      <c r="J281" s="120"/>
      <c r="K281" s="131"/>
      <c r="L281" s="95"/>
      <c r="M281" s="95">
        <f t="shared" si="553"/>
        <v>0</v>
      </c>
      <c r="N281" s="95"/>
      <c r="O281" s="95">
        <f t="shared" si="554"/>
        <v>0</v>
      </c>
      <c r="P281" s="96"/>
      <c r="Q281" s="177"/>
      <c r="R281" s="178"/>
      <c r="S281" s="178">
        <f t="shared" si="556"/>
        <v>0</v>
      </c>
      <c r="T281" s="178"/>
      <c r="U281" s="178">
        <f t="shared" si="557"/>
        <v>0</v>
      </c>
      <c r="V281" s="179"/>
      <c r="W281" s="224"/>
      <c r="X281" s="225"/>
      <c r="Y281" s="225">
        <f t="shared" si="559"/>
        <v>0</v>
      </c>
      <c r="Z281" s="225"/>
      <c r="AA281" s="225">
        <f t="shared" si="560"/>
        <v>0</v>
      </c>
      <c r="AB281" s="226"/>
      <c r="AC281" s="271"/>
      <c r="AD281" s="272"/>
      <c r="AE281" s="272">
        <f t="shared" si="562"/>
        <v>0</v>
      </c>
      <c r="AF281" s="272"/>
      <c r="AG281" s="272">
        <f t="shared" si="563"/>
        <v>0</v>
      </c>
      <c r="AH281" s="273"/>
      <c r="AI281" s="318"/>
      <c r="AJ281" s="319"/>
      <c r="AK281" s="319">
        <f t="shared" si="565"/>
        <v>0</v>
      </c>
      <c r="AL281" s="319"/>
      <c r="AM281" s="319">
        <f t="shared" si="566"/>
        <v>0</v>
      </c>
      <c r="AN281" s="320"/>
      <c r="AO281" s="1107"/>
      <c r="AP281" s="1093"/>
      <c r="AQ281" s="1093">
        <f t="shared" si="568"/>
        <v>0</v>
      </c>
      <c r="AR281" s="1093"/>
      <c r="AS281" s="1093">
        <f t="shared" si="569"/>
        <v>0</v>
      </c>
      <c r="AT281" s="1094"/>
      <c r="AU281" s="1103"/>
      <c r="AV281" s="1101"/>
      <c r="AW281" s="1101">
        <f t="shared" si="571"/>
        <v>0</v>
      </c>
      <c r="AX281" s="1101"/>
      <c r="AY281" s="1101">
        <f t="shared" si="572"/>
        <v>0</v>
      </c>
      <c r="AZ281" s="1102"/>
      <c r="BA281" s="1163">
        <f t="shared" si="501"/>
        <v>0</v>
      </c>
      <c r="BB281" s="363"/>
      <c r="BC281" s="363">
        <f t="shared" si="574"/>
        <v>0</v>
      </c>
      <c r="BD281" s="363"/>
      <c r="BE281" s="363">
        <f t="shared" si="575"/>
        <v>0</v>
      </c>
      <c r="BF281" s="364">
        <f t="shared" si="351"/>
        <v>0</v>
      </c>
      <c r="BG281" s="1220">
        <f t="shared" si="323"/>
        <v>0</v>
      </c>
      <c r="BH281" s="1220">
        <f t="shared" si="324"/>
        <v>0</v>
      </c>
    </row>
    <row r="282" spans="1:60" hidden="1" x14ac:dyDescent="0.2">
      <c r="A282" s="1">
        <v>279</v>
      </c>
      <c r="B282" s="50" t="s">
        <v>138</v>
      </c>
      <c r="C282" s="1159"/>
      <c r="D282" s="51" t="s">
        <v>137</v>
      </c>
      <c r="E282" s="51">
        <v>0</v>
      </c>
      <c r="F282" s="76"/>
      <c r="G282" s="76">
        <f t="shared" si="550"/>
        <v>0</v>
      </c>
      <c r="H282" s="76"/>
      <c r="I282" s="76">
        <f t="shared" si="551"/>
        <v>0</v>
      </c>
      <c r="J282" s="120"/>
      <c r="K282" s="131"/>
      <c r="L282" s="95"/>
      <c r="M282" s="95">
        <f t="shared" si="553"/>
        <v>0</v>
      </c>
      <c r="N282" s="95"/>
      <c r="O282" s="95">
        <f t="shared" si="554"/>
        <v>0</v>
      </c>
      <c r="P282" s="96"/>
      <c r="Q282" s="177"/>
      <c r="R282" s="178"/>
      <c r="S282" s="178">
        <f t="shared" si="556"/>
        <v>0</v>
      </c>
      <c r="T282" s="178"/>
      <c r="U282" s="178">
        <f t="shared" si="557"/>
        <v>0</v>
      </c>
      <c r="V282" s="179"/>
      <c r="W282" s="224"/>
      <c r="X282" s="225"/>
      <c r="Y282" s="225">
        <f t="shared" si="559"/>
        <v>0</v>
      </c>
      <c r="Z282" s="225"/>
      <c r="AA282" s="225">
        <f t="shared" si="560"/>
        <v>0</v>
      </c>
      <c r="AB282" s="226"/>
      <c r="AC282" s="271"/>
      <c r="AD282" s="272"/>
      <c r="AE282" s="272">
        <f t="shared" si="562"/>
        <v>0</v>
      </c>
      <c r="AF282" s="272"/>
      <c r="AG282" s="272">
        <f t="shared" si="563"/>
        <v>0</v>
      </c>
      <c r="AH282" s="273"/>
      <c r="AI282" s="318"/>
      <c r="AJ282" s="319"/>
      <c r="AK282" s="319">
        <f t="shared" si="565"/>
        <v>0</v>
      </c>
      <c r="AL282" s="319"/>
      <c r="AM282" s="319">
        <f t="shared" si="566"/>
        <v>0</v>
      </c>
      <c r="AN282" s="320"/>
      <c r="AO282" s="1107"/>
      <c r="AP282" s="1093"/>
      <c r="AQ282" s="1093">
        <f t="shared" si="568"/>
        <v>0</v>
      </c>
      <c r="AR282" s="1093"/>
      <c r="AS282" s="1093">
        <f t="shared" si="569"/>
        <v>0</v>
      </c>
      <c r="AT282" s="1094"/>
      <c r="AU282" s="1103"/>
      <c r="AV282" s="1101"/>
      <c r="AW282" s="1101">
        <f t="shared" si="571"/>
        <v>0</v>
      </c>
      <c r="AX282" s="1101"/>
      <c r="AY282" s="1101">
        <f t="shared" si="572"/>
        <v>0</v>
      </c>
      <c r="AZ282" s="1102"/>
      <c r="BA282" s="1163">
        <f t="shared" si="501"/>
        <v>0</v>
      </c>
      <c r="BB282" s="363"/>
      <c r="BC282" s="363">
        <f t="shared" si="574"/>
        <v>0</v>
      </c>
      <c r="BD282" s="363"/>
      <c r="BE282" s="363">
        <f t="shared" si="575"/>
        <v>0</v>
      </c>
      <c r="BF282" s="364">
        <f t="shared" si="351"/>
        <v>0</v>
      </c>
      <c r="BG282" s="1220">
        <f t="shared" si="323"/>
        <v>0</v>
      </c>
      <c r="BH282" s="1220">
        <f t="shared" si="324"/>
        <v>0</v>
      </c>
    </row>
    <row r="283" spans="1:60" ht="25.5" x14ac:dyDescent="0.2">
      <c r="A283" s="1">
        <v>280</v>
      </c>
      <c r="B283" s="50" t="s">
        <v>139</v>
      </c>
      <c r="C283" s="1159"/>
      <c r="D283" s="51" t="s">
        <v>56</v>
      </c>
      <c r="E283" s="1655">
        <v>15.299999999999997</v>
      </c>
      <c r="F283" s="76">
        <v>1875</v>
      </c>
      <c r="G283" s="76">
        <f t="shared" si="550"/>
        <v>28687.499999999996</v>
      </c>
      <c r="H283" s="76">
        <v>1617</v>
      </c>
      <c r="I283" s="76">
        <f t="shared" si="551"/>
        <v>24740.099999999995</v>
      </c>
      <c r="J283" s="120">
        <f t="shared" ref="J283:J284" si="576">G283+I283</f>
        <v>53427.599999999991</v>
      </c>
      <c r="K283" s="1606">
        <v>18.545000000000002</v>
      </c>
      <c r="L283" s="95">
        <v>1875</v>
      </c>
      <c r="M283" s="95">
        <f t="shared" si="553"/>
        <v>34771.875</v>
      </c>
      <c r="N283" s="95">
        <v>1617</v>
      </c>
      <c r="O283" s="95">
        <f t="shared" si="554"/>
        <v>29987.265000000003</v>
      </c>
      <c r="P283" s="96">
        <f t="shared" ref="P283:P284" si="577">M283+O283</f>
        <v>64759.14</v>
      </c>
      <c r="Q283" s="1310"/>
      <c r="R283" s="178">
        <v>1875</v>
      </c>
      <c r="S283" s="178">
        <f t="shared" si="556"/>
        <v>0</v>
      </c>
      <c r="T283" s="178">
        <v>1617</v>
      </c>
      <c r="U283" s="178">
        <f t="shared" si="557"/>
        <v>0</v>
      </c>
      <c r="V283" s="179">
        <f t="shared" ref="V283:V284" si="578">S283+U283</f>
        <v>0</v>
      </c>
      <c r="W283" s="1311"/>
      <c r="X283" s="225">
        <v>1875</v>
      </c>
      <c r="Y283" s="225">
        <f t="shared" si="559"/>
        <v>0</v>
      </c>
      <c r="Z283" s="225">
        <v>1617</v>
      </c>
      <c r="AA283" s="225">
        <f t="shared" si="560"/>
        <v>0</v>
      </c>
      <c r="AB283" s="226">
        <f t="shared" ref="AB283:AB284" si="579">Y283+AA283</f>
        <v>0</v>
      </c>
      <c r="AC283" s="1312">
        <v>20.754999999999999</v>
      </c>
      <c r="AD283" s="272">
        <v>1875</v>
      </c>
      <c r="AE283" s="272">
        <f t="shared" si="562"/>
        <v>38915.625</v>
      </c>
      <c r="AF283" s="272">
        <v>1617</v>
      </c>
      <c r="AG283" s="272">
        <f t="shared" si="563"/>
        <v>33560.834999999999</v>
      </c>
      <c r="AH283" s="273">
        <f t="shared" ref="AH283:AH284" si="580">AE283+AG283</f>
        <v>72476.459999999992</v>
      </c>
      <c r="AI283" s="1595">
        <v>-24</v>
      </c>
      <c r="AJ283" s="319">
        <v>1875</v>
      </c>
      <c r="AK283" s="319">
        <f t="shared" si="565"/>
        <v>-45000</v>
      </c>
      <c r="AL283" s="319">
        <v>1617</v>
      </c>
      <c r="AM283" s="319">
        <f t="shared" si="566"/>
        <v>-38808</v>
      </c>
      <c r="AN283" s="320">
        <f t="shared" ref="AN283:AN284" si="581">AK283+AM283</f>
        <v>-83808</v>
      </c>
      <c r="AO283" s="1314"/>
      <c r="AP283" s="1093">
        <v>1875</v>
      </c>
      <c r="AQ283" s="1093">
        <f t="shared" si="568"/>
        <v>0</v>
      </c>
      <c r="AR283" s="1093">
        <v>1617</v>
      </c>
      <c r="AS283" s="1093">
        <f t="shared" si="569"/>
        <v>0</v>
      </c>
      <c r="AT283" s="1094">
        <f t="shared" ref="AT283:AT284" si="582">AQ283+AS283</f>
        <v>0</v>
      </c>
      <c r="AU283" s="1315"/>
      <c r="AV283" s="1101">
        <v>1875</v>
      </c>
      <c r="AW283" s="1101">
        <f t="shared" si="571"/>
        <v>0</v>
      </c>
      <c r="AX283" s="1101">
        <v>1617</v>
      </c>
      <c r="AY283" s="1101">
        <f t="shared" si="572"/>
        <v>0</v>
      </c>
      <c r="AZ283" s="1102">
        <f t="shared" ref="AZ283:AZ284" si="583">AW283+AY283</f>
        <v>0</v>
      </c>
      <c r="BA283" s="1151">
        <f t="shared" si="501"/>
        <v>-3.5527136788005009E-15</v>
      </c>
      <c r="BB283" s="363">
        <v>1875</v>
      </c>
      <c r="BC283" s="363">
        <f t="shared" si="574"/>
        <v>-6.6613381477509392E-12</v>
      </c>
      <c r="BD283" s="363">
        <v>1617</v>
      </c>
      <c r="BE283" s="363">
        <f t="shared" si="575"/>
        <v>-5.74473801862041E-12</v>
      </c>
      <c r="BF283" s="364">
        <f t="shared" si="351"/>
        <v>-1.2406076166371349E-11</v>
      </c>
      <c r="BG283" s="1220">
        <f t="shared" si="323"/>
        <v>0</v>
      </c>
      <c r="BH283" s="1220">
        <v>0</v>
      </c>
    </row>
    <row r="284" spans="1:60" x14ac:dyDescent="0.2">
      <c r="A284" s="1">
        <v>281</v>
      </c>
      <c r="B284" s="50" t="s">
        <v>140</v>
      </c>
      <c r="C284" s="1159"/>
      <c r="D284" s="51" t="s">
        <v>56</v>
      </c>
      <c r="E284" s="51">
        <v>146.85499999999999</v>
      </c>
      <c r="F284" s="76">
        <v>1875</v>
      </c>
      <c r="G284" s="76">
        <f t="shared" si="550"/>
        <v>275353.125</v>
      </c>
      <c r="H284" s="76">
        <v>1226</v>
      </c>
      <c r="I284" s="76">
        <f t="shared" si="551"/>
        <v>180044.22999999998</v>
      </c>
      <c r="J284" s="120">
        <f t="shared" si="576"/>
        <v>455397.35499999998</v>
      </c>
      <c r="K284" s="1596">
        <v>139</v>
      </c>
      <c r="L284" s="95">
        <v>1875</v>
      </c>
      <c r="M284" s="95">
        <f t="shared" si="553"/>
        <v>260625</v>
      </c>
      <c r="N284" s="95">
        <v>1226</v>
      </c>
      <c r="O284" s="95">
        <f t="shared" si="554"/>
        <v>170414</v>
      </c>
      <c r="P284" s="96">
        <f t="shared" si="577"/>
        <v>431039</v>
      </c>
      <c r="Q284" s="177"/>
      <c r="R284" s="178">
        <v>1875</v>
      </c>
      <c r="S284" s="178">
        <f t="shared" si="556"/>
        <v>0</v>
      </c>
      <c r="T284" s="178">
        <v>1226</v>
      </c>
      <c r="U284" s="178">
        <f t="shared" si="557"/>
        <v>0</v>
      </c>
      <c r="V284" s="179">
        <f t="shared" si="578"/>
        <v>0</v>
      </c>
      <c r="W284" s="224"/>
      <c r="X284" s="225">
        <v>1875</v>
      </c>
      <c r="Y284" s="225">
        <f t="shared" si="559"/>
        <v>0</v>
      </c>
      <c r="Z284" s="225">
        <v>1226</v>
      </c>
      <c r="AA284" s="225">
        <f t="shared" si="560"/>
        <v>0</v>
      </c>
      <c r="AB284" s="226">
        <f t="shared" si="579"/>
        <v>0</v>
      </c>
      <c r="AC284" s="271"/>
      <c r="AD284" s="272">
        <v>1875</v>
      </c>
      <c r="AE284" s="272">
        <f t="shared" si="562"/>
        <v>0</v>
      </c>
      <c r="AF284" s="272">
        <v>1226</v>
      </c>
      <c r="AG284" s="272">
        <f t="shared" si="563"/>
        <v>0</v>
      </c>
      <c r="AH284" s="273">
        <f t="shared" si="580"/>
        <v>0</v>
      </c>
      <c r="AI284" s="1596">
        <v>7.8550000000000004</v>
      </c>
      <c r="AJ284" s="319">
        <v>1875</v>
      </c>
      <c r="AK284" s="319">
        <f t="shared" si="565"/>
        <v>14728.125</v>
      </c>
      <c r="AL284" s="319">
        <v>1226</v>
      </c>
      <c r="AM284" s="319">
        <f t="shared" si="566"/>
        <v>9630.2300000000014</v>
      </c>
      <c r="AN284" s="320">
        <f t="shared" si="581"/>
        <v>24358.355000000003</v>
      </c>
      <c r="AO284" s="1107"/>
      <c r="AP284" s="1093">
        <v>1875</v>
      </c>
      <c r="AQ284" s="1093">
        <f t="shared" si="568"/>
        <v>0</v>
      </c>
      <c r="AR284" s="1093">
        <v>1226</v>
      </c>
      <c r="AS284" s="1093">
        <f t="shared" si="569"/>
        <v>0</v>
      </c>
      <c r="AT284" s="1094">
        <f t="shared" si="582"/>
        <v>0</v>
      </c>
      <c r="AU284" s="1103"/>
      <c r="AV284" s="1101">
        <v>1875</v>
      </c>
      <c r="AW284" s="1101">
        <f t="shared" si="571"/>
        <v>0</v>
      </c>
      <c r="AX284" s="1101">
        <v>1226</v>
      </c>
      <c r="AY284" s="1101">
        <f t="shared" si="572"/>
        <v>0</v>
      </c>
      <c r="AZ284" s="1102">
        <f t="shared" si="583"/>
        <v>0</v>
      </c>
      <c r="BA284" s="1151">
        <f t="shared" si="501"/>
        <v>-1.0658141036401503E-14</v>
      </c>
      <c r="BB284" s="363">
        <v>1875</v>
      </c>
      <c r="BC284" s="363">
        <f t="shared" si="574"/>
        <v>-1.9984014443252818E-11</v>
      </c>
      <c r="BD284" s="363">
        <v>1226</v>
      </c>
      <c r="BE284" s="363">
        <f t="shared" si="575"/>
        <v>-1.3066880910628242E-11</v>
      </c>
      <c r="BF284" s="364">
        <f t="shared" si="351"/>
        <v>-3.305089535388106E-11</v>
      </c>
      <c r="BG284" s="1220">
        <f t="shared" si="323"/>
        <v>0</v>
      </c>
      <c r="BH284" s="1220">
        <f t="shared" si="324"/>
        <v>-3.305089535388106E-11</v>
      </c>
    </row>
    <row r="285" spans="1:60" hidden="1" x14ac:dyDescent="0.2">
      <c r="A285" s="1">
        <v>282</v>
      </c>
      <c r="B285" s="50" t="s">
        <v>141</v>
      </c>
      <c r="C285" s="1159"/>
      <c r="D285" s="51" t="s">
        <v>137</v>
      </c>
      <c r="E285" s="51">
        <v>0</v>
      </c>
      <c r="F285" s="76"/>
      <c r="G285" s="76">
        <f t="shared" si="550"/>
        <v>0</v>
      </c>
      <c r="H285" s="76"/>
      <c r="I285" s="76">
        <f t="shared" si="551"/>
        <v>0</v>
      </c>
      <c r="J285" s="120"/>
      <c r="K285" s="131"/>
      <c r="L285" s="95"/>
      <c r="M285" s="95">
        <f t="shared" si="553"/>
        <v>0</v>
      </c>
      <c r="N285" s="95"/>
      <c r="O285" s="95">
        <f t="shared" si="554"/>
        <v>0</v>
      </c>
      <c r="P285" s="96"/>
      <c r="Q285" s="177"/>
      <c r="R285" s="178"/>
      <c r="S285" s="178">
        <f t="shared" si="556"/>
        <v>0</v>
      </c>
      <c r="T285" s="178"/>
      <c r="U285" s="178">
        <f t="shared" si="557"/>
        <v>0</v>
      </c>
      <c r="V285" s="179"/>
      <c r="W285" s="224"/>
      <c r="X285" s="225"/>
      <c r="Y285" s="225">
        <f t="shared" si="559"/>
        <v>0</v>
      </c>
      <c r="Z285" s="225"/>
      <c r="AA285" s="225">
        <f t="shared" si="560"/>
        <v>0</v>
      </c>
      <c r="AB285" s="226"/>
      <c r="AC285" s="271"/>
      <c r="AD285" s="272"/>
      <c r="AE285" s="272">
        <f t="shared" si="562"/>
        <v>0</v>
      </c>
      <c r="AF285" s="272"/>
      <c r="AG285" s="272">
        <f t="shared" si="563"/>
        <v>0</v>
      </c>
      <c r="AH285" s="273"/>
      <c r="AI285" s="318"/>
      <c r="AJ285" s="319"/>
      <c r="AK285" s="319">
        <f t="shared" si="565"/>
        <v>0</v>
      </c>
      <c r="AL285" s="319"/>
      <c r="AM285" s="319">
        <f t="shared" si="566"/>
        <v>0</v>
      </c>
      <c r="AN285" s="320"/>
      <c r="AO285" s="1107"/>
      <c r="AP285" s="1093"/>
      <c r="AQ285" s="1093">
        <f t="shared" si="568"/>
        <v>0</v>
      </c>
      <c r="AR285" s="1093"/>
      <c r="AS285" s="1093">
        <f t="shared" si="569"/>
        <v>0</v>
      </c>
      <c r="AT285" s="1094"/>
      <c r="AU285" s="1103"/>
      <c r="AV285" s="1101"/>
      <c r="AW285" s="1101">
        <f t="shared" si="571"/>
        <v>0</v>
      </c>
      <c r="AX285" s="1101"/>
      <c r="AY285" s="1101">
        <f t="shared" si="572"/>
        <v>0</v>
      </c>
      <c r="AZ285" s="1102"/>
      <c r="BA285" s="1163">
        <f t="shared" si="501"/>
        <v>0</v>
      </c>
      <c r="BB285" s="363"/>
      <c r="BC285" s="363">
        <f t="shared" si="574"/>
        <v>0</v>
      </c>
      <c r="BD285" s="363"/>
      <c r="BE285" s="363">
        <f t="shared" si="575"/>
        <v>0</v>
      </c>
      <c r="BF285" s="364">
        <f t="shared" si="351"/>
        <v>0</v>
      </c>
      <c r="BG285" s="1220">
        <f t="shared" si="323"/>
        <v>0</v>
      </c>
      <c r="BH285" s="1220">
        <f t="shared" si="324"/>
        <v>0</v>
      </c>
    </row>
    <row r="286" spans="1:60" hidden="1" x14ac:dyDescent="0.2">
      <c r="A286" s="1">
        <v>283</v>
      </c>
      <c r="B286" s="50" t="s">
        <v>142</v>
      </c>
      <c r="C286" s="1159"/>
      <c r="D286" s="51" t="s">
        <v>137</v>
      </c>
      <c r="E286" s="51">
        <v>0</v>
      </c>
      <c r="F286" s="76"/>
      <c r="G286" s="76">
        <f t="shared" si="550"/>
        <v>0</v>
      </c>
      <c r="H286" s="76"/>
      <c r="I286" s="76">
        <f t="shared" si="551"/>
        <v>0</v>
      </c>
      <c r="J286" s="120"/>
      <c r="K286" s="131"/>
      <c r="L286" s="95"/>
      <c r="M286" s="95">
        <f t="shared" si="553"/>
        <v>0</v>
      </c>
      <c r="N286" s="95"/>
      <c r="O286" s="95">
        <f t="shared" si="554"/>
        <v>0</v>
      </c>
      <c r="P286" s="96"/>
      <c r="Q286" s="177"/>
      <c r="R286" s="178"/>
      <c r="S286" s="178">
        <f t="shared" si="556"/>
        <v>0</v>
      </c>
      <c r="T286" s="178"/>
      <c r="U286" s="178">
        <f t="shared" si="557"/>
        <v>0</v>
      </c>
      <c r="V286" s="179"/>
      <c r="W286" s="224"/>
      <c r="X286" s="225"/>
      <c r="Y286" s="225">
        <f t="shared" si="559"/>
        <v>0</v>
      </c>
      <c r="Z286" s="225"/>
      <c r="AA286" s="225">
        <f t="shared" si="560"/>
        <v>0</v>
      </c>
      <c r="AB286" s="226"/>
      <c r="AC286" s="271"/>
      <c r="AD286" s="272"/>
      <c r="AE286" s="272">
        <f t="shared" si="562"/>
        <v>0</v>
      </c>
      <c r="AF286" s="272"/>
      <c r="AG286" s="272">
        <f t="shared" si="563"/>
        <v>0</v>
      </c>
      <c r="AH286" s="273"/>
      <c r="AI286" s="318"/>
      <c r="AJ286" s="319"/>
      <c r="AK286" s="319">
        <f t="shared" si="565"/>
        <v>0</v>
      </c>
      <c r="AL286" s="319"/>
      <c r="AM286" s="319">
        <f t="shared" si="566"/>
        <v>0</v>
      </c>
      <c r="AN286" s="320"/>
      <c r="AO286" s="1107"/>
      <c r="AP286" s="1093"/>
      <c r="AQ286" s="1093">
        <f t="shared" si="568"/>
        <v>0</v>
      </c>
      <c r="AR286" s="1093"/>
      <c r="AS286" s="1093">
        <f t="shared" si="569"/>
        <v>0</v>
      </c>
      <c r="AT286" s="1094"/>
      <c r="AU286" s="1103"/>
      <c r="AV286" s="1101"/>
      <c r="AW286" s="1101">
        <f t="shared" si="571"/>
        <v>0</v>
      </c>
      <c r="AX286" s="1101"/>
      <c r="AY286" s="1101">
        <f t="shared" si="572"/>
        <v>0</v>
      </c>
      <c r="AZ286" s="1102"/>
      <c r="BA286" s="1163">
        <f t="shared" si="501"/>
        <v>0</v>
      </c>
      <c r="BB286" s="363"/>
      <c r="BC286" s="363">
        <f t="shared" si="574"/>
        <v>0</v>
      </c>
      <c r="BD286" s="363"/>
      <c r="BE286" s="363">
        <f t="shared" si="575"/>
        <v>0</v>
      </c>
      <c r="BF286" s="364">
        <f t="shared" si="351"/>
        <v>0</v>
      </c>
      <c r="BG286" s="1220">
        <f t="shared" ref="BG286:BG349" si="584">J286-P286-V286-AB286-AH286-AN286</f>
        <v>0</v>
      </c>
      <c r="BH286" s="1220">
        <f t="shared" ref="BH286:BH349" si="585">BF286-BG286</f>
        <v>0</v>
      </c>
    </row>
    <row r="287" spans="1:60" hidden="1" x14ac:dyDescent="0.2">
      <c r="A287" s="1">
        <v>284</v>
      </c>
      <c r="B287" s="50" t="s">
        <v>143</v>
      </c>
      <c r="C287" s="1159"/>
      <c r="D287" s="51" t="s">
        <v>137</v>
      </c>
      <c r="E287" s="51">
        <v>0</v>
      </c>
      <c r="F287" s="76"/>
      <c r="G287" s="76">
        <f t="shared" si="550"/>
        <v>0</v>
      </c>
      <c r="H287" s="76"/>
      <c r="I287" s="76">
        <f t="shared" si="551"/>
        <v>0</v>
      </c>
      <c r="J287" s="120"/>
      <c r="K287" s="131"/>
      <c r="L287" s="95"/>
      <c r="M287" s="95">
        <f t="shared" si="553"/>
        <v>0</v>
      </c>
      <c r="N287" s="95"/>
      <c r="O287" s="95">
        <f t="shared" si="554"/>
        <v>0</v>
      </c>
      <c r="P287" s="96"/>
      <c r="Q287" s="177"/>
      <c r="R287" s="178"/>
      <c r="S287" s="178">
        <f t="shared" si="556"/>
        <v>0</v>
      </c>
      <c r="T287" s="178"/>
      <c r="U287" s="178">
        <f t="shared" si="557"/>
        <v>0</v>
      </c>
      <c r="V287" s="179"/>
      <c r="W287" s="224"/>
      <c r="X287" s="225"/>
      <c r="Y287" s="225">
        <f t="shared" si="559"/>
        <v>0</v>
      </c>
      <c r="Z287" s="225"/>
      <c r="AA287" s="225">
        <f t="shared" si="560"/>
        <v>0</v>
      </c>
      <c r="AB287" s="226"/>
      <c r="AC287" s="271"/>
      <c r="AD287" s="272"/>
      <c r="AE287" s="272">
        <f t="shared" si="562"/>
        <v>0</v>
      </c>
      <c r="AF287" s="272"/>
      <c r="AG287" s="272">
        <f t="shared" si="563"/>
        <v>0</v>
      </c>
      <c r="AH287" s="273"/>
      <c r="AI287" s="318"/>
      <c r="AJ287" s="319"/>
      <c r="AK287" s="319">
        <f t="shared" si="565"/>
        <v>0</v>
      </c>
      <c r="AL287" s="319"/>
      <c r="AM287" s="319">
        <f t="shared" si="566"/>
        <v>0</v>
      </c>
      <c r="AN287" s="320"/>
      <c r="AO287" s="1107"/>
      <c r="AP287" s="1093"/>
      <c r="AQ287" s="1093">
        <f t="shared" si="568"/>
        <v>0</v>
      </c>
      <c r="AR287" s="1093"/>
      <c r="AS287" s="1093">
        <f t="shared" si="569"/>
        <v>0</v>
      </c>
      <c r="AT287" s="1094"/>
      <c r="AU287" s="1103"/>
      <c r="AV287" s="1101"/>
      <c r="AW287" s="1101">
        <f t="shared" si="571"/>
        <v>0</v>
      </c>
      <c r="AX287" s="1101"/>
      <c r="AY287" s="1101">
        <f t="shared" si="572"/>
        <v>0</v>
      </c>
      <c r="AZ287" s="1102"/>
      <c r="BA287" s="1163">
        <f t="shared" si="501"/>
        <v>0</v>
      </c>
      <c r="BB287" s="363"/>
      <c r="BC287" s="363">
        <f t="shared" si="574"/>
        <v>0</v>
      </c>
      <c r="BD287" s="363"/>
      <c r="BE287" s="363">
        <f t="shared" si="575"/>
        <v>0</v>
      </c>
      <c r="BF287" s="364">
        <f t="shared" si="351"/>
        <v>0</v>
      </c>
      <c r="BG287" s="1220">
        <f t="shared" si="584"/>
        <v>0</v>
      </c>
      <c r="BH287" s="1220">
        <f t="shared" si="585"/>
        <v>0</v>
      </c>
    </row>
    <row r="288" spans="1:60" ht="25.5" x14ac:dyDescent="0.2">
      <c r="A288" s="1">
        <v>285</v>
      </c>
      <c r="B288" s="50" t="s">
        <v>144</v>
      </c>
      <c r="C288" s="1159"/>
      <c r="D288" s="51" t="s">
        <v>56</v>
      </c>
      <c r="E288" s="1655">
        <v>20</v>
      </c>
      <c r="F288" s="76">
        <v>1875</v>
      </c>
      <c r="G288" s="76">
        <f t="shared" si="550"/>
        <v>37500</v>
      </c>
      <c r="H288" s="76">
        <v>2132</v>
      </c>
      <c r="I288" s="76">
        <f t="shared" si="551"/>
        <v>42640</v>
      </c>
      <c r="J288" s="120">
        <f t="shared" ref="J288:J292" si="586">G288+I288</f>
        <v>80140</v>
      </c>
      <c r="K288" s="1604">
        <v>46.7</v>
      </c>
      <c r="L288" s="95">
        <v>1875</v>
      </c>
      <c r="M288" s="95">
        <f t="shared" si="553"/>
        <v>87562.5</v>
      </c>
      <c r="N288" s="95">
        <v>2132</v>
      </c>
      <c r="O288" s="95">
        <f t="shared" si="554"/>
        <v>99564.400000000009</v>
      </c>
      <c r="P288" s="96">
        <f t="shared" ref="P288:P292" si="587">M288+O288</f>
        <v>187126.90000000002</v>
      </c>
      <c r="Q288" s="1310"/>
      <c r="R288" s="178">
        <v>1875</v>
      </c>
      <c r="S288" s="178">
        <f t="shared" si="556"/>
        <v>0</v>
      </c>
      <c r="T288" s="178">
        <v>2132</v>
      </c>
      <c r="U288" s="178">
        <f t="shared" si="557"/>
        <v>0</v>
      </c>
      <c r="V288" s="179">
        <f t="shared" ref="V288:V292" si="588">S288+U288</f>
        <v>0</v>
      </c>
      <c r="W288" s="1311"/>
      <c r="X288" s="225">
        <v>1875</v>
      </c>
      <c r="Y288" s="225">
        <f t="shared" si="559"/>
        <v>0</v>
      </c>
      <c r="Z288" s="225">
        <v>2132</v>
      </c>
      <c r="AA288" s="225">
        <f t="shared" si="560"/>
        <v>0</v>
      </c>
      <c r="AB288" s="226">
        <f t="shared" ref="AB288:AB292" si="589">Y288+AA288</f>
        <v>0</v>
      </c>
      <c r="AC288" s="1312"/>
      <c r="AD288" s="272">
        <v>1875</v>
      </c>
      <c r="AE288" s="272">
        <f t="shared" si="562"/>
        <v>0</v>
      </c>
      <c r="AF288" s="272">
        <v>2132</v>
      </c>
      <c r="AG288" s="272">
        <f t="shared" si="563"/>
        <v>0</v>
      </c>
      <c r="AH288" s="273">
        <f t="shared" ref="AH288:AH292" si="590">AE288+AG288</f>
        <v>0</v>
      </c>
      <c r="AI288" s="1595">
        <f>20-46.7</f>
        <v>-26.700000000000003</v>
      </c>
      <c r="AJ288" s="319">
        <v>1875</v>
      </c>
      <c r="AK288" s="319">
        <f t="shared" si="565"/>
        <v>-50062.500000000007</v>
      </c>
      <c r="AL288" s="319">
        <v>2132</v>
      </c>
      <c r="AM288" s="319">
        <f t="shared" si="566"/>
        <v>-56924.400000000009</v>
      </c>
      <c r="AN288" s="320">
        <f t="shared" ref="AN288:AN292" si="591">AK288+AM288</f>
        <v>-106986.90000000002</v>
      </c>
      <c r="AO288" s="1314"/>
      <c r="AP288" s="1093">
        <v>1875</v>
      </c>
      <c r="AQ288" s="1093">
        <f t="shared" si="568"/>
        <v>0</v>
      </c>
      <c r="AR288" s="1093">
        <v>2132</v>
      </c>
      <c r="AS288" s="1093">
        <f t="shared" si="569"/>
        <v>0</v>
      </c>
      <c r="AT288" s="1094">
        <f t="shared" ref="AT288:AT289" si="592">AQ288+AS288</f>
        <v>0</v>
      </c>
      <c r="AU288" s="1315"/>
      <c r="AV288" s="1101">
        <v>1875</v>
      </c>
      <c r="AW288" s="1101">
        <f t="shared" si="571"/>
        <v>0</v>
      </c>
      <c r="AX288" s="1101">
        <v>2132</v>
      </c>
      <c r="AY288" s="1101">
        <f t="shared" si="572"/>
        <v>0</v>
      </c>
      <c r="AZ288" s="1102">
        <f t="shared" ref="AZ288:AZ289" si="593">AW288+AY288</f>
        <v>0</v>
      </c>
      <c r="BA288" s="1151">
        <f t="shared" si="501"/>
        <v>0</v>
      </c>
      <c r="BB288" s="363">
        <v>1875</v>
      </c>
      <c r="BC288" s="363">
        <f t="shared" si="574"/>
        <v>0</v>
      </c>
      <c r="BD288" s="363">
        <v>2132</v>
      </c>
      <c r="BE288" s="363">
        <f t="shared" si="575"/>
        <v>0</v>
      </c>
      <c r="BF288" s="364">
        <f t="shared" si="351"/>
        <v>0</v>
      </c>
      <c r="BG288" s="1220">
        <f t="shared" si="584"/>
        <v>0</v>
      </c>
      <c r="BH288" s="1220">
        <f t="shared" si="585"/>
        <v>0</v>
      </c>
    </row>
    <row r="289" spans="1:60" ht="25.5" x14ac:dyDescent="0.2">
      <c r="A289" s="1"/>
      <c r="B289" s="50" t="s">
        <v>588</v>
      </c>
      <c r="C289" s="1159"/>
      <c r="D289" s="51" t="s">
        <v>56</v>
      </c>
      <c r="E289" s="51">
        <v>98.763999999999996</v>
      </c>
      <c r="F289" s="76">
        <v>2075</v>
      </c>
      <c r="G289" s="76">
        <f>E289*F289</f>
        <v>204935.3</v>
      </c>
      <c r="H289" s="76">
        <v>1226</v>
      </c>
      <c r="I289" s="76">
        <f>E289*H289</f>
        <v>121084.66399999999</v>
      </c>
      <c r="J289" s="1656">
        <f t="shared" si="586"/>
        <v>326019.96399999998</v>
      </c>
      <c r="K289" s="1317"/>
      <c r="L289" s="95"/>
      <c r="M289" s="95"/>
      <c r="N289" s="95"/>
      <c r="O289" s="95"/>
      <c r="P289" s="96"/>
      <c r="Q289" s="1310"/>
      <c r="R289" s="178"/>
      <c r="S289" s="178"/>
      <c r="T289" s="178"/>
      <c r="U289" s="178"/>
      <c r="V289" s="179"/>
      <c r="W289" s="1311"/>
      <c r="X289" s="225"/>
      <c r="Y289" s="225"/>
      <c r="Z289" s="225"/>
      <c r="AA289" s="225"/>
      <c r="AB289" s="226"/>
      <c r="AC289" s="1312"/>
      <c r="AD289" s="272"/>
      <c r="AE289" s="272"/>
      <c r="AF289" s="272"/>
      <c r="AG289" s="272"/>
      <c r="AH289" s="273"/>
      <c r="AI289" s="1594">
        <v>98.763999999999996</v>
      </c>
      <c r="AJ289" s="319">
        <v>2075</v>
      </c>
      <c r="AK289" s="319">
        <f>AI289*AJ289</f>
        <v>204935.3</v>
      </c>
      <c r="AL289" s="319">
        <v>1226</v>
      </c>
      <c r="AM289" s="319">
        <f>AI289*AL289</f>
        <v>121084.66399999999</v>
      </c>
      <c r="AN289" s="320">
        <f t="shared" si="591"/>
        <v>326019.96399999998</v>
      </c>
      <c r="AO289" s="1308"/>
      <c r="AP289" s="1093">
        <v>2075</v>
      </c>
      <c r="AQ289" s="1093">
        <f>AO289*AP289</f>
        <v>0</v>
      </c>
      <c r="AR289" s="1093">
        <v>1226</v>
      </c>
      <c r="AS289" s="1093">
        <f>AO289*AR289</f>
        <v>0</v>
      </c>
      <c r="AT289" s="1094">
        <f t="shared" si="592"/>
        <v>0</v>
      </c>
      <c r="AU289" s="1309"/>
      <c r="AV289" s="1101">
        <v>2075</v>
      </c>
      <c r="AW289" s="1101">
        <f>AU289*AV289</f>
        <v>0</v>
      </c>
      <c r="AX289" s="1101">
        <v>1226</v>
      </c>
      <c r="AY289" s="1101">
        <f>AU289*AX289</f>
        <v>0</v>
      </c>
      <c r="AZ289" s="1102">
        <f t="shared" si="593"/>
        <v>0</v>
      </c>
      <c r="BA289" s="1151">
        <f t="shared" si="501"/>
        <v>0</v>
      </c>
      <c r="BB289" s="1156">
        <v>2075</v>
      </c>
      <c r="BC289" s="1156">
        <f>BA289*BB289</f>
        <v>0</v>
      </c>
      <c r="BD289" s="1156">
        <v>1226</v>
      </c>
      <c r="BE289" s="1156">
        <f>BA289*BD289</f>
        <v>0</v>
      </c>
      <c r="BF289" s="364">
        <f t="shared" si="351"/>
        <v>0</v>
      </c>
      <c r="BG289" s="1220">
        <f t="shared" si="584"/>
        <v>0</v>
      </c>
      <c r="BH289" s="1220">
        <f t="shared" si="585"/>
        <v>0</v>
      </c>
    </row>
    <row r="290" spans="1:60" hidden="1" x14ac:dyDescent="0.2">
      <c r="A290" s="1"/>
      <c r="B290" s="50" t="s">
        <v>589</v>
      </c>
      <c r="C290" s="1159"/>
      <c r="D290" s="51" t="s">
        <v>137</v>
      </c>
      <c r="E290" s="51">
        <v>0</v>
      </c>
      <c r="F290" s="76"/>
      <c r="G290" s="76"/>
      <c r="H290" s="76"/>
      <c r="I290" s="76"/>
      <c r="J290" s="1656"/>
      <c r="K290" s="1317"/>
      <c r="L290" s="95"/>
      <c r="M290" s="95"/>
      <c r="N290" s="95"/>
      <c r="O290" s="95"/>
      <c r="P290" s="96"/>
      <c r="Q290" s="1310"/>
      <c r="R290" s="178"/>
      <c r="S290" s="178"/>
      <c r="T290" s="178"/>
      <c r="U290" s="178"/>
      <c r="V290" s="179"/>
      <c r="W290" s="1311"/>
      <c r="X290" s="225"/>
      <c r="Y290" s="225"/>
      <c r="Z290" s="225"/>
      <c r="AA290" s="225"/>
      <c r="AB290" s="226"/>
      <c r="AC290" s="1312"/>
      <c r="AD290" s="272"/>
      <c r="AE290" s="272"/>
      <c r="AF290" s="272"/>
      <c r="AG290" s="272"/>
      <c r="AH290" s="273"/>
      <c r="AI290" s="1307"/>
      <c r="AJ290" s="319"/>
      <c r="AK290" s="319"/>
      <c r="AL290" s="319"/>
      <c r="AM290" s="319"/>
      <c r="AN290" s="320"/>
      <c r="AO290" s="1308"/>
      <c r="AP290" s="1093"/>
      <c r="AQ290" s="1093"/>
      <c r="AR290" s="1093"/>
      <c r="AS290" s="1093"/>
      <c r="AT290" s="1094"/>
      <c r="AU290" s="1309"/>
      <c r="AV290" s="1101"/>
      <c r="AW290" s="1101"/>
      <c r="AX290" s="1101"/>
      <c r="AY290" s="1101"/>
      <c r="AZ290" s="1102"/>
      <c r="BA290" s="1163">
        <f t="shared" si="501"/>
        <v>0</v>
      </c>
      <c r="BB290" s="1156"/>
      <c r="BC290" s="1156"/>
      <c r="BD290" s="1156"/>
      <c r="BE290" s="1156"/>
      <c r="BF290" s="364">
        <f t="shared" si="351"/>
        <v>0</v>
      </c>
      <c r="BG290" s="1220">
        <f t="shared" si="584"/>
        <v>0</v>
      </c>
      <c r="BH290" s="1220">
        <f t="shared" si="585"/>
        <v>0</v>
      </c>
    </row>
    <row r="291" spans="1:60" ht="25.5" x14ac:dyDescent="0.2">
      <c r="A291" s="1"/>
      <c r="B291" s="50" t="s">
        <v>590</v>
      </c>
      <c r="C291" s="1159"/>
      <c r="D291" s="51" t="s">
        <v>56</v>
      </c>
      <c r="E291" s="1657">
        <v>60.78</v>
      </c>
      <c r="F291" s="76">
        <v>2075</v>
      </c>
      <c r="G291" s="76">
        <f t="shared" ref="G291" si="594">E291*F291</f>
        <v>126118.5</v>
      </c>
      <c r="H291" s="76">
        <v>2132</v>
      </c>
      <c r="I291" s="76">
        <f t="shared" ref="I291" si="595">E291*H291</f>
        <v>129582.96</v>
      </c>
      <c r="J291" s="1656">
        <f t="shared" ref="J291" si="596">G291+I291</f>
        <v>255701.46000000002</v>
      </c>
      <c r="K291" s="1317"/>
      <c r="L291" s="95"/>
      <c r="M291" s="95"/>
      <c r="N291" s="95"/>
      <c r="O291" s="95"/>
      <c r="P291" s="96"/>
      <c r="Q291" s="1310"/>
      <c r="R291" s="178"/>
      <c r="S291" s="178"/>
      <c r="T291" s="178"/>
      <c r="U291" s="178"/>
      <c r="V291" s="179"/>
      <c r="W291" s="1311"/>
      <c r="X291" s="225"/>
      <c r="Y291" s="225"/>
      <c r="Z291" s="225"/>
      <c r="AA291" s="225"/>
      <c r="AB291" s="226"/>
      <c r="AC291" s="1312"/>
      <c r="AD291" s="272"/>
      <c r="AE291" s="272"/>
      <c r="AF291" s="272"/>
      <c r="AG291" s="272"/>
      <c r="AH291" s="273"/>
      <c r="AI291" s="1594">
        <v>60.78</v>
      </c>
      <c r="AJ291" s="319">
        <v>2075</v>
      </c>
      <c r="AK291" s="319">
        <f t="shared" ref="AK291" si="597">AI291*AJ291</f>
        <v>126118.5</v>
      </c>
      <c r="AL291" s="319">
        <v>2132</v>
      </c>
      <c r="AM291" s="319">
        <f t="shared" ref="AM291" si="598">AI291*AL291</f>
        <v>129582.96</v>
      </c>
      <c r="AN291" s="320">
        <f t="shared" ref="AN291" si="599">AK291+AM291</f>
        <v>255701.46000000002</v>
      </c>
      <c r="AO291" s="1308"/>
      <c r="AP291" s="1093">
        <v>2075</v>
      </c>
      <c r="AQ291" s="1093">
        <f t="shared" ref="AQ291:AQ300" si="600">AO291*AP291</f>
        <v>0</v>
      </c>
      <c r="AR291" s="1093">
        <v>2132</v>
      </c>
      <c r="AS291" s="1093">
        <f t="shared" ref="AS291:AS300" si="601">AO291*AR291</f>
        <v>0</v>
      </c>
      <c r="AT291" s="1094">
        <f t="shared" ref="AT291:AT292" si="602">AQ291+AS291</f>
        <v>0</v>
      </c>
      <c r="AU291" s="1309"/>
      <c r="AV291" s="1101">
        <v>2075</v>
      </c>
      <c r="AW291" s="1101">
        <f t="shared" ref="AW291:AW300" si="603">AU291*AV291</f>
        <v>0</v>
      </c>
      <c r="AX291" s="1101">
        <v>2132</v>
      </c>
      <c r="AY291" s="1101">
        <f t="shared" ref="AY291:AY300" si="604">AU291*AX291</f>
        <v>0</v>
      </c>
      <c r="AZ291" s="1102">
        <f t="shared" ref="AZ291:AZ292" si="605">AW291+AY291</f>
        <v>0</v>
      </c>
      <c r="BA291" s="1151">
        <f t="shared" si="501"/>
        <v>0</v>
      </c>
      <c r="BB291" s="1156">
        <v>2075</v>
      </c>
      <c r="BC291" s="1156">
        <f t="shared" ref="BC291:BC300" si="606">BA291*BB291</f>
        <v>0</v>
      </c>
      <c r="BD291" s="1156">
        <v>2132</v>
      </c>
      <c r="BE291" s="1156">
        <f t="shared" ref="BE291:BE300" si="607">BA291*BD291</f>
        <v>0</v>
      </c>
      <c r="BF291" s="364">
        <f t="shared" si="351"/>
        <v>0</v>
      </c>
      <c r="BG291" s="1220">
        <f t="shared" si="584"/>
        <v>0</v>
      </c>
      <c r="BH291" s="1220">
        <f t="shared" si="585"/>
        <v>0</v>
      </c>
    </row>
    <row r="292" spans="1:60" ht="25.5" x14ac:dyDescent="0.2">
      <c r="A292" s="1">
        <v>286</v>
      </c>
      <c r="B292" s="50" t="s">
        <v>145</v>
      </c>
      <c r="C292" s="1159"/>
      <c r="D292" s="51" t="s">
        <v>56</v>
      </c>
      <c r="E292" s="1657">
        <v>15.2</v>
      </c>
      <c r="F292" s="76">
        <v>1875</v>
      </c>
      <c r="G292" s="76">
        <f t="shared" si="550"/>
        <v>28500</v>
      </c>
      <c r="H292" s="76">
        <v>1190</v>
      </c>
      <c r="I292" s="76">
        <f t="shared" si="551"/>
        <v>18088</v>
      </c>
      <c r="J292" s="120">
        <f t="shared" si="586"/>
        <v>46588</v>
      </c>
      <c r="K292" s="131"/>
      <c r="L292" s="95">
        <v>1875</v>
      </c>
      <c r="M292" s="95">
        <f t="shared" si="553"/>
        <v>0</v>
      </c>
      <c r="N292" s="95">
        <v>1190</v>
      </c>
      <c r="O292" s="95">
        <f t="shared" si="554"/>
        <v>0</v>
      </c>
      <c r="P292" s="96">
        <f t="shared" si="587"/>
        <v>0</v>
      </c>
      <c r="Q292" s="1596">
        <v>15.2</v>
      </c>
      <c r="R292" s="178">
        <v>1875</v>
      </c>
      <c r="S292" s="178">
        <f t="shared" si="556"/>
        <v>28500</v>
      </c>
      <c r="T292" s="178">
        <v>1190</v>
      </c>
      <c r="U292" s="178">
        <f t="shared" si="557"/>
        <v>18088</v>
      </c>
      <c r="V292" s="179">
        <f t="shared" si="588"/>
        <v>46588</v>
      </c>
      <c r="W292" s="224"/>
      <c r="X292" s="225">
        <v>1875</v>
      </c>
      <c r="Y292" s="225">
        <f t="shared" si="559"/>
        <v>0</v>
      </c>
      <c r="Z292" s="225">
        <v>1190</v>
      </c>
      <c r="AA292" s="225">
        <f t="shared" si="560"/>
        <v>0</v>
      </c>
      <c r="AB292" s="226">
        <f t="shared" si="589"/>
        <v>0</v>
      </c>
      <c r="AC292" s="271">
        <v>12.8</v>
      </c>
      <c r="AD292" s="272">
        <v>1875</v>
      </c>
      <c r="AE292" s="272">
        <f t="shared" si="562"/>
        <v>24000</v>
      </c>
      <c r="AF292" s="272">
        <v>1190</v>
      </c>
      <c r="AG292" s="272">
        <f t="shared" si="563"/>
        <v>15232</v>
      </c>
      <c r="AH292" s="273">
        <f t="shared" si="590"/>
        <v>39232</v>
      </c>
      <c r="AI292" s="318">
        <v>-12.8</v>
      </c>
      <c r="AJ292" s="319">
        <v>1875</v>
      </c>
      <c r="AK292" s="319">
        <f t="shared" si="565"/>
        <v>-24000</v>
      </c>
      <c r="AL292" s="319">
        <v>1190</v>
      </c>
      <c r="AM292" s="319">
        <f t="shared" si="566"/>
        <v>-15232</v>
      </c>
      <c r="AN292" s="320">
        <f t="shared" si="591"/>
        <v>-39232</v>
      </c>
      <c r="AO292" s="1107"/>
      <c r="AP292" s="1093">
        <v>1875</v>
      </c>
      <c r="AQ292" s="1093">
        <f t="shared" si="600"/>
        <v>0</v>
      </c>
      <c r="AR292" s="1093">
        <v>1190</v>
      </c>
      <c r="AS292" s="1093">
        <f t="shared" si="601"/>
        <v>0</v>
      </c>
      <c r="AT292" s="1094">
        <f t="shared" si="602"/>
        <v>0</v>
      </c>
      <c r="AU292" s="1103"/>
      <c r="AV292" s="1101">
        <v>1875</v>
      </c>
      <c r="AW292" s="1101">
        <f t="shared" si="603"/>
        <v>0</v>
      </c>
      <c r="AX292" s="1101">
        <v>1190</v>
      </c>
      <c r="AY292" s="1101">
        <f t="shared" si="604"/>
        <v>0</v>
      </c>
      <c r="AZ292" s="1102">
        <f t="shared" si="605"/>
        <v>0</v>
      </c>
      <c r="BA292" s="1151">
        <f t="shared" si="501"/>
        <v>0</v>
      </c>
      <c r="BB292" s="363">
        <v>1875</v>
      </c>
      <c r="BC292" s="363">
        <f t="shared" si="606"/>
        <v>0</v>
      </c>
      <c r="BD292" s="363">
        <v>1190</v>
      </c>
      <c r="BE292" s="363">
        <f t="shared" si="607"/>
        <v>0</v>
      </c>
      <c r="BF292" s="364">
        <f t="shared" ref="BF292:BF355" si="608">BC292+BE292</f>
        <v>0</v>
      </c>
      <c r="BG292" s="1220">
        <f t="shared" si="584"/>
        <v>0</v>
      </c>
      <c r="BH292" s="1220">
        <f t="shared" si="585"/>
        <v>0</v>
      </c>
    </row>
    <row r="293" spans="1:60" hidden="1" x14ac:dyDescent="0.2">
      <c r="A293" s="1">
        <v>287</v>
      </c>
      <c r="B293" s="50" t="s">
        <v>146</v>
      </c>
      <c r="C293" s="1159"/>
      <c r="D293" s="51" t="s">
        <v>137</v>
      </c>
      <c r="E293" s="1657">
        <v>0</v>
      </c>
      <c r="F293" s="76"/>
      <c r="G293" s="76">
        <f t="shared" si="550"/>
        <v>0</v>
      </c>
      <c r="H293" s="76"/>
      <c r="I293" s="76">
        <f t="shared" si="551"/>
        <v>0</v>
      </c>
      <c r="J293" s="120"/>
      <c r="K293" s="131"/>
      <c r="L293" s="95"/>
      <c r="M293" s="95">
        <f t="shared" si="553"/>
        <v>0</v>
      </c>
      <c r="N293" s="95"/>
      <c r="O293" s="95">
        <f t="shared" si="554"/>
        <v>0</v>
      </c>
      <c r="P293" s="96"/>
      <c r="Q293" s="177"/>
      <c r="R293" s="178"/>
      <c r="S293" s="178">
        <f t="shared" si="556"/>
        <v>0</v>
      </c>
      <c r="T293" s="178"/>
      <c r="U293" s="178">
        <f t="shared" si="557"/>
        <v>0</v>
      </c>
      <c r="V293" s="179"/>
      <c r="W293" s="224"/>
      <c r="X293" s="225"/>
      <c r="Y293" s="225">
        <f t="shared" si="559"/>
        <v>0</v>
      </c>
      <c r="Z293" s="225"/>
      <c r="AA293" s="225">
        <f t="shared" si="560"/>
        <v>0</v>
      </c>
      <c r="AB293" s="226"/>
      <c r="AC293" s="271"/>
      <c r="AD293" s="272"/>
      <c r="AE293" s="272">
        <f t="shared" si="562"/>
        <v>0</v>
      </c>
      <c r="AF293" s="272"/>
      <c r="AG293" s="272">
        <f t="shared" si="563"/>
        <v>0</v>
      </c>
      <c r="AH293" s="273"/>
      <c r="AI293" s="318"/>
      <c r="AJ293" s="319"/>
      <c r="AK293" s="319">
        <f t="shared" si="565"/>
        <v>0</v>
      </c>
      <c r="AL293" s="319"/>
      <c r="AM293" s="319">
        <f t="shared" si="566"/>
        <v>0</v>
      </c>
      <c r="AN293" s="320"/>
      <c r="AO293" s="1107"/>
      <c r="AP293" s="1093"/>
      <c r="AQ293" s="1093">
        <f t="shared" si="600"/>
        <v>0</v>
      </c>
      <c r="AR293" s="1093"/>
      <c r="AS293" s="1093">
        <f t="shared" si="601"/>
        <v>0</v>
      </c>
      <c r="AT293" s="1094"/>
      <c r="AU293" s="1103"/>
      <c r="AV293" s="1101"/>
      <c r="AW293" s="1101">
        <f t="shared" si="603"/>
        <v>0</v>
      </c>
      <c r="AX293" s="1101"/>
      <c r="AY293" s="1101">
        <f t="shared" si="604"/>
        <v>0</v>
      </c>
      <c r="AZ293" s="1102"/>
      <c r="BA293" s="1163">
        <f t="shared" si="501"/>
        <v>0</v>
      </c>
      <c r="BB293" s="363"/>
      <c r="BC293" s="363">
        <f t="shared" si="606"/>
        <v>0</v>
      </c>
      <c r="BD293" s="363"/>
      <c r="BE293" s="363">
        <f t="shared" si="607"/>
        <v>0</v>
      </c>
      <c r="BF293" s="364">
        <f t="shared" si="608"/>
        <v>0</v>
      </c>
      <c r="BG293" s="1220">
        <f t="shared" si="584"/>
        <v>0</v>
      </c>
      <c r="BH293" s="1220">
        <f t="shared" si="585"/>
        <v>0</v>
      </c>
    </row>
    <row r="294" spans="1:60" ht="25.5" x14ac:dyDescent="0.2">
      <c r="A294" s="1">
        <v>288</v>
      </c>
      <c r="B294" s="50" t="s">
        <v>147</v>
      </c>
      <c r="C294" s="1159"/>
      <c r="D294" s="51" t="s">
        <v>56</v>
      </c>
      <c r="E294" s="1657">
        <v>8.2799999999999994</v>
      </c>
      <c r="F294" s="76">
        <v>1875</v>
      </c>
      <c r="G294" s="76">
        <f t="shared" si="550"/>
        <v>15524.999999999998</v>
      </c>
      <c r="H294" s="76">
        <v>1764</v>
      </c>
      <c r="I294" s="76">
        <f t="shared" si="551"/>
        <v>14605.919999999998</v>
      </c>
      <c r="J294" s="120">
        <f t="shared" ref="J294:J295" si="609">G294+I294</f>
        <v>30130.92</v>
      </c>
      <c r="K294" s="1317"/>
      <c r="L294" s="95">
        <v>1875</v>
      </c>
      <c r="M294" s="95">
        <f t="shared" si="553"/>
        <v>0</v>
      </c>
      <c r="N294" s="95">
        <v>1764</v>
      </c>
      <c r="O294" s="95">
        <f t="shared" si="554"/>
        <v>0</v>
      </c>
      <c r="P294" s="96">
        <f t="shared" ref="P294:P295" si="610">M294+O294</f>
        <v>0</v>
      </c>
      <c r="Q294" s="1595">
        <v>5.92</v>
      </c>
      <c r="R294" s="178">
        <v>1875</v>
      </c>
      <c r="S294" s="178">
        <f t="shared" si="556"/>
        <v>11100</v>
      </c>
      <c r="T294" s="178">
        <v>1764</v>
      </c>
      <c r="U294" s="178">
        <f t="shared" si="557"/>
        <v>10442.879999999999</v>
      </c>
      <c r="V294" s="179">
        <f t="shared" ref="V294:V295" si="611">S294+U294</f>
        <v>21542.879999999997</v>
      </c>
      <c r="W294" s="1311"/>
      <c r="X294" s="225">
        <v>1875</v>
      </c>
      <c r="Y294" s="225">
        <f t="shared" si="559"/>
        <v>0</v>
      </c>
      <c r="Z294" s="225">
        <v>1764</v>
      </c>
      <c r="AA294" s="225">
        <f t="shared" si="560"/>
        <v>0</v>
      </c>
      <c r="AB294" s="226">
        <f t="shared" ref="AB294:AB295" si="612">Y294+AA294</f>
        <v>0</v>
      </c>
      <c r="AC294" s="1595">
        <v>3.3</v>
      </c>
      <c r="AD294" s="272">
        <v>1875</v>
      </c>
      <c r="AE294" s="272">
        <f t="shared" si="562"/>
        <v>6187.5</v>
      </c>
      <c r="AF294" s="272">
        <v>1764</v>
      </c>
      <c r="AG294" s="272">
        <f t="shared" si="563"/>
        <v>5821.2</v>
      </c>
      <c r="AH294" s="273">
        <f t="shared" ref="AH294:AH295" si="613">AE294+AG294</f>
        <v>12008.7</v>
      </c>
      <c r="AI294" s="1313">
        <v>-0.94</v>
      </c>
      <c r="AJ294" s="319">
        <v>1875</v>
      </c>
      <c r="AK294" s="319">
        <f t="shared" si="565"/>
        <v>-1762.5</v>
      </c>
      <c r="AL294" s="319">
        <v>1764</v>
      </c>
      <c r="AM294" s="319">
        <f t="shared" si="566"/>
        <v>-1658.1599999999999</v>
      </c>
      <c r="AN294" s="320">
        <f t="shared" ref="AN294:AN295" si="614">AK294+AM294</f>
        <v>-3420.66</v>
      </c>
      <c r="AO294" s="1314"/>
      <c r="AP294" s="1093">
        <v>1875</v>
      </c>
      <c r="AQ294" s="1093">
        <f t="shared" si="600"/>
        <v>0</v>
      </c>
      <c r="AR294" s="1093">
        <v>1764</v>
      </c>
      <c r="AS294" s="1093">
        <f t="shared" si="601"/>
        <v>0</v>
      </c>
      <c r="AT294" s="1094">
        <f t="shared" ref="AT294:AT295" si="615">AQ294+AS294</f>
        <v>0</v>
      </c>
      <c r="AU294" s="1315"/>
      <c r="AV294" s="1101">
        <v>1875</v>
      </c>
      <c r="AW294" s="1101">
        <f t="shared" si="603"/>
        <v>0</v>
      </c>
      <c r="AX294" s="1101">
        <v>1764</v>
      </c>
      <c r="AY294" s="1101">
        <f t="shared" si="604"/>
        <v>0</v>
      </c>
      <c r="AZ294" s="1102">
        <f t="shared" ref="AZ294:AZ295" si="616">AW294+AY294</f>
        <v>0</v>
      </c>
      <c r="BA294" s="1163">
        <f t="shared" si="501"/>
        <v>-4.4408920985006262E-16</v>
      </c>
      <c r="BB294" s="363">
        <v>1875</v>
      </c>
      <c r="BC294" s="363">
        <f t="shared" si="606"/>
        <v>-8.3266726846886741E-13</v>
      </c>
      <c r="BD294" s="363">
        <v>1764</v>
      </c>
      <c r="BE294" s="363">
        <f t="shared" si="607"/>
        <v>-7.8337336617551045E-13</v>
      </c>
      <c r="BF294" s="364">
        <f t="shared" si="608"/>
        <v>-1.6160406346443779E-12</v>
      </c>
      <c r="BG294" s="1220">
        <f t="shared" si="584"/>
        <v>0</v>
      </c>
      <c r="BH294" s="1220">
        <f t="shared" si="585"/>
        <v>-1.6160406346443779E-12</v>
      </c>
    </row>
    <row r="295" spans="1:60" ht="25.5" x14ac:dyDescent="0.2">
      <c r="A295" s="1">
        <v>289</v>
      </c>
      <c r="B295" s="50" t="s">
        <v>148</v>
      </c>
      <c r="C295" s="1159"/>
      <c r="D295" s="51" t="s">
        <v>56</v>
      </c>
      <c r="E295" s="1657">
        <v>2.5</v>
      </c>
      <c r="F295" s="76">
        <v>1875</v>
      </c>
      <c r="G295" s="76">
        <f t="shared" si="550"/>
        <v>4687.5</v>
      </c>
      <c r="H295" s="76">
        <v>1428</v>
      </c>
      <c r="I295" s="76">
        <f t="shared" si="551"/>
        <v>3570</v>
      </c>
      <c r="J295" s="120">
        <f t="shared" si="609"/>
        <v>8257.5</v>
      </c>
      <c r="K295" s="131"/>
      <c r="L295" s="95">
        <v>1875</v>
      </c>
      <c r="M295" s="95">
        <f t="shared" si="553"/>
        <v>0</v>
      </c>
      <c r="N295" s="95">
        <v>1428</v>
      </c>
      <c r="O295" s="95">
        <f t="shared" si="554"/>
        <v>0</v>
      </c>
      <c r="P295" s="96">
        <f t="shared" si="610"/>
        <v>0</v>
      </c>
      <c r="Q295" s="1596">
        <v>2.5</v>
      </c>
      <c r="R295" s="178">
        <v>1875</v>
      </c>
      <c r="S295" s="178">
        <f t="shared" si="556"/>
        <v>4687.5</v>
      </c>
      <c r="T295" s="178">
        <v>1428</v>
      </c>
      <c r="U295" s="178">
        <f t="shared" si="557"/>
        <v>3570</v>
      </c>
      <c r="V295" s="179">
        <f t="shared" si="611"/>
        <v>8257.5</v>
      </c>
      <c r="W295" s="224"/>
      <c r="X295" s="225">
        <v>1875</v>
      </c>
      <c r="Y295" s="225">
        <f t="shared" si="559"/>
        <v>0</v>
      </c>
      <c r="Z295" s="225">
        <v>1428</v>
      </c>
      <c r="AA295" s="225">
        <f t="shared" si="560"/>
        <v>0</v>
      </c>
      <c r="AB295" s="226">
        <f t="shared" si="612"/>
        <v>0</v>
      </c>
      <c r="AC295" s="271"/>
      <c r="AD295" s="272">
        <v>1875</v>
      </c>
      <c r="AE295" s="272">
        <f t="shared" si="562"/>
        <v>0</v>
      </c>
      <c r="AF295" s="272">
        <v>1428</v>
      </c>
      <c r="AG295" s="272">
        <f t="shared" si="563"/>
        <v>0</v>
      </c>
      <c r="AH295" s="273">
        <f t="shared" si="613"/>
        <v>0</v>
      </c>
      <c r="AI295" s="318"/>
      <c r="AJ295" s="319">
        <v>1875</v>
      </c>
      <c r="AK295" s="319">
        <f t="shared" si="565"/>
        <v>0</v>
      </c>
      <c r="AL295" s="319">
        <v>1428</v>
      </c>
      <c r="AM295" s="319">
        <f t="shared" si="566"/>
        <v>0</v>
      </c>
      <c r="AN295" s="320">
        <f t="shared" si="614"/>
        <v>0</v>
      </c>
      <c r="AO295" s="1107"/>
      <c r="AP295" s="1093">
        <v>1875</v>
      </c>
      <c r="AQ295" s="1093">
        <f t="shared" si="600"/>
        <v>0</v>
      </c>
      <c r="AR295" s="1093">
        <v>1428</v>
      </c>
      <c r="AS295" s="1093">
        <f t="shared" si="601"/>
        <v>0</v>
      </c>
      <c r="AT295" s="1094">
        <f t="shared" si="615"/>
        <v>0</v>
      </c>
      <c r="AU295" s="1103"/>
      <c r="AV295" s="1101">
        <v>1875</v>
      </c>
      <c r="AW295" s="1101">
        <f t="shared" si="603"/>
        <v>0</v>
      </c>
      <c r="AX295" s="1101">
        <v>1428</v>
      </c>
      <c r="AY295" s="1101">
        <f t="shared" si="604"/>
        <v>0</v>
      </c>
      <c r="AZ295" s="1102">
        <f t="shared" si="616"/>
        <v>0</v>
      </c>
      <c r="BA295" s="1151">
        <f t="shared" si="501"/>
        <v>0</v>
      </c>
      <c r="BB295" s="363">
        <v>1875</v>
      </c>
      <c r="BC295" s="363">
        <f t="shared" si="606"/>
        <v>0</v>
      </c>
      <c r="BD295" s="363">
        <v>1428</v>
      </c>
      <c r="BE295" s="363">
        <f t="shared" si="607"/>
        <v>0</v>
      </c>
      <c r="BF295" s="364">
        <f t="shared" si="608"/>
        <v>0</v>
      </c>
      <c r="BG295" s="1220">
        <f t="shared" si="584"/>
        <v>0</v>
      </c>
      <c r="BH295" s="1220">
        <f t="shared" si="585"/>
        <v>0</v>
      </c>
    </row>
    <row r="296" spans="1:60" hidden="1" x14ac:dyDescent="0.2">
      <c r="A296" s="1">
        <v>290</v>
      </c>
      <c r="B296" s="50" t="s">
        <v>149</v>
      </c>
      <c r="C296" s="1159"/>
      <c r="D296" s="51" t="s">
        <v>137</v>
      </c>
      <c r="E296" s="1657">
        <v>0</v>
      </c>
      <c r="F296" s="76"/>
      <c r="G296" s="76">
        <f t="shared" si="550"/>
        <v>0</v>
      </c>
      <c r="H296" s="76"/>
      <c r="I296" s="76">
        <f t="shared" si="551"/>
        <v>0</v>
      </c>
      <c r="J296" s="120"/>
      <c r="K296" s="131"/>
      <c r="L296" s="95"/>
      <c r="M296" s="95">
        <f t="shared" si="553"/>
        <v>0</v>
      </c>
      <c r="N296" s="95"/>
      <c r="O296" s="95">
        <f t="shared" si="554"/>
        <v>0</v>
      </c>
      <c r="P296" s="96"/>
      <c r="Q296" s="177"/>
      <c r="R296" s="178"/>
      <c r="S296" s="178">
        <f t="shared" si="556"/>
        <v>0</v>
      </c>
      <c r="T296" s="178"/>
      <c r="U296" s="178">
        <f t="shared" si="557"/>
        <v>0</v>
      </c>
      <c r="V296" s="179"/>
      <c r="W296" s="224"/>
      <c r="X296" s="225"/>
      <c r="Y296" s="225">
        <f t="shared" si="559"/>
        <v>0</v>
      </c>
      <c r="Z296" s="225"/>
      <c r="AA296" s="225">
        <f t="shared" si="560"/>
        <v>0</v>
      </c>
      <c r="AB296" s="226"/>
      <c r="AC296" s="271"/>
      <c r="AD296" s="272"/>
      <c r="AE296" s="272">
        <f t="shared" si="562"/>
        <v>0</v>
      </c>
      <c r="AF296" s="272"/>
      <c r="AG296" s="272">
        <f t="shared" si="563"/>
        <v>0</v>
      </c>
      <c r="AH296" s="273"/>
      <c r="AI296" s="318"/>
      <c r="AJ296" s="319"/>
      <c r="AK296" s="319">
        <f t="shared" si="565"/>
        <v>0</v>
      </c>
      <c r="AL296" s="319"/>
      <c r="AM296" s="319">
        <f t="shared" si="566"/>
        <v>0</v>
      </c>
      <c r="AN296" s="320"/>
      <c r="AO296" s="1107"/>
      <c r="AP296" s="1093"/>
      <c r="AQ296" s="1093">
        <f t="shared" si="600"/>
        <v>0</v>
      </c>
      <c r="AR296" s="1093"/>
      <c r="AS296" s="1093">
        <f t="shared" si="601"/>
        <v>0</v>
      </c>
      <c r="AT296" s="1094"/>
      <c r="AU296" s="1103"/>
      <c r="AV296" s="1101"/>
      <c r="AW296" s="1101">
        <f t="shared" si="603"/>
        <v>0</v>
      </c>
      <c r="AX296" s="1101"/>
      <c r="AY296" s="1101">
        <f t="shared" si="604"/>
        <v>0</v>
      </c>
      <c r="AZ296" s="1102"/>
      <c r="BA296" s="1163">
        <f t="shared" si="501"/>
        <v>0</v>
      </c>
      <c r="BB296" s="363"/>
      <c r="BC296" s="363">
        <f t="shared" si="606"/>
        <v>0</v>
      </c>
      <c r="BD296" s="363"/>
      <c r="BE296" s="363">
        <f t="shared" si="607"/>
        <v>0</v>
      </c>
      <c r="BF296" s="364">
        <f t="shared" si="608"/>
        <v>0</v>
      </c>
      <c r="BG296" s="1220">
        <f t="shared" si="584"/>
        <v>0</v>
      </c>
      <c r="BH296" s="1220">
        <f t="shared" si="585"/>
        <v>0</v>
      </c>
    </row>
    <row r="297" spans="1:60" ht="25.5" x14ac:dyDescent="0.2">
      <c r="A297" s="1">
        <v>291</v>
      </c>
      <c r="B297" s="50" t="s">
        <v>150</v>
      </c>
      <c r="C297" s="1159"/>
      <c r="D297" s="51" t="s">
        <v>56</v>
      </c>
      <c r="E297" s="1657">
        <v>4.2</v>
      </c>
      <c r="F297" s="76">
        <v>1875</v>
      </c>
      <c r="G297" s="76">
        <f t="shared" si="550"/>
        <v>7875</v>
      </c>
      <c r="H297" s="76">
        <v>2646</v>
      </c>
      <c r="I297" s="76">
        <f t="shared" si="551"/>
        <v>11113.2</v>
      </c>
      <c r="J297" s="120">
        <f t="shared" ref="J297:J300" si="617">G297+I297</f>
        <v>18988.2</v>
      </c>
      <c r="K297" s="1317"/>
      <c r="L297" s="95">
        <v>1875</v>
      </c>
      <c r="M297" s="95">
        <f t="shared" si="553"/>
        <v>0</v>
      </c>
      <c r="N297" s="95">
        <v>2646</v>
      </c>
      <c r="O297" s="95">
        <f t="shared" si="554"/>
        <v>0</v>
      </c>
      <c r="P297" s="96">
        <f t="shared" ref="P297:P300" si="618">M297+O297</f>
        <v>0</v>
      </c>
      <c r="Q297" s="1605">
        <v>6.56</v>
      </c>
      <c r="R297" s="178">
        <v>1875</v>
      </c>
      <c r="S297" s="178">
        <f t="shared" si="556"/>
        <v>12300</v>
      </c>
      <c r="T297" s="178">
        <v>2646</v>
      </c>
      <c r="U297" s="178">
        <f t="shared" si="557"/>
        <v>17357.759999999998</v>
      </c>
      <c r="V297" s="179">
        <f t="shared" ref="V297:V300" si="619">S297+U297</f>
        <v>29657.759999999998</v>
      </c>
      <c r="W297" s="1311"/>
      <c r="X297" s="225">
        <v>1875</v>
      </c>
      <c r="Y297" s="225">
        <f t="shared" si="559"/>
        <v>0</v>
      </c>
      <c r="Z297" s="225">
        <v>2646</v>
      </c>
      <c r="AA297" s="225">
        <f t="shared" si="560"/>
        <v>0</v>
      </c>
      <c r="AB297" s="226">
        <f t="shared" ref="AB297:AB300" si="620">Y297+AA297</f>
        <v>0</v>
      </c>
      <c r="AC297" s="1312"/>
      <c r="AD297" s="272">
        <v>1875</v>
      </c>
      <c r="AE297" s="272">
        <f t="shared" si="562"/>
        <v>0</v>
      </c>
      <c r="AF297" s="272">
        <v>2646</v>
      </c>
      <c r="AG297" s="272">
        <f t="shared" si="563"/>
        <v>0</v>
      </c>
      <c r="AH297" s="273">
        <f t="shared" ref="AH297:AH300" si="621">AE297+AG297</f>
        <v>0</v>
      </c>
      <c r="AI297" s="1595">
        <f>4.2-6.56</f>
        <v>-2.3599999999999994</v>
      </c>
      <c r="AJ297" s="319">
        <v>1875</v>
      </c>
      <c r="AK297" s="319">
        <f t="shared" si="565"/>
        <v>-4424.9999999999991</v>
      </c>
      <c r="AL297" s="319">
        <v>2646</v>
      </c>
      <c r="AM297" s="319">
        <f t="shared" si="566"/>
        <v>-6244.5599999999986</v>
      </c>
      <c r="AN297" s="320">
        <f t="shared" ref="AN297:AN300" si="622">AK297+AM297</f>
        <v>-10669.559999999998</v>
      </c>
      <c r="AO297" s="1314"/>
      <c r="AP297" s="1093">
        <v>1875</v>
      </c>
      <c r="AQ297" s="1093">
        <f t="shared" si="600"/>
        <v>0</v>
      </c>
      <c r="AR297" s="1093">
        <v>2646</v>
      </c>
      <c r="AS297" s="1093">
        <f t="shared" si="601"/>
        <v>0</v>
      </c>
      <c r="AT297" s="1094">
        <f t="shared" ref="AT297:AT300" si="623">AQ297+AS297</f>
        <v>0</v>
      </c>
      <c r="AU297" s="1315"/>
      <c r="AV297" s="1101">
        <v>1875</v>
      </c>
      <c r="AW297" s="1101">
        <f t="shared" si="603"/>
        <v>0</v>
      </c>
      <c r="AX297" s="1101">
        <v>2646</v>
      </c>
      <c r="AY297" s="1101">
        <f t="shared" si="604"/>
        <v>0</v>
      </c>
      <c r="AZ297" s="1102">
        <f t="shared" ref="AZ297:AZ300" si="624">AW297+AY297</f>
        <v>0</v>
      </c>
      <c r="BA297" s="1151">
        <f t="shared" si="501"/>
        <v>0</v>
      </c>
      <c r="BB297" s="363">
        <v>1875</v>
      </c>
      <c r="BC297" s="363">
        <f t="shared" si="606"/>
        <v>0</v>
      </c>
      <c r="BD297" s="363">
        <v>2646</v>
      </c>
      <c r="BE297" s="363">
        <f t="shared" si="607"/>
        <v>0</v>
      </c>
      <c r="BF297" s="364">
        <f t="shared" si="608"/>
        <v>0</v>
      </c>
      <c r="BG297" s="1220">
        <f t="shared" si="584"/>
        <v>0</v>
      </c>
      <c r="BH297" s="1220">
        <f t="shared" si="585"/>
        <v>0</v>
      </c>
    </row>
    <row r="298" spans="1:60" ht="25.5" x14ac:dyDescent="0.2">
      <c r="A298" s="1">
        <v>292</v>
      </c>
      <c r="B298" s="50" t="s">
        <v>151</v>
      </c>
      <c r="C298" s="51" t="s">
        <v>152</v>
      </c>
      <c r="D298" s="51" t="s">
        <v>56</v>
      </c>
      <c r="E298" s="51">
        <v>46</v>
      </c>
      <c r="F298" s="76">
        <v>600</v>
      </c>
      <c r="G298" s="76">
        <f t="shared" si="550"/>
        <v>27600</v>
      </c>
      <c r="H298" s="76">
        <v>381</v>
      </c>
      <c r="I298" s="76">
        <f t="shared" si="551"/>
        <v>17526</v>
      </c>
      <c r="J298" s="120">
        <f t="shared" si="617"/>
        <v>45126</v>
      </c>
      <c r="K298" s="131"/>
      <c r="L298" s="95">
        <v>600</v>
      </c>
      <c r="M298" s="95">
        <f t="shared" si="553"/>
        <v>0</v>
      </c>
      <c r="N298" s="95">
        <v>381</v>
      </c>
      <c r="O298" s="95">
        <f t="shared" si="554"/>
        <v>0</v>
      </c>
      <c r="P298" s="96">
        <f t="shared" si="618"/>
        <v>0</v>
      </c>
      <c r="Q298" s="177"/>
      <c r="R298" s="178">
        <v>600</v>
      </c>
      <c r="S298" s="178">
        <f t="shared" si="556"/>
        <v>0</v>
      </c>
      <c r="T298" s="178">
        <v>381</v>
      </c>
      <c r="U298" s="178">
        <f t="shared" si="557"/>
        <v>0</v>
      </c>
      <c r="V298" s="179">
        <f t="shared" si="619"/>
        <v>0</v>
      </c>
      <c r="W298" s="224"/>
      <c r="X298" s="225">
        <v>600</v>
      </c>
      <c r="Y298" s="225">
        <f t="shared" si="559"/>
        <v>0</v>
      </c>
      <c r="Z298" s="225">
        <v>381</v>
      </c>
      <c r="AA298" s="225">
        <f t="shared" si="560"/>
        <v>0</v>
      </c>
      <c r="AB298" s="226">
        <f t="shared" si="620"/>
        <v>0</v>
      </c>
      <c r="AC298" s="271"/>
      <c r="AD298" s="272">
        <v>600</v>
      </c>
      <c r="AE298" s="272">
        <f t="shared" si="562"/>
        <v>0</v>
      </c>
      <c r="AF298" s="272">
        <v>381</v>
      </c>
      <c r="AG298" s="272">
        <f t="shared" si="563"/>
        <v>0</v>
      </c>
      <c r="AH298" s="273">
        <f t="shared" si="621"/>
        <v>0</v>
      </c>
      <c r="AI298" s="318">
        <v>46</v>
      </c>
      <c r="AJ298" s="319">
        <v>600</v>
      </c>
      <c r="AK298" s="319">
        <f t="shared" si="565"/>
        <v>27600</v>
      </c>
      <c r="AL298" s="319">
        <v>381</v>
      </c>
      <c r="AM298" s="319">
        <f t="shared" si="566"/>
        <v>17526</v>
      </c>
      <c r="AN298" s="320">
        <f t="shared" si="622"/>
        <v>45126</v>
      </c>
      <c r="AO298" s="1107"/>
      <c r="AP298" s="1093">
        <v>600</v>
      </c>
      <c r="AQ298" s="1093">
        <f t="shared" si="600"/>
        <v>0</v>
      </c>
      <c r="AR298" s="1093">
        <v>381</v>
      </c>
      <c r="AS298" s="1093">
        <f t="shared" si="601"/>
        <v>0</v>
      </c>
      <c r="AT298" s="1094">
        <f t="shared" si="623"/>
        <v>0</v>
      </c>
      <c r="AU298" s="1103"/>
      <c r="AV298" s="1101">
        <v>600</v>
      </c>
      <c r="AW298" s="1101">
        <f t="shared" si="603"/>
        <v>0</v>
      </c>
      <c r="AX298" s="1101">
        <v>381</v>
      </c>
      <c r="AY298" s="1101">
        <f t="shared" si="604"/>
        <v>0</v>
      </c>
      <c r="AZ298" s="1102">
        <f t="shared" si="624"/>
        <v>0</v>
      </c>
      <c r="BA298" s="1151">
        <f t="shared" si="501"/>
        <v>0</v>
      </c>
      <c r="BB298" s="363">
        <v>600</v>
      </c>
      <c r="BC298" s="363">
        <f t="shared" si="606"/>
        <v>0</v>
      </c>
      <c r="BD298" s="363">
        <v>381</v>
      </c>
      <c r="BE298" s="363">
        <f t="shared" si="607"/>
        <v>0</v>
      </c>
      <c r="BF298" s="364">
        <f t="shared" si="608"/>
        <v>0</v>
      </c>
      <c r="BG298" s="1220">
        <f t="shared" si="584"/>
        <v>0</v>
      </c>
      <c r="BH298" s="1220">
        <f t="shared" si="585"/>
        <v>0</v>
      </c>
    </row>
    <row r="299" spans="1:60" x14ac:dyDescent="0.2">
      <c r="A299" s="1">
        <v>293</v>
      </c>
      <c r="B299" s="50" t="s">
        <v>153</v>
      </c>
      <c r="C299" s="1159"/>
      <c r="D299" s="51" t="s">
        <v>56</v>
      </c>
      <c r="E299" s="51">
        <v>1.26</v>
      </c>
      <c r="F299" s="76">
        <v>1000</v>
      </c>
      <c r="G299" s="76">
        <f t="shared" si="550"/>
        <v>1260</v>
      </c>
      <c r="H299" s="76">
        <v>123</v>
      </c>
      <c r="I299" s="76">
        <f t="shared" si="551"/>
        <v>154.97999999999999</v>
      </c>
      <c r="J299" s="120">
        <f t="shared" si="617"/>
        <v>1414.98</v>
      </c>
      <c r="K299" s="131"/>
      <c r="L299" s="95">
        <v>1000</v>
      </c>
      <c r="M299" s="95">
        <f t="shared" si="553"/>
        <v>0</v>
      </c>
      <c r="N299" s="95">
        <v>123</v>
      </c>
      <c r="O299" s="95">
        <f t="shared" si="554"/>
        <v>0</v>
      </c>
      <c r="P299" s="96">
        <f t="shared" si="618"/>
        <v>0</v>
      </c>
      <c r="Q299" s="177">
        <v>1.26</v>
      </c>
      <c r="R299" s="178">
        <v>1000</v>
      </c>
      <c r="S299" s="178">
        <f t="shared" si="556"/>
        <v>1260</v>
      </c>
      <c r="T299" s="178">
        <v>123</v>
      </c>
      <c r="U299" s="178">
        <f t="shared" si="557"/>
        <v>154.97999999999999</v>
      </c>
      <c r="V299" s="179">
        <f t="shared" si="619"/>
        <v>1414.98</v>
      </c>
      <c r="W299" s="224"/>
      <c r="X299" s="225">
        <v>1000</v>
      </c>
      <c r="Y299" s="225">
        <f t="shared" si="559"/>
        <v>0</v>
      </c>
      <c r="Z299" s="225">
        <v>123</v>
      </c>
      <c r="AA299" s="225">
        <f t="shared" si="560"/>
        <v>0</v>
      </c>
      <c r="AB299" s="226">
        <f t="shared" si="620"/>
        <v>0</v>
      </c>
      <c r="AC299" s="271"/>
      <c r="AD299" s="272">
        <v>1000</v>
      </c>
      <c r="AE299" s="272">
        <f t="shared" si="562"/>
        <v>0</v>
      </c>
      <c r="AF299" s="272">
        <v>123</v>
      </c>
      <c r="AG299" s="272">
        <f t="shared" si="563"/>
        <v>0</v>
      </c>
      <c r="AH299" s="273">
        <f t="shared" si="621"/>
        <v>0</v>
      </c>
      <c r="AI299" s="318"/>
      <c r="AJ299" s="319">
        <v>1000</v>
      </c>
      <c r="AK299" s="319">
        <f t="shared" si="565"/>
        <v>0</v>
      </c>
      <c r="AL299" s="319">
        <v>123</v>
      </c>
      <c r="AM299" s="319">
        <f t="shared" si="566"/>
        <v>0</v>
      </c>
      <c r="AN299" s="320">
        <f t="shared" si="622"/>
        <v>0</v>
      </c>
      <c r="AO299" s="1107"/>
      <c r="AP299" s="1093">
        <v>1000</v>
      </c>
      <c r="AQ299" s="1093">
        <f t="shared" si="600"/>
        <v>0</v>
      </c>
      <c r="AR299" s="1093">
        <v>123</v>
      </c>
      <c r="AS299" s="1093">
        <f t="shared" si="601"/>
        <v>0</v>
      </c>
      <c r="AT299" s="1094">
        <f t="shared" si="623"/>
        <v>0</v>
      </c>
      <c r="AU299" s="1103"/>
      <c r="AV299" s="1101">
        <v>1000</v>
      </c>
      <c r="AW299" s="1101">
        <f t="shared" si="603"/>
        <v>0</v>
      </c>
      <c r="AX299" s="1101">
        <v>123</v>
      </c>
      <c r="AY299" s="1101">
        <f t="shared" si="604"/>
        <v>0</v>
      </c>
      <c r="AZ299" s="1102">
        <f t="shared" si="624"/>
        <v>0</v>
      </c>
      <c r="BA299" s="1151">
        <f t="shared" si="501"/>
        <v>0</v>
      </c>
      <c r="BB299" s="363">
        <v>1000</v>
      </c>
      <c r="BC299" s="363">
        <f t="shared" si="606"/>
        <v>0</v>
      </c>
      <c r="BD299" s="363">
        <v>123</v>
      </c>
      <c r="BE299" s="363">
        <f t="shared" si="607"/>
        <v>0</v>
      </c>
      <c r="BF299" s="364">
        <f t="shared" si="608"/>
        <v>0</v>
      </c>
      <c r="BG299" s="1220">
        <f t="shared" si="584"/>
        <v>0</v>
      </c>
      <c r="BH299" s="1220">
        <f t="shared" si="585"/>
        <v>0</v>
      </c>
    </row>
    <row r="300" spans="1:60" x14ac:dyDescent="0.2">
      <c r="A300" s="1">
        <v>294</v>
      </c>
      <c r="B300" s="50" t="s">
        <v>60</v>
      </c>
      <c r="C300" s="1159"/>
      <c r="D300" s="51" t="s">
        <v>5</v>
      </c>
      <c r="E300" s="51">
        <v>0.99994456708363988</v>
      </c>
      <c r="F300" s="76">
        <v>0</v>
      </c>
      <c r="G300" s="76">
        <f t="shared" si="550"/>
        <v>0</v>
      </c>
      <c r="H300" s="76">
        <v>137961</v>
      </c>
      <c r="I300" s="76">
        <f t="shared" si="551"/>
        <v>137953.35241942605</v>
      </c>
      <c r="J300" s="120">
        <f t="shared" si="617"/>
        <v>137953.35241942605</v>
      </c>
      <c r="K300" s="1318">
        <v>0.78794456708363991</v>
      </c>
      <c r="L300" s="95">
        <v>0</v>
      </c>
      <c r="M300" s="95">
        <f t="shared" si="553"/>
        <v>0</v>
      </c>
      <c r="N300" s="95">
        <v>137961</v>
      </c>
      <c r="O300" s="95">
        <f t="shared" si="554"/>
        <v>108705.62041942605</v>
      </c>
      <c r="P300" s="96">
        <f t="shared" si="618"/>
        <v>108705.62041942605</v>
      </c>
      <c r="Q300" s="177">
        <v>0.21199999999999999</v>
      </c>
      <c r="R300" s="178">
        <v>0</v>
      </c>
      <c r="S300" s="178">
        <f t="shared" si="556"/>
        <v>0</v>
      </c>
      <c r="T300" s="178">
        <v>137961</v>
      </c>
      <c r="U300" s="178">
        <f t="shared" si="557"/>
        <v>29247.732</v>
      </c>
      <c r="V300" s="179">
        <f t="shared" si="619"/>
        <v>29247.732</v>
      </c>
      <c r="W300" s="224"/>
      <c r="X300" s="225">
        <v>0</v>
      </c>
      <c r="Y300" s="225">
        <f t="shared" si="559"/>
        <v>0</v>
      </c>
      <c r="Z300" s="225">
        <v>137961</v>
      </c>
      <c r="AA300" s="225">
        <f t="shared" si="560"/>
        <v>0</v>
      </c>
      <c r="AB300" s="226">
        <f t="shared" si="620"/>
        <v>0</v>
      </c>
      <c r="AC300" s="271"/>
      <c r="AD300" s="272">
        <v>0</v>
      </c>
      <c r="AE300" s="272">
        <f t="shared" si="562"/>
        <v>0</v>
      </c>
      <c r="AF300" s="272">
        <v>137961</v>
      </c>
      <c r="AG300" s="272">
        <f t="shared" si="563"/>
        <v>0</v>
      </c>
      <c r="AH300" s="273">
        <f t="shared" si="621"/>
        <v>0</v>
      </c>
      <c r="AI300" s="1590"/>
      <c r="AJ300" s="319">
        <v>0</v>
      </c>
      <c r="AK300" s="319">
        <f t="shared" si="565"/>
        <v>0</v>
      </c>
      <c r="AL300" s="319">
        <v>137961</v>
      </c>
      <c r="AM300" s="319">
        <f t="shared" si="566"/>
        <v>0</v>
      </c>
      <c r="AN300" s="320">
        <f t="shared" si="622"/>
        <v>0</v>
      </c>
      <c r="AO300" s="1107"/>
      <c r="AP300" s="1093">
        <v>0</v>
      </c>
      <c r="AQ300" s="1093">
        <f t="shared" si="600"/>
        <v>0</v>
      </c>
      <c r="AR300" s="1093">
        <v>137961</v>
      </c>
      <c r="AS300" s="1093">
        <f t="shared" si="601"/>
        <v>0</v>
      </c>
      <c r="AT300" s="1094">
        <f t="shared" si="623"/>
        <v>0</v>
      </c>
      <c r="AU300" s="1103"/>
      <c r="AV300" s="1101">
        <v>0</v>
      </c>
      <c r="AW300" s="1101">
        <f t="shared" si="603"/>
        <v>0</v>
      </c>
      <c r="AX300" s="1101">
        <v>137961</v>
      </c>
      <c r="AY300" s="1101">
        <f t="shared" si="604"/>
        <v>0</v>
      </c>
      <c r="AZ300" s="1102">
        <f t="shared" si="624"/>
        <v>0</v>
      </c>
      <c r="BA300" s="1591">
        <f t="shared" si="501"/>
        <v>-2.7755575615628914E-17</v>
      </c>
      <c r="BB300" s="1592">
        <v>0</v>
      </c>
      <c r="BC300" s="1592">
        <f t="shared" si="606"/>
        <v>0</v>
      </c>
      <c r="BD300" s="1592">
        <v>137961</v>
      </c>
      <c r="BE300" s="1592">
        <f t="shared" si="607"/>
        <v>-3.8291869675077805E-12</v>
      </c>
      <c r="BF300" s="1593">
        <f t="shared" si="608"/>
        <v>-3.8291869675077805E-12</v>
      </c>
      <c r="BG300" s="1220">
        <f t="shared" si="584"/>
        <v>3.637978807091713E-12</v>
      </c>
      <c r="BH300" s="1220">
        <f t="shared" si="585"/>
        <v>-7.4671657745994935E-12</v>
      </c>
    </row>
    <row r="301" spans="1:60" x14ac:dyDescent="0.2">
      <c r="A301" s="1">
        <v>295</v>
      </c>
      <c r="B301" s="1319" t="s">
        <v>112</v>
      </c>
      <c r="C301" s="1159"/>
      <c r="D301" s="51"/>
      <c r="E301" s="51"/>
      <c r="F301" s="51"/>
      <c r="G301" s="76"/>
      <c r="H301" s="1124"/>
      <c r="I301" s="76"/>
      <c r="J301" s="1125"/>
      <c r="K301" s="131"/>
      <c r="L301" s="1144"/>
      <c r="M301" s="95"/>
      <c r="N301" s="1126"/>
      <c r="O301" s="95"/>
      <c r="P301" s="1127"/>
      <c r="Q301" s="177"/>
      <c r="R301" s="1145"/>
      <c r="S301" s="178"/>
      <c r="T301" s="1128"/>
      <c r="U301" s="178"/>
      <c r="V301" s="1129"/>
      <c r="W301" s="224"/>
      <c r="X301" s="1146"/>
      <c r="Y301" s="225"/>
      <c r="Z301" s="1130"/>
      <c r="AA301" s="225"/>
      <c r="AB301" s="1131"/>
      <c r="AC301" s="271"/>
      <c r="AD301" s="1147"/>
      <c r="AE301" s="272"/>
      <c r="AF301" s="1132"/>
      <c r="AG301" s="272"/>
      <c r="AH301" s="1133"/>
      <c r="AI301" s="318"/>
      <c r="AJ301" s="1148"/>
      <c r="AK301" s="319"/>
      <c r="AL301" s="1134"/>
      <c r="AM301" s="319"/>
      <c r="AN301" s="1135"/>
      <c r="AO301" s="1107"/>
      <c r="AP301" s="1149"/>
      <c r="AQ301" s="1093"/>
      <c r="AR301" s="1136"/>
      <c r="AS301" s="1093"/>
      <c r="AT301" s="1137"/>
      <c r="AU301" s="1103"/>
      <c r="AV301" s="1150"/>
      <c r="AW301" s="1101"/>
      <c r="AX301" s="1138"/>
      <c r="AY301" s="1101"/>
      <c r="AZ301" s="1139"/>
      <c r="BA301" s="1151">
        <f t="shared" si="501"/>
        <v>0</v>
      </c>
      <c r="BB301" s="1152"/>
      <c r="BC301" s="363"/>
      <c r="BD301" s="1140"/>
      <c r="BE301" s="363"/>
      <c r="BF301" s="364">
        <f t="shared" si="608"/>
        <v>0</v>
      </c>
      <c r="BG301" s="1220">
        <f t="shared" si="584"/>
        <v>0</v>
      </c>
      <c r="BH301" s="1220">
        <f t="shared" si="585"/>
        <v>0</v>
      </c>
    </row>
    <row r="302" spans="1:60" ht="25.5" x14ac:dyDescent="0.2">
      <c r="A302" s="1">
        <v>296</v>
      </c>
      <c r="B302" s="50" t="s">
        <v>288</v>
      </c>
      <c r="C302" s="51" t="s">
        <v>376</v>
      </c>
      <c r="D302" s="51" t="s">
        <v>14</v>
      </c>
      <c r="E302" s="51">
        <v>1</v>
      </c>
      <c r="F302" s="76">
        <v>13504.75</v>
      </c>
      <c r="G302" s="76">
        <f t="shared" si="550"/>
        <v>13504.75</v>
      </c>
      <c r="H302" s="76">
        <v>36380.111999999994</v>
      </c>
      <c r="I302" s="76">
        <f t="shared" si="551"/>
        <v>36380.111999999994</v>
      </c>
      <c r="J302" s="120">
        <f t="shared" ref="J302:J307" si="625">G302+I302</f>
        <v>49884.861999999994</v>
      </c>
      <c r="K302" s="131"/>
      <c r="L302" s="95">
        <v>13504.75</v>
      </c>
      <c r="M302" s="95">
        <f t="shared" ref="M302:M327" si="626">K302*L302</f>
        <v>0</v>
      </c>
      <c r="N302" s="95">
        <v>36380.111999999994</v>
      </c>
      <c r="O302" s="95">
        <f t="shared" ref="O302:O327" si="627">K302*N302</f>
        <v>0</v>
      </c>
      <c r="P302" s="96">
        <f t="shared" ref="P302:P307" si="628">M302+O302</f>
        <v>0</v>
      </c>
      <c r="Q302" s="177"/>
      <c r="R302" s="178">
        <v>13504.75</v>
      </c>
      <c r="S302" s="178">
        <f t="shared" ref="S302:S327" si="629">Q302*R302</f>
        <v>0</v>
      </c>
      <c r="T302" s="178">
        <v>36380.111999999994</v>
      </c>
      <c r="U302" s="178">
        <f t="shared" ref="U302:U327" si="630">Q302*T302</f>
        <v>0</v>
      </c>
      <c r="V302" s="179">
        <f t="shared" ref="V302:V307" si="631">S302+U302</f>
        <v>0</v>
      </c>
      <c r="W302" s="224">
        <v>1</v>
      </c>
      <c r="X302" s="225">
        <v>13504.75</v>
      </c>
      <c r="Y302" s="225">
        <f t="shared" ref="Y302:Y327" si="632">W302*X302</f>
        <v>13504.75</v>
      </c>
      <c r="Z302" s="225">
        <v>36380.111999999994</v>
      </c>
      <c r="AA302" s="225">
        <f t="shared" ref="AA302:AA327" si="633">W302*Z302</f>
        <v>36380.111999999994</v>
      </c>
      <c r="AB302" s="226">
        <f t="shared" ref="AB302:AB307" si="634">Y302+AA302</f>
        <v>49884.861999999994</v>
      </c>
      <c r="AC302" s="271"/>
      <c r="AD302" s="272">
        <v>13504.75</v>
      </c>
      <c r="AE302" s="272">
        <f t="shared" ref="AE302:AE327" si="635">AC302*AD302</f>
        <v>0</v>
      </c>
      <c r="AF302" s="272">
        <v>36380.111999999994</v>
      </c>
      <c r="AG302" s="272">
        <f t="shared" ref="AG302:AG327" si="636">AC302*AF302</f>
        <v>0</v>
      </c>
      <c r="AH302" s="273">
        <f t="shared" ref="AH302:AH307" si="637">AE302+AG302</f>
        <v>0</v>
      </c>
      <c r="AI302" s="318"/>
      <c r="AJ302" s="319">
        <v>13504.75</v>
      </c>
      <c r="AK302" s="319">
        <f t="shared" ref="AK302:AK327" si="638">AI302*AJ302</f>
        <v>0</v>
      </c>
      <c r="AL302" s="319">
        <v>36380.111999999994</v>
      </c>
      <c r="AM302" s="319">
        <f t="shared" ref="AM302:AM327" si="639">AI302*AL302</f>
        <v>0</v>
      </c>
      <c r="AN302" s="320">
        <f t="shared" ref="AN302:AN307" si="640">AK302+AM302</f>
        <v>0</v>
      </c>
      <c r="AO302" s="1107"/>
      <c r="AP302" s="1093">
        <v>13504.75</v>
      </c>
      <c r="AQ302" s="1093">
        <f t="shared" ref="AQ302:AQ315" si="641">AO302*AP302</f>
        <v>0</v>
      </c>
      <c r="AR302" s="1093">
        <v>36380.111999999994</v>
      </c>
      <c r="AS302" s="1093">
        <f t="shared" ref="AS302:AS315" si="642">AO302*AR302</f>
        <v>0</v>
      </c>
      <c r="AT302" s="1094">
        <f t="shared" ref="AT302:AT307" si="643">AQ302+AS302</f>
        <v>0</v>
      </c>
      <c r="AU302" s="1103"/>
      <c r="AV302" s="1101">
        <v>13504.75</v>
      </c>
      <c r="AW302" s="1101">
        <f t="shared" ref="AW302:AW315" si="644">AU302*AV302</f>
        <v>0</v>
      </c>
      <c r="AX302" s="1101">
        <v>36380.111999999994</v>
      </c>
      <c r="AY302" s="1101">
        <f t="shared" ref="AY302:AY315" si="645">AU302*AX302</f>
        <v>0</v>
      </c>
      <c r="AZ302" s="1102">
        <f t="shared" ref="AZ302:AZ307" si="646">AW302+AY302</f>
        <v>0</v>
      </c>
      <c r="BA302" s="1151">
        <f t="shared" si="501"/>
        <v>0</v>
      </c>
      <c r="BB302" s="363">
        <v>13504.75</v>
      </c>
      <c r="BC302" s="363">
        <f t="shared" ref="BC302:BC315" si="647">BA302*BB302</f>
        <v>0</v>
      </c>
      <c r="BD302" s="363">
        <v>36380.111999999994</v>
      </c>
      <c r="BE302" s="363">
        <f t="shared" ref="BE302:BE315" si="648">BA302*BD302</f>
        <v>0</v>
      </c>
      <c r="BF302" s="364">
        <f t="shared" si="608"/>
        <v>0</v>
      </c>
      <c r="BG302" s="1220">
        <f t="shared" si="584"/>
        <v>0</v>
      </c>
      <c r="BH302" s="1220">
        <f t="shared" si="585"/>
        <v>0</v>
      </c>
    </row>
    <row r="303" spans="1:60" ht="25.5" x14ac:dyDescent="0.2">
      <c r="A303" s="1">
        <v>297</v>
      </c>
      <c r="B303" s="50" t="s">
        <v>237</v>
      </c>
      <c r="C303" s="51" t="s">
        <v>366</v>
      </c>
      <c r="D303" s="51" t="s">
        <v>14</v>
      </c>
      <c r="E303" s="51">
        <v>1</v>
      </c>
      <c r="F303" s="76">
        <v>6467</v>
      </c>
      <c r="G303" s="76">
        <f t="shared" si="550"/>
        <v>6467</v>
      </c>
      <c r="H303" s="76">
        <v>17422.248</v>
      </c>
      <c r="I303" s="76">
        <f t="shared" si="551"/>
        <v>17422.248</v>
      </c>
      <c r="J303" s="120">
        <f t="shared" si="625"/>
        <v>23889.248</v>
      </c>
      <c r="K303" s="131"/>
      <c r="L303" s="95">
        <v>6467</v>
      </c>
      <c r="M303" s="95">
        <f t="shared" si="626"/>
        <v>0</v>
      </c>
      <c r="N303" s="95">
        <v>17422.248</v>
      </c>
      <c r="O303" s="95">
        <f t="shared" si="627"/>
        <v>0</v>
      </c>
      <c r="P303" s="96">
        <f t="shared" si="628"/>
        <v>0</v>
      </c>
      <c r="Q303" s="177"/>
      <c r="R303" s="178">
        <v>6467</v>
      </c>
      <c r="S303" s="178">
        <f t="shared" si="629"/>
        <v>0</v>
      </c>
      <c r="T303" s="178">
        <v>17422.248</v>
      </c>
      <c r="U303" s="178">
        <f t="shared" si="630"/>
        <v>0</v>
      </c>
      <c r="V303" s="179">
        <f t="shared" si="631"/>
        <v>0</v>
      </c>
      <c r="W303" s="224">
        <v>1</v>
      </c>
      <c r="X303" s="225">
        <v>6467</v>
      </c>
      <c r="Y303" s="225">
        <f t="shared" si="632"/>
        <v>6467</v>
      </c>
      <c r="Z303" s="225">
        <v>17422.248</v>
      </c>
      <c r="AA303" s="225">
        <f t="shared" si="633"/>
        <v>17422.248</v>
      </c>
      <c r="AB303" s="226">
        <f t="shared" si="634"/>
        <v>23889.248</v>
      </c>
      <c r="AC303" s="271"/>
      <c r="AD303" s="272">
        <v>6467</v>
      </c>
      <c r="AE303" s="272">
        <f t="shared" si="635"/>
        <v>0</v>
      </c>
      <c r="AF303" s="272">
        <v>17422.248</v>
      </c>
      <c r="AG303" s="272">
        <f t="shared" si="636"/>
        <v>0</v>
      </c>
      <c r="AH303" s="273">
        <f t="shared" si="637"/>
        <v>0</v>
      </c>
      <c r="AI303" s="318"/>
      <c r="AJ303" s="319">
        <v>6467</v>
      </c>
      <c r="AK303" s="319">
        <f t="shared" si="638"/>
        <v>0</v>
      </c>
      <c r="AL303" s="319">
        <v>17422.248</v>
      </c>
      <c r="AM303" s="319">
        <f t="shared" si="639"/>
        <v>0</v>
      </c>
      <c r="AN303" s="320">
        <f t="shared" si="640"/>
        <v>0</v>
      </c>
      <c r="AO303" s="1107"/>
      <c r="AP303" s="1093">
        <v>6467</v>
      </c>
      <c r="AQ303" s="1093">
        <f t="shared" si="641"/>
        <v>0</v>
      </c>
      <c r="AR303" s="1093">
        <v>17422.248</v>
      </c>
      <c r="AS303" s="1093">
        <f t="shared" si="642"/>
        <v>0</v>
      </c>
      <c r="AT303" s="1094">
        <f t="shared" si="643"/>
        <v>0</v>
      </c>
      <c r="AU303" s="1103"/>
      <c r="AV303" s="1101">
        <v>6467</v>
      </c>
      <c r="AW303" s="1101">
        <f t="shared" si="644"/>
        <v>0</v>
      </c>
      <c r="AX303" s="1101">
        <v>17422.248</v>
      </c>
      <c r="AY303" s="1101">
        <f t="shared" si="645"/>
        <v>0</v>
      </c>
      <c r="AZ303" s="1102">
        <f t="shared" si="646"/>
        <v>0</v>
      </c>
      <c r="BA303" s="1151">
        <f t="shared" si="501"/>
        <v>0</v>
      </c>
      <c r="BB303" s="363">
        <v>6467</v>
      </c>
      <c r="BC303" s="363">
        <f t="shared" si="647"/>
        <v>0</v>
      </c>
      <c r="BD303" s="363">
        <v>17422.248</v>
      </c>
      <c r="BE303" s="363">
        <f t="shared" si="648"/>
        <v>0</v>
      </c>
      <c r="BF303" s="364">
        <f t="shared" si="608"/>
        <v>0</v>
      </c>
      <c r="BG303" s="1220">
        <f t="shared" si="584"/>
        <v>0</v>
      </c>
      <c r="BH303" s="1220">
        <f t="shared" si="585"/>
        <v>0</v>
      </c>
    </row>
    <row r="304" spans="1:60" x14ac:dyDescent="0.2">
      <c r="A304" s="1">
        <v>298</v>
      </c>
      <c r="B304" s="50" t="s">
        <v>130</v>
      </c>
      <c r="C304" s="1159" t="s">
        <v>131</v>
      </c>
      <c r="D304" s="51" t="s">
        <v>14</v>
      </c>
      <c r="E304" s="51">
        <v>1</v>
      </c>
      <c r="F304" s="76">
        <v>3004.89</v>
      </c>
      <c r="G304" s="76">
        <f t="shared" si="550"/>
        <v>3004.89</v>
      </c>
      <c r="H304" s="76">
        <v>7329</v>
      </c>
      <c r="I304" s="76">
        <f t="shared" si="551"/>
        <v>7329</v>
      </c>
      <c r="J304" s="120">
        <f t="shared" si="625"/>
        <v>10333.89</v>
      </c>
      <c r="K304" s="131"/>
      <c r="L304" s="95">
        <v>3004.89</v>
      </c>
      <c r="M304" s="95">
        <f t="shared" si="626"/>
        <v>0</v>
      </c>
      <c r="N304" s="95">
        <v>7329</v>
      </c>
      <c r="O304" s="95">
        <f t="shared" si="627"/>
        <v>0</v>
      </c>
      <c r="P304" s="96">
        <f t="shared" si="628"/>
        <v>0</v>
      </c>
      <c r="Q304" s="177"/>
      <c r="R304" s="178">
        <v>3004.89</v>
      </c>
      <c r="S304" s="178">
        <f t="shared" si="629"/>
        <v>0</v>
      </c>
      <c r="T304" s="178">
        <v>7329</v>
      </c>
      <c r="U304" s="178">
        <f t="shared" si="630"/>
        <v>0</v>
      </c>
      <c r="V304" s="179">
        <f t="shared" si="631"/>
        <v>0</v>
      </c>
      <c r="W304" s="224">
        <v>1</v>
      </c>
      <c r="X304" s="225">
        <v>3004.89</v>
      </c>
      <c r="Y304" s="225">
        <f t="shared" si="632"/>
        <v>3004.89</v>
      </c>
      <c r="Z304" s="225">
        <v>7329</v>
      </c>
      <c r="AA304" s="225">
        <f t="shared" si="633"/>
        <v>7329</v>
      </c>
      <c r="AB304" s="226">
        <f t="shared" si="634"/>
        <v>10333.89</v>
      </c>
      <c r="AC304" s="271"/>
      <c r="AD304" s="272">
        <v>3004.89</v>
      </c>
      <c r="AE304" s="272">
        <f t="shared" si="635"/>
        <v>0</v>
      </c>
      <c r="AF304" s="272">
        <v>7329</v>
      </c>
      <c r="AG304" s="272">
        <f t="shared" si="636"/>
        <v>0</v>
      </c>
      <c r="AH304" s="273">
        <f t="shared" si="637"/>
        <v>0</v>
      </c>
      <c r="AI304" s="318"/>
      <c r="AJ304" s="319">
        <v>3004.89</v>
      </c>
      <c r="AK304" s="319">
        <f t="shared" si="638"/>
        <v>0</v>
      </c>
      <c r="AL304" s="319">
        <v>7329</v>
      </c>
      <c r="AM304" s="319">
        <f t="shared" si="639"/>
        <v>0</v>
      </c>
      <c r="AN304" s="320">
        <f t="shared" si="640"/>
        <v>0</v>
      </c>
      <c r="AO304" s="1107"/>
      <c r="AP304" s="1093">
        <v>3004.89</v>
      </c>
      <c r="AQ304" s="1093">
        <f t="shared" si="641"/>
        <v>0</v>
      </c>
      <c r="AR304" s="1093">
        <v>7329</v>
      </c>
      <c r="AS304" s="1093">
        <f t="shared" si="642"/>
        <v>0</v>
      </c>
      <c r="AT304" s="1094">
        <f t="shared" si="643"/>
        <v>0</v>
      </c>
      <c r="AU304" s="1103"/>
      <c r="AV304" s="1101">
        <v>3004.89</v>
      </c>
      <c r="AW304" s="1101">
        <f t="shared" si="644"/>
        <v>0</v>
      </c>
      <c r="AX304" s="1101">
        <v>7329</v>
      </c>
      <c r="AY304" s="1101">
        <f t="shared" si="645"/>
        <v>0</v>
      </c>
      <c r="AZ304" s="1102">
        <f t="shared" si="646"/>
        <v>0</v>
      </c>
      <c r="BA304" s="1151">
        <f t="shared" si="501"/>
        <v>0</v>
      </c>
      <c r="BB304" s="363">
        <v>3004.89</v>
      </c>
      <c r="BC304" s="363">
        <f t="shared" si="647"/>
        <v>0</v>
      </c>
      <c r="BD304" s="363">
        <v>7329</v>
      </c>
      <c r="BE304" s="363">
        <f t="shared" si="648"/>
        <v>0</v>
      </c>
      <c r="BF304" s="364">
        <f t="shared" si="608"/>
        <v>0</v>
      </c>
      <c r="BG304" s="1220">
        <f t="shared" si="584"/>
        <v>0</v>
      </c>
      <c r="BH304" s="1220">
        <f t="shared" si="585"/>
        <v>0</v>
      </c>
    </row>
    <row r="305" spans="1:60" x14ac:dyDescent="0.2">
      <c r="A305" s="1">
        <v>299</v>
      </c>
      <c r="B305" s="50" t="s">
        <v>132</v>
      </c>
      <c r="C305" s="1159" t="s">
        <v>133</v>
      </c>
      <c r="D305" s="51" t="s">
        <v>14</v>
      </c>
      <c r="E305" s="51">
        <v>12</v>
      </c>
      <c r="F305" s="76">
        <v>4003.24</v>
      </c>
      <c r="G305" s="76">
        <f t="shared" si="550"/>
        <v>48038.879999999997</v>
      </c>
      <c r="H305" s="76">
        <v>9764</v>
      </c>
      <c r="I305" s="76">
        <f t="shared" si="551"/>
        <v>117168</v>
      </c>
      <c r="J305" s="120">
        <f t="shared" si="625"/>
        <v>165206.88</v>
      </c>
      <c r="K305" s="131"/>
      <c r="L305" s="95">
        <v>4003.24</v>
      </c>
      <c r="M305" s="95">
        <f t="shared" si="626"/>
        <v>0</v>
      </c>
      <c r="N305" s="95">
        <v>9764</v>
      </c>
      <c r="O305" s="95">
        <f t="shared" si="627"/>
        <v>0</v>
      </c>
      <c r="P305" s="96">
        <f t="shared" si="628"/>
        <v>0</v>
      </c>
      <c r="Q305" s="177"/>
      <c r="R305" s="178">
        <v>4003.24</v>
      </c>
      <c r="S305" s="178">
        <f t="shared" si="629"/>
        <v>0</v>
      </c>
      <c r="T305" s="178">
        <v>9764</v>
      </c>
      <c r="U305" s="178">
        <f t="shared" si="630"/>
        <v>0</v>
      </c>
      <c r="V305" s="179">
        <f t="shared" si="631"/>
        <v>0</v>
      </c>
      <c r="W305" s="224">
        <v>12</v>
      </c>
      <c r="X305" s="225">
        <v>4003.24</v>
      </c>
      <c r="Y305" s="225">
        <f t="shared" si="632"/>
        <v>48038.879999999997</v>
      </c>
      <c r="Z305" s="225">
        <v>9764</v>
      </c>
      <c r="AA305" s="225">
        <f t="shared" si="633"/>
        <v>117168</v>
      </c>
      <c r="AB305" s="226">
        <f t="shared" si="634"/>
        <v>165206.88</v>
      </c>
      <c r="AC305" s="271"/>
      <c r="AD305" s="272">
        <v>4003.24</v>
      </c>
      <c r="AE305" s="272">
        <f t="shared" si="635"/>
        <v>0</v>
      </c>
      <c r="AF305" s="272">
        <v>9764</v>
      </c>
      <c r="AG305" s="272">
        <f t="shared" si="636"/>
        <v>0</v>
      </c>
      <c r="AH305" s="273">
        <f t="shared" si="637"/>
        <v>0</v>
      </c>
      <c r="AI305" s="318"/>
      <c r="AJ305" s="319">
        <v>4003.24</v>
      </c>
      <c r="AK305" s="319">
        <f t="shared" si="638"/>
        <v>0</v>
      </c>
      <c r="AL305" s="319">
        <v>9764</v>
      </c>
      <c r="AM305" s="319">
        <f t="shared" si="639"/>
        <v>0</v>
      </c>
      <c r="AN305" s="320">
        <f t="shared" si="640"/>
        <v>0</v>
      </c>
      <c r="AO305" s="1107"/>
      <c r="AP305" s="1093">
        <v>4003.24</v>
      </c>
      <c r="AQ305" s="1093">
        <f t="shared" si="641"/>
        <v>0</v>
      </c>
      <c r="AR305" s="1093">
        <v>9764</v>
      </c>
      <c r="AS305" s="1093">
        <f t="shared" si="642"/>
        <v>0</v>
      </c>
      <c r="AT305" s="1094">
        <f t="shared" si="643"/>
        <v>0</v>
      </c>
      <c r="AU305" s="1103"/>
      <c r="AV305" s="1101">
        <v>4003.24</v>
      </c>
      <c r="AW305" s="1101">
        <f t="shared" si="644"/>
        <v>0</v>
      </c>
      <c r="AX305" s="1101">
        <v>9764</v>
      </c>
      <c r="AY305" s="1101">
        <f t="shared" si="645"/>
        <v>0</v>
      </c>
      <c r="AZ305" s="1102">
        <f t="shared" si="646"/>
        <v>0</v>
      </c>
      <c r="BA305" s="1151">
        <f t="shared" si="501"/>
        <v>0</v>
      </c>
      <c r="BB305" s="363">
        <v>4003.24</v>
      </c>
      <c r="BC305" s="363">
        <f t="shared" si="647"/>
        <v>0</v>
      </c>
      <c r="BD305" s="363">
        <v>9764</v>
      </c>
      <c r="BE305" s="363">
        <f t="shared" si="648"/>
        <v>0</v>
      </c>
      <c r="BF305" s="364">
        <f t="shared" si="608"/>
        <v>0</v>
      </c>
      <c r="BG305" s="1220">
        <f t="shared" si="584"/>
        <v>0</v>
      </c>
      <c r="BH305" s="1220">
        <f t="shared" si="585"/>
        <v>0</v>
      </c>
    </row>
    <row r="306" spans="1:60" x14ac:dyDescent="0.2">
      <c r="A306" s="1">
        <v>300</v>
      </c>
      <c r="B306" s="50" t="s">
        <v>134</v>
      </c>
      <c r="C306" s="1159"/>
      <c r="D306" s="51" t="s">
        <v>14</v>
      </c>
      <c r="E306" s="51">
        <v>12</v>
      </c>
      <c r="F306" s="76">
        <v>800</v>
      </c>
      <c r="G306" s="76">
        <f t="shared" si="550"/>
        <v>9600</v>
      </c>
      <c r="H306" s="76">
        <v>2142</v>
      </c>
      <c r="I306" s="76">
        <f t="shared" si="551"/>
        <v>25704</v>
      </c>
      <c r="J306" s="120">
        <f t="shared" si="625"/>
        <v>35304</v>
      </c>
      <c r="K306" s="131"/>
      <c r="L306" s="95">
        <v>800</v>
      </c>
      <c r="M306" s="95">
        <f t="shared" si="626"/>
        <v>0</v>
      </c>
      <c r="N306" s="95">
        <v>2142</v>
      </c>
      <c r="O306" s="95">
        <f t="shared" si="627"/>
        <v>0</v>
      </c>
      <c r="P306" s="96">
        <f t="shared" si="628"/>
        <v>0</v>
      </c>
      <c r="Q306" s="177">
        <v>12</v>
      </c>
      <c r="R306" s="178">
        <v>800</v>
      </c>
      <c r="S306" s="178">
        <f t="shared" si="629"/>
        <v>9600</v>
      </c>
      <c r="T306" s="178">
        <v>2142</v>
      </c>
      <c r="U306" s="178">
        <f t="shared" si="630"/>
        <v>25704</v>
      </c>
      <c r="V306" s="179">
        <f t="shared" si="631"/>
        <v>35304</v>
      </c>
      <c r="W306" s="224"/>
      <c r="X306" s="225">
        <v>800</v>
      </c>
      <c r="Y306" s="225">
        <f t="shared" si="632"/>
        <v>0</v>
      </c>
      <c r="Z306" s="225">
        <v>2142</v>
      </c>
      <c r="AA306" s="225">
        <f t="shared" si="633"/>
        <v>0</v>
      </c>
      <c r="AB306" s="226">
        <f t="shared" si="634"/>
        <v>0</v>
      </c>
      <c r="AC306" s="271"/>
      <c r="AD306" s="272">
        <v>800</v>
      </c>
      <c r="AE306" s="272">
        <f t="shared" si="635"/>
        <v>0</v>
      </c>
      <c r="AF306" s="272">
        <v>2142</v>
      </c>
      <c r="AG306" s="272">
        <f t="shared" si="636"/>
        <v>0</v>
      </c>
      <c r="AH306" s="273">
        <f t="shared" si="637"/>
        <v>0</v>
      </c>
      <c r="AI306" s="318"/>
      <c r="AJ306" s="319">
        <v>800</v>
      </c>
      <c r="AK306" s="319">
        <f t="shared" si="638"/>
        <v>0</v>
      </c>
      <c r="AL306" s="319">
        <v>2142</v>
      </c>
      <c r="AM306" s="319">
        <f t="shared" si="639"/>
        <v>0</v>
      </c>
      <c r="AN306" s="320">
        <f t="shared" si="640"/>
        <v>0</v>
      </c>
      <c r="AO306" s="1107"/>
      <c r="AP306" s="1093">
        <v>800</v>
      </c>
      <c r="AQ306" s="1093">
        <f t="shared" si="641"/>
        <v>0</v>
      </c>
      <c r="AR306" s="1093">
        <v>2142</v>
      </c>
      <c r="AS306" s="1093">
        <f t="shared" si="642"/>
        <v>0</v>
      </c>
      <c r="AT306" s="1094">
        <f t="shared" si="643"/>
        <v>0</v>
      </c>
      <c r="AU306" s="1103"/>
      <c r="AV306" s="1101">
        <v>800</v>
      </c>
      <c r="AW306" s="1101">
        <f t="shared" si="644"/>
        <v>0</v>
      </c>
      <c r="AX306" s="1101">
        <v>2142</v>
      </c>
      <c r="AY306" s="1101">
        <f t="shared" si="645"/>
        <v>0</v>
      </c>
      <c r="AZ306" s="1102">
        <f t="shared" si="646"/>
        <v>0</v>
      </c>
      <c r="BA306" s="1151">
        <f t="shared" si="501"/>
        <v>0</v>
      </c>
      <c r="BB306" s="363">
        <v>800</v>
      </c>
      <c r="BC306" s="363">
        <f t="shared" si="647"/>
        <v>0</v>
      </c>
      <c r="BD306" s="363">
        <v>2142</v>
      </c>
      <c r="BE306" s="363">
        <f t="shared" si="648"/>
        <v>0</v>
      </c>
      <c r="BF306" s="364">
        <f t="shared" si="608"/>
        <v>0</v>
      </c>
      <c r="BG306" s="1220">
        <f t="shared" si="584"/>
        <v>0</v>
      </c>
      <c r="BH306" s="1220">
        <f t="shared" si="585"/>
        <v>0</v>
      </c>
    </row>
    <row r="307" spans="1:60" x14ac:dyDescent="0.2">
      <c r="A307" s="1">
        <v>301</v>
      </c>
      <c r="B307" s="50" t="s">
        <v>135</v>
      </c>
      <c r="C307" s="1159"/>
      <c r="D307" s="51" t="s">
        <v>56</v>
      </c>
      <c r="E307" s="51">
        <v>135.899</v>
      </c>
      <c r="F307" s="76">
        <v>1875</v>
      </c>
      <c r="G307" s="76">
        <f t="shared" si="550"/>
        <v>254810.625</v>
      </c>
      <c r="H307" s="76">
        <v>869</v>
      </c>
      <c r="I307" s="76">
        <f t="shared" si="551"/>
        <v>118096.231</v>
      </c>
      <c r="J307" s="120">
        <f t="shared" si="625"/>
        <v>372906.85600000003</v>
      </c>
      <c r="K307" s="131"/>
      <c r="L307" s="95">
        <v>1875</v>
      </c>
      <c r="M307" s="95">
        <f t="shared" si="626"/>
        <v>0</v>
      </c>
      <c r="N307" s="95">
        <v>869</v>
      </c>
      <c r="O307" s="95">
        <f t="shared" si="627"/>
        <v>0</v>
      </c>
      <c r="P307" s="96">
        <f t="shared" si="628"/>
        <v>0</v>
      </c>
      <c r="Q307" s="1596">
        <v>117</v>
      </c>
      <c r="R307" s="178">
        <v>1875</v>
      </c>
      <c r="S307" s="178">
        <f t="shared" si="629"/>
        <v>219375</v>
      </c>
      <c r="T307" s="178">
        <v>869</v>
      </c>
      <c r="U307" s="178">
        <f t="shared" si="630"/>
        <v>101673</v>
      </c>
      <c r="V307" s="179">
        <f t="shared" si="631"/>
        <v>321048</v>
      </c>
      <c r="W307" s="224"/>
      <c r="X307" s="225">
        <v>1875</v>
      </c>
      <c r="Y307" s="225">
        <f t="shared" si="632"/>
        <v>0</v>
      </c>
      <c r="Z307" s="225">
        <v>869</v>
      </c>
      <c r="AA307" s="225">
        <f t="shared" si="633"/>
        <v>0</v>
      </c>
      <c r="AB307" s="226">
        <f t="shared" si="634"/>
        <v>0</v>
      </c>
      <c r="AC307" s="271"/>
      <c r="AD307" s="272">
        <v>1875</v>
      </c>
      <c r="AE307" s="272">
        <f t="shared" si="635"/>
        <v>0</v>
      </c>
      <c r="AF307" s="272">
        <v>869</v>
      </c>
      <c r="AG307" s="272">
        <f t="shared" si="636"/>
        <v>0</v>
      </c>
      <c r="AH307" s="273">
        <f t="shared" si="637"/>
        <v>0</v>
      </c>
      <c r="AI307" s="1596">
        <v>18.899000000000001</v>
      </c>
      <c r="AJ307" s="319">
        <v>1875</v>
      </c>
      <c r="AK307" s="319">
        <f t="shared" si="638"/>
        <v>35435.625</v>
      </c>
      <c r="AL307" s="319">
        <v>869</v>
      </c>
      <c r="AM307" s="319">
        <f t="shared" si="639"/>
        <v>16423.231</v>
      </c>
      <c r="AN307" s="320">
        <f t="shared" si="640"/>
        <v>51858.856</v>
      </c>
      <c r="AO307" s="1107"/>
      <c r="AP307" s="1093">
        <v>1875</v>
      </c>
      <c r="AQ307" s="1093">
        <f t="shared" si="641"/>
        <v>0</v>
      </c>
      <c r="AR307" s="1093">
        <v>869</v>
      </c>
      <c r="AS307" s="1093">
        <f t="shared" si="642"/>
        <v>0</v>
      </c>
      <c r="AT307" s="1094">
        <f t="shared" si="643"/>
        <v>0</v>
      </c>
      <c r="AU307" s="1103"/>
      <c r="AV307" s="1101">
        <v>1875</v>
      </c>
      <c r="AW307" s="1101">
        <f t="shared" si="644"/>
        <v>0</v>
      </c>
      <c r="AX307" s="1101">
        <v>869</v>
      </c>
      <c r="AY307" s="1101">
        <f t="shared" si="645"/>
        <v>0</v>
      </c>
      <c r="AZ307" s="1102">
        <f t="shared" si="646"/>
        <v>0</v>
      </c>
      <c r="BA307" s="1151">
        <f t="shared" si="501"/>
        <v>0</v>
      </c>
      <c r="BB307" s="363">
        <v>1875</v>
      </c>
      <c r="BC307" s="363">
        <f t="shared" si="647"/>
        <v>0</v>
      </c>
      <c r="BD307" s="363">
        <v>869</v>
      </c>
      <c r="BE307" s="363">
        <f t="shared" si="648"/>
        <v>0</v>
      </c>
      <c r="BF307" s="364">
        <f t="shared" si="608"/>
        <v>0</v>
      </c>
      <c r="BG307" s="1220">
        <f t="shared" si="584"/>
        <v>0</v>
      </c>
      <c r="BH307" s="1220">
        <f t="shared" si="585"/>
        <v>0</v>
      </c>
    </row>
    <row r="308" spans="1:60" hidden="1" x14ac:dyDescent="0.2">
      <c r="A308" s="1">
        <v>302</v>
      </c>
      <c r="B308" s="50" t="s">
        <v>136</v>
      </c>
      <c r="C308" s="1159"/>
      <c r="D308" s="51" t="s">
        <v>137</v>
      </c>
      <c r="E308" s="51">
        <v>0</v>
      </c>
      <c r="F308" s="76"/>
      <c r="G308" s="76">
        <f t="shared" si="550"/>
        <v>0</v>
      </c>
      <c r="H308" s="76"/>
      <c r="I308" s="76">
        <f t="shared" si="551"/>
        <v>0</v>
      </c>
      <c r="J308" s="120"/>
      <c r="K308" s="131"/>
      <c r="L308" s="95"/>
      <c r="M308" s="95">
        <f t="shared" si="626"/>
        <v>0</v>
      </c>
      <c r="N308" s="95"/>
      <c r="O308" s="95">
        <f t="shared" si="627"/>
        <v>0</v>
      </c>
      <c r="P308" s="96"/>
      <c r="Q308" s="177"/>
      <c r="R308" s="178"/>
      <c r="S308" s="178">
        <f t="shared" si="629"/>
        <v>0</v>
      </c>
      <c r="T308" s="178"/>
      <c r="U308" s="178">
        <f t="shared" si="630"/>
        <v>0</v>
      </c>
      <c r="V308" s="179"/>
      <c r="W308" s="224"/>
      <c r="X308" s="225"/>
      <c r="Y308" s="225">
        <f t="shared" si="632"/>
        <v>0</v>
      </c>
      <c r="Z308" s="225"/>
      <c r="AA308" s="225">
        <f t="shared" si="633"/>
        <v>0</v>
      </c>
      <c r="AB308" s="226"/>
      <c r="AC308" s="271"/>
      <c r="AD308" s="272"/>
      <c r="AE308" s="272">
        <f t="shared" si="635"/>
        <v>0</v>
      </c>
      <c r="AF308" s="272"/>
      <c r="AG308" s="272">
        <f t="shared" si="636"/>
        <v>0</v>
      </c>
      <c r="AH308" s="273"/>
      <c r="AI308" s="318"/>
      <c r="AJ308" s="319"/>
      <c r="AK308" s="319">
        <f t="shared" si="638"/>
        <v>0</v>
      </c>
      <c r="AL308" s="319"/>
      <c r="AM308" s="319">
        <f t="shared" si="639"/>
        <v>0</v>
      </c>
      <c r="AN308" s="320"/>
      <c r="AO308" s="1107"/>
      <c r="AP308" s="1093"/>
      <c r="AQ308" s="1093">
        <f t="shared" si="641"/>
        <v>0</v>
      </c>
      <c r="AR308" s="1093"/>
      <c r="AS308" s="1093">
        <f t="shared" si="642"/>
        <v>0</v>
      </c>
      <c r="AT308" s="1094"/>
      <c r="AU308" s="1103"/>
      <c r="AV308" s="1101"/>
      <c r="AW308" s="1101">
        <f t="shared" si="644"/>
        <v>0</v>
      </c>
      <c r="AX308" s="1101"/>
      <c r="AY308" s="1101">
        <f t="shared" si="645"/>
        <v>0</v>
      </c>
      <c r="AZ308" s="1102"/>
      <c r="BA308" s="1163">
        <f t="shared" si="501"/>
        <v>0</v>
      </c>
      <c r="BB308" s="363"/>
      <c r="BC308" s="363">
        <f t="shared" si="647"/>
        <v>0</v>
      </c>
      <c r="BD308" s="363"/>
      <c r="BE308" s="363">
        <f t="shared" si="648"/>
        <v>0</v>
      </c>
      <c r="BF308" s="364">
        <f t="shared" si="608"/>
        <v>0</v>
      </c>
      <c r="BG308" s="1220">
        <f t="shared" si="584"/>
        <v>0</v>
      </c>
      <c r="BH308" s="1220">
        <f t="shared" si="585"/>
        <v>0</v>
      </c>
    </row>
    <row r="309" spans="1:60" hidden="1" x14ac:dyDescent="0.2">
      <c r="A309" s="1">
        <v>303</v>
      </c>
      <c r="B309" s="50" t="s">
        <v>138</v>
      </c>
      <c r="C309" s="1159"/>
      <c r="D309" s="51" t="s">
        <v>137</v>
      </c>
      <c r="E309" s="51">
        <v>0</v>
      </c>
      <c r="F309" s="76"/>
      <c r="G309" s="76">
        <f t="shared" si="550"/>
        <v>0</v>
      </c>
      <c r="H309" s="76"/>
      <c r="I309" s="76">
        <f t="shared" si="551"/>
        <v>0</v>
      </c>
      <c r="J309" s="120"/>
      <c r="K309" s="131"/>
      <c r="L309" s="95"/>
      <c r="M309" s="95">
        <f t="shared" si="626"/>
        <v>0</v>
      </c>
      <c r="N309" s="95"/>
      <c r="O309" s="95">
        <f t="shared" si="627"/>
        <v>0</v>
      </c>
      <c r="P309" s="96"/>
      <c r="Q309" s="177"/>
      <c r="R309" s="178"/>
      <c r="S309" s="178">
        <f t="shared" si="629"/>
        <v>0</v>
      </c>
      <c r="T309" s="178"/>
      <c r="U309" s="178">
        <f t="shared" si="630"/>
        <v>0</v>
      </c>
      <c r="V309" s="179"/>
      <c r="W309" s="224"/>
      <c r="X309" s="225"/>
      <c r="Y309" s="225">
        <f t="shared" si="632"/>
        <v>0</v>
      </c>
      <c r="Z309" s="225"/>
      <c r="AA309" s="225">
        <f t="shared" si="633"/>
        <v>0</v>
      </c>
      <c r="AB309" s="226"/>
      <c r="AC309" s="271"/>
      <c r="AD309" s="272"/>
      <c r="AE309" s="272">
        <f t="shared" si="635"/>
        <v>0</v>
      </c>
      <c r="AF309" s="272"/>
      <c r="AG309" s="272">
        <f t="shared" si="636"/>
        <v>0</v>
      </c>
      <c r="AH309" s="273"/>
      <c r="AI309" s="318"/>
      <c r="AJ309" s="319"/>
      <c r="AK309" s="319">
        <f t="shared" si="638"/>
        <v>0</v>
      </c>
      <c r="AL309" s="319"/>
      <c r="AM309" s="319">
        <f t="shared" si="639"/>
        <v>0</v>
      </c>
      <c r="AN309" s="320"/>
      <c r="AO309" s="1107"/>
      <c r="AP309" s="1093"/>
      <c r="AQ309" s="1093">
        <f t="shared" si="641"/>
        <v>0</v>
      </c>
      <c r="AR309" s="1093"/>
      <c r="AS309" s="1093">
        <f t="shared" si="642"/>
        <v>0</v>
      </c>
      <c r="AT309" s="1094"/>
      <c r="AU309" s="1103"/>
      <c r="AV309" s="1101"/>
      <c r="AW309" s="1101">
        <f t="shared" si="644"/>
        <v>0</v>
      </c>
      <c r="AX309" s="1101"/>
      <c r="AY309" s="1101">
        <f t="shared" si="645"/>
        <v>0</v>
      </c>
      <c r="AZ309" s="1102"/>
      <c r="BA309" s="1163">
        <f t="shared" si="501"/>
        <v>0</v>
      </c>
      <c r="BB309" s="363"/>
      <c r="BC309" s="363">
        <f t="shared" si="647"/>
        <v>0</v>
      </c>
      <c r="BD309" s="363"/>
      <c r="BE309" s="363">
        <f t="shared" si="648"/>
        <v>0</v>
      </c>
      <c r="BF309" s="364">
        <f t="shared" si="608"/>
        <v>0</v>
      </c>
      <c r="BG309" s="1220">
        <f t="shared" si="584"/>
        <v>0</v>
      </c>
      <c r="BH309" s="1220">
        <f t="shared" si="585"/>
        <v>0</v>
      </c>
    </row>
    <row r="310" spans="1:60" ht="25.5" x14ac:dyDescent="0.2">
      <c r="A310" s="1">
        <v>304</v>
      </c>
      <c r="B310" s="50" t="s">
        <v>139</v>
      </c>
      <c r="C310" s="1159"/>
      <c r="D310" s="51" t="s">
        <v>56</v>
      </c>
      <c r="E310" s="1655">
        <v>11.831000000000001</v>
      </c>
      <c r="F310" s="76">
        <v>1875</v>
      </c>
      <c r="G310" s="76">
        <f t="shared" si="550"/>
        <v>22183.125000000004</v>
      </c>
      <c r="H310" s="76">
        <v>1617</v>
      </c>
      <c r="I310" s="76">
        <f t="shared" si="551"/>
        <v>19130.727000000003</v>
      </c>
      <c r="J310" s="120">
        <f t="shared" ref="J310:J311" si="649">G310+I310</f>
        <v>41313.852000000006</v>
      </c>
      <c r="K310" s="1317"/>
      <c r="L310" s="95">
        <v>1875</v>
      </c>
      <c r="M310" s="95">
        <f t="shared" si="626"/>
        <v>0</v>
      </c>
      <c r="N310" s="95">
        <v>1617</v>
      </c>
      <c r="O310" s="95">
        <f t="shared" si="627"/>
        <v>0</v>
      </c>
      <c r="P310" s="96">
        <f t="shared" ref="P310:P311" si="650">M310+O310</f>
        <v>0</v>
      </c>
      <c r="Q310" s="1595">
        <v>11.831000000000001</v>
      </c>
      <c r="R310" s="178">
        <v>1875</v>
      </c>
      <c r="S310" s="178">
        <f t="shared" si="629"/>
        <v>22183.125000000004</v>
      </c>
      <c r="T310" s="178">
        <v>1617</v>
      </c>
      <c r="U310" s="178">
        <f t="shared" si="630"/>
        <v>19130.727000000003</v>
      </c>
      <c r="V310" s="179">
        <f t="shared" ref="V310:V311" si="651">S310+U310</f>
        <v>41313.852000000006</v>
      </c>
      <c r="W310" s="1311"/>
      <c r="X310" s="225">
        <v>1875</v>
      </c>
      <c r="Y310" s="225">
        <f t="shared" si="632"/>
        <v>0</v>
      </c>
      <c r="Z310" s="225">
        <v>1617</v>
      </c>
      <c r="AA310" s="225">
        <f t="shared" si="633"/>
        <v>0</v>
      </c>
      <c r="AB310" s="226">
        <f t="shared" ref="AB310:AB311" si="652">Y310+AA310</f>
        <v>0</v>
      </c>
      <c r="AC310" s="1312"/>
      <c r="AD310" s="272">
        <v>1875</v>
      </c>
      <c r="AE310" s="272">
        <f t="shared" si="635"/>
        <v>0</v>
      </c>
      <c r="AF310" s="272">
        <v>1617</v>
      </c>
      <c r="AG310" s="272">
        <f t="shared" si="636"/>
        <v>0</v>
      </c>
      <c r="AH310" s="273">
        <f t="shared" ref="AH310:AH311" si="653">AE310+AG310</f>
        <v>0</v>
      </c>
      <c r="AI310" s="1313"/>
      <c r="AJ310" s="319">
        <v>1875</v>
      </c>
      <c r="AK310" s="319">
        <f t="shared" si="638"/>
        <v>0</v>
      </c>
      <c r="AL310" s="319">
        <v>1617</v>
      </c>
      <c r="AM310" s="319">
        <f t="shared" si="639"/>
        <v>0</v>
      </c>
      <c r="AN310" s="320">
        <f t="shared" ref="AN310:AN311" si="654">AK310+AM310</f>
        <v>0</v>
      </c>
      <c r="AO310" s="1314"/>
      <c r="AP310" s="1093">
        <v>1875</v>
      </c>
      <c r="AQ310" s="1093">
        <f t="shared" si="641"/>
        <v>0</v>
      </c>
      <c r="AR310" s="1093">
        <v>1617</v>
      </c>
      <c r="AS310" s="1093">
        <f t="shared" si="642"/>
        <v>0</v>
      </c>
      <c r="AT310" s="1094">
        <f t="shared" ref="AT310:AT311" si="655">AQ310+AS310</f>
        <v>0</v>
      </c>
      <c r="AU310" s="1315"/>
      <c r="AV310" s="1101">
        <v>1875</v>
      </c>
      <c r="AW310" s="1101">
        <f t="shared" si="644"/>
        <v>0</v>
      </c>
      <c r="AX310" s="1101">
        <v>1617</v>
      </c>
      <c r="AY310" s="1101">
        <f t="shared" si="645"/>
        <v>0</v>
      </c>
      <c r="AZ310" s="1102">
        <f t="shared" ref="AZ310:AZ311" si="656">AW310+AY310</f>
        <v>0</v>
      </c>
      <c r="BA310" s="1151">
        <f t="shared" si="501"/>
        <v>0</v>
      </c>
      <c r="BB310" s="363">
        <v>1875</v>
      </c>
      <c r="BC310" s="363">
        <f t="shared" si="647"/>
        <v>0</v>
      </c>
      <c r="BD310" s="363">
        <v>1617</v>
      </c>
      <c r="BE310" s="363">
        <f t="shared" si="648"/>
        <v>0</v>
      </c>
      <c r="BF310" s="364">
        <f t="shared" si="608"/>
        <v>0</v>
      </c>
      <c r="BG310" s="1220">
        <f t="shared" si="584"/>
        <v>0</v>
      </c>
      <c r="BH310" s="1220">
        <f t="shared" si="585"/>
        <v>0</v>
      </c>
    </row>
    <row r="311" spans="1:60" x14ac:dyDescent="0.2">
      <c r="A311" s="1">
        <v>305</v>
      </c>
      <c r="B311" s="50" t="s">
        <v>140</v>
      </c>
      <c r="C311" s="1159"/>
      <c r="D311" s="51" t="s">
        <v>56</v>
      </c>
      <c r="E311" s="51">
        <v>143.61599999999999</v>
      </c>
      <c r="F311" s="76">
        <v>1875</v>
      </c>
      <c r="G311" s="76">
        <f t="shared" si="550"/>
        <v>269280</v>
      </c>
      <c r="H311" s="76">
        <v>1226</v>
      </c>
      <c r="I311" s="76">
        <f t="shared" si="551"/>
        <v>176073.21599999999</v>
      </c>
      <c r="J311" s="120">
        <f t="shared" si="649"/>
        <v>445353.21600000001</v>
      </c>
      <c r="K311" s="131"/>
      <c r="L311" s="95">
        <v>1875</v>
      </c>
      <c r="M311" s="95">
        <f t="shared" si="626"/>
        <v>0</v>
      </c>
      <c r="N311" s="95">
        <v>1226</v>
      </c>
      <c r="O311" s="95">
        <f t="shared" si="627"/>
        <v>0</v>
      </c>
      <c r="P311" s="96">
        <f t="shared" si="650"/>
        <v>0</v>
      </c>
      <c r="Q311" s="1596">
        <v>139</v>
      </c>
      <c r="R311" s="178">
        <v>1875</v>
      </c>
      <c r="S311" s="178">
        <f t="shared" si="629"/>
        <v>260625</v>
      </c>
      <c r="T311" s="178">
        <v>1226</v>
      </c>
      <c r="U311" s="178">
        <f t="shared" si="630"/>
        <v>170414</v>
      </c>
      <c r="V311" s="179">
        <f t="shared" si="651"/>
        <v>431039</v>
      </c>
      <c r="W311" s="224"/>
      <c r="X311" s="225">
        <v>1875</v>
      </c>
      <c r="Y311" s="225">
        <f t="shared" si="632"/>
        <v>0</v>
      </c>
      <c r="Z311" s="225">
        <v>1226</v>
      </c>
      <c r="AA311" s="225">
        <f t="shared" si="633"/>
        <v>0</v>
      </c>
      <c r="AB311" s="226">
        <f t="shared" si="652"/>
        <v>0</v>
      </c>
      <c r="AC311" s="271"/>
      <c r="AD311" s="272">
        <v>1875</v>
      </c>
      <c r="AE311" s="272">
        <f t="shared" si="635"/>
        <v>0</v>
      </c>
      <c r="AF311" s="272">
        <v>1226</v>
      </c>
      <c r="AG311" s="272">
        <f t="shared" si="636"/>
        <v>0</v>
      </c>
      <c r="AH311" s="273">
        <f t="shared" si="653"/>
        <v>0</v>
      </c>
      <c r="AI311" s="1596">
        <v>4.6159999999999997</v>
      </c>
      <c r="AJ311" s="319">
        <v>1875</v>
      </c>
      <c r="AK311" s="319">
        <f t="shared" si="638"/>
        <v>8655</v>
      </c>
      <c r="AL311" s="319">
        <v>1226</v>
      </c>
      <c r="AM311" s="319">
        <f t="shared" si="639"/>
        <v>5659.2159999999994</v>
      </c>
      <c r="AN311" s="320">
        <f t="shared" si="654"/>
        <v>14314.216</v>
      </c>
      <c r="AO311" s="1107"/>
      <c r="AP311" s="1093">
        <v>1875</v>
      </c>
      <c r="AQ311" s="1093">
        <f t="shared" si="641"/>
        <v>0</v>
      </c>
      <c r="AR311" s="1093">
        <v>1226</v>
      </c>
      <c r="AS311" s="1093">
        <f t="shared" si="642"/>
        <v>0</v>
      </c>
      <c r="AT311" s="1094">
        <f t="shared" si="655"/>
        <v>0</v>
      </c>
      <c r="AU311" s="1103"/>
      <c r="AV311" s="1101">
        <v>1875</v>
      </c>
      <c r="AW311" s="1101">
        <f t="shared" si="644"/>
        <v>0</v>
      </c>
      <c r="AX311" s="1101">
        <v>1226</v>
      </c>
      <c r="AY311" s="1101">
        <f t="shared" si="645"/>
        <v>0</v>
      </c>
      <c r="AZ311" s="1102">
        <f t="shared" si="656"/>
        <v>0</v>
      </c>
      <c r="BA311" s="1151">
        <f t="shared" si="501"/>
        <v>-1.4210854715202004E-14</v>
      </c>
      <c r="BB311" s="363">
        <v>1875</v>
      </c>
      <c r="BC311" s="363">
        <f t="shared" si="647"/>
        <v>-2.6645352591003757E-11</v>
      </c>
      <c r="BD311" s="363">
        <v>1226</v>
      </c>
      <c r="BE311" s="363">
        <f t="shared" si="648"/>
        <v>-1.7422507880837657E-11</v>
      </c>
      <c r="BF311" s="364">
        <f t="shared" si="608"/>
        <v>-4.4067860471841414E-11</v>
      </c>
      <c r="BG311" s="1220">
        <f t="shared" si="584"/>
        <v>1.4551915228366852E-11</v>
      </c>
      <c r="BH311" s="1220">
        <f t="shared" si="585"/>
        <v>-5.8619775700208265E-11</v>
      </c>
    </row>
    <row r="312" spans="1:60" hidden="1" x14ac:dyDescent="0.2">
      <c r="A312" s="1">
        <v>306</v>
      </c>
      <c r="B312" s="50" t="s">
        <v>141</v>
      </c>
      <c r="C312" s="1159"/>
      <c r="D312" s="51" t="s">
        <v>137</v>
      </c>
      <c r="E312" s="51">
        <v>0</v>
      </c>
      <c r="F312" s="76"/>
      <c r="G312" s="76">
        <f t="shared" si="550"/>
        <v>0</v>
      </c>
      <c r="H312" s="76"/>
      <c r="I312" s="76">
        <f t="shared" si="551"/>
        <v>0</v>
      </c>
      <c r="J312" s="120"/>
      <c r="K312" s="131"/>
      <c r="L312" s="95"/>
      <c r="M312" s="95">
        <f t="shared" si="626"/>
        <v>0</v>
      </c>
      <c r="N312" s="95"/>
      <c r="O312" s="95">
        <f t="shared" si="627"/>
        <v>0</v>
      </c>
      <c r="P312" s="96"/>
      <c r="Q312" s="177"/>
      <c r="R312" s="178"/>
      <c r="S312" s="178">
        <f t="shared" si="629"/>
        <v>0</v>
      </c>
      <c r="T312" s="178"/>
      <c r="U312" s="178">
        <f t="shared" si="630"/>
        <v>0</v>
      </c>
      <c r="V312" s="179"/>
      <c r="W312" s="224"/>
      <c r="X312" s="225"/>
      <c r="Y312" s="225">
        <f t="shared" si="632"/>
        <v>0</v>
      </c>
      <c r="Z312" s="225"/>
      <c r="AA312" s="225">
        <f t="shared" si="633"/>
        <v>0</v>
      </c>
      <c r="AB312" s="226"/>
      <c r="AC312" s="271"/>
      <c r="AD312" s="272"/>
      <c r="AE312" s="272">
        <f t="shared" si="635"/>
        <v>0</v>
      </c>
      <c r="AF312" s="272"/>
      <c r="AG312" s="272">
        <f t="shared" si="636"/>
        <v>0</v>
      </c>
      <c r="AH312" s="273"/>
      <c r="AI312" s="318"/>
      <c r="AJ312" s="319"/>
      <c r="AK312" s="319">
        <f t="shared" si="638"/>
        <v>0</v>
      </c>
      <c r="AL312" s="319"/>
      <c r="AM312" s="319">
        <f t="shared" si="639"/>
        <v>0</v>
      </c>
      <c r="AN312" s="320"/>
      <c r="AO312" s="1107"/>
      <c r="AP312" s="1093"/>
      <c r="AQ312" s="1093">
        <f t="shared" si="641"/>
        <v>0</v>
      </c>
      <c r="AR312" s="1093"/>
      <c r="AS312" s="1093">
        <f t="shared" si="642"/>
        <v>0</v>
      </c>
      <c r="AT312" s="1094"/>
      <c r="AU312" s="1103"/>
      <c r="AV312" s="1101"/>
      <c r="AW312" s="1101">
        <f t="shared" si="644"/>
        <v>0</v>
      </c>
      <c r="AX312" s="1101"/>
      <c r="AY312" s="1101">
        <f t="shared" si="645"/>
        <v>0</v>
      </c>
      <c r="AZ312" s="1102"/>
      <c r="BA312" s="1163">
        <f t="shared" si="501"/>
        <v>0</v>
      </c>
      <c r="BB312" s="363"/>
      <c r="BC312" s="363">
        <f t="shared" si="647"/>
        <v>0</v>
      </c>
      <c r="BD312" s="363"/>
      <c r="BE312" s="363">
        <f t="shared" si="648"/>
        <v>0</v>
      </c>
      <c r="BF312" s="364">
        <f t="shared" si="608"/>
        <v>0</v>
      </c>
      <c r="BG312" s="1220">
        <f t="shared" si="584"/>
        <v>0</v>
      </c>
      <c r="BH312" s="1220">
        <f t="shared" si="585"/>
        <v>0</v>
      </c>
    </row>
    <row r="313" spans="1:60" hidden="1" x14ac:dyDescent="0.2">
      <c r="A313" s="1">
        <v>307</v>
      </c>
      <c r="B313" s="50" t="s">
        <v>142</v>
      </c>
      <c r="C313" s="1159"/>
      <c r="D313" s="51" t="s">
        <v>137</v>
      </c>
      <c r="E313" s="51">
        <v>0</v>
      </c>
      <c r="F313" s="76"/>
      <c r="G313" s="76">
        <f t="shared" si="550"/>
        <v>0</v>
      </c>
      <c r="H313" s="76"/>
      <c r="I313" s="76">
        <f t="shared" si="551"/>
        <v>0</v>
      </c>
      <c r="J313" s="120"/>
      <c r="K313" s="131"/>
      <c r="L313" s="95"/>
      <c r="M313" s="95">
        <f t="shared" si="626"/>
        <v>0</v>
      </c>
      <c r="N313" s="95"/>
      <c r="O313" s="95">
        <f t="shared" si="627"/>
        <v>0</v>
      </c>
      <c r="P313" s="96"/>
      <c r="Q313" s="177"/>
      <c r="R313" s="178"/>
      <c r="S313" s="178">
        <f t="shared" si="629"/>
        <v>0</v>
      </c>
      <c r="T313" s="178"/>
      <c r="U313" s="178">
        <f t="shared" si="630"/>
        <v>0</v>
      </c>
      <c r="V313" s="179"/>
      <c r="W313" s="224"/>
      <c r="X313" s="225"/>
      <c r="Y313" s="225">
        <f t="shared" si="632"/>
        <v>0</v>
      </c>
      <c r="Z313" s="225"/>
      <c r="AA313" s="225">
        <f t="shared" si="633"/>
        <v>0</v>
      </c>
      <c r="AB313" s="226"/>
      <c r="AC313" s="271"/>
      <c r="AD313" s="272"/>
      <c r="AE313" s="272">
        <f t="shared" si="635"/>
        <v>0</v>
      </c>
      <c r="AF313" s="272"/>
      <c r="AG313" s="272">
        <f t="shared" si="636"/>
        <v>0</v>
      </c>
      <c r="AH313" s="273"/>
      <c r="AI313" s="318"/>
      <c r="AJ313" s="319"/>
      <c r="AK313" s="319">
        <f t="shared" si="638"/>
        <v>0</v>
      </c>
      <c r="AL313" s="319"/>
      <c r="AM313" s="319">
        <f t="shared" si="639"/>
        <v>0</v>
      </c>
      <c r="AN313" s="320"/>
      <c r="AO313" s="1107"/>
      <c r="AP313" s="1093"/>
      <c r="AQ313" s="1093">
        <f t="shared" si="641"/>
        <v>0</v>
      </c>
      <c r="AR313" s="1093"/>
      <c r="AS313" s="1093">
        <f t="shared" si="642"/>
        <v>0</v>
      </c>
      <c r="AT313" s="1094"/>
      <c r="AU313" s="1103"/>
      <c r="AV313" s="1101"/>
      <c r="AW313" s="1101">
        <f t="shared" si="644"/>
        <v>0</v>
      </c>
      <c r="AX313" s="1101"/>
      <c r="AY313" s="1101">
        <f t="shared" si="645"/>
        <v>0</v>
      </c>
      <c r="AZ313" s="1102"/>
      <c r="BA313" s="1163">
        <f t="shared" si="501"/>
        <v>0</v>
      </c>
      <c r="BB313" s="363"/>
      <c r="BC313" s="363">
        <f t="shared" si="647"/>
        <v>0</v>
      </c>
      <c r="BD313" s="363"/>
      <c r="BE313" s="363">
        <f t="shared" si="648"/>
        <v>0</v>
      </c>
      <c r="BF313" s="364">
        <f t="shared" si="608"/>
        <v>0</v>
      </c>
      <c r="BG313" s="1220">
        <f t="shared" si="584"/>
        <v>0</v>
      </c>
      <c r="BH313" s="1220">
        <f t="shared" si="585"/>
        <v>0</v>
      </c>
    </row>
    <row r="314" spans="1:60" hidden="1" x14ac:dyDescent="0.2">
      <c r="A314" s="1">
        <v>308</v>
      </c>
      <c r="B314" s="50" t="s">
        <v>143</v>
      </c>
      <c r="C314" s="1159"/>
      <c r="D314" s="51" t="s">
        <v>137</v>
      </c>
      <c r="E314" s="51">
        <v>0</v>
      </c>
      <c r="F314" s="76"/>
      <c r="G314" s="76">
        <f t="shared" si="550"/>
        <v>0</v>
      </c>
      <c r="H314" s="76"/>
      <c r="I314" s="76">
        <f t="shared" si="551"/>
        <v>0</v>
      </c>
      <c r="J314" s="120"/>
      <c r="K314" s="131"/>
      <c r="L314" s="95"/>
      <c r="M314" s="95">
        <f t="shared" si="626"/>
        <v>0</v>
      </c>
      <c r="N314" s="95"/>
      <c r="O314" s="95">
        <f t="shared" si="627"/>
        <v>0</v>
      </c>
      <c r="P314" s="96"/>
      <c r="Q314" s="177"/>
      <c r="R314" s="178"/>
      <c r="S314" s="178">
        <f t="shared" si="629"/>
        <v>0</v>
      </c>
      <c r="T314" s="178"/>
      <c r="U314" s="178">
        <f t="shared" si="630"/>
        <v>0</v>
      </c>
      <c r="V314" s="179"/>
      <c r="W314" s="224"/>
      <c r="X314" s="225"/>
      <c r="Y314" s="225">
        <f t="shared" si="632"/>
        <v>0</v>
      </c>
      <c r="Z314" s="225"/>
      <c r="AA314" s="225">
        <f t="shared" si="633"/>
        <v>0</v>
      </c>
      <c r="AB314" s="226"/>
      <c r="AC314" s="271"/>
      <c r="AD314" s="272"/>
      <c r="AE314" s="272">
        <f t="shared" si="635"/>
        <v>0</v>
      </c>
      <c r="AF314" s="272"/>
      <c r="AG314" s="272">
        <f t="shared" si="636"/>
        <v>0</v>
      </c>
      <c r="AH314" s="273"/>
      <c r="AI314" s="318"/>
      <c r="AJ314" s="319"/>
      <c r="AK314" s="319">
        <f t="shared" si="638"/>
        <v>0</v>
      </c>
      <c r="AL314" s="319"/>
      <c r="AM314" s="319">
        <f t="shared" si="639"/>
        <v>0</v>
      </c>
      <c r="AN314" s="320"/>
      <c r="AO314" s="1107"/>
      <c r="AP314" s="1093"/>
      <c r="AQ314" s="1093">
        <f t="shared" si="641"/>
        <v>0</v>
      </c>
      <c r="AR314" s="1093"/>
      <c r="AS314" s="1093">
        <f t="shared" si="642"/>
        <v>0</v>
      </c>
      <c r="AT314" s="1094"/>
      <c r="AU314" s="1103"/>
      <c r="AV314" s="1101"/>
      <c r="AW314" s="1101">
        <f t="shared" si="644"/>
        <v>0</v>
      </c>
      <c r="AX314" s="1101"/>
      <c r="AY314" s="1101">
        <f t="shared" si="645"/>
        <v>0</v>
      </c>
      <c r="AZ314" s="1102"/>
      <c r="BA314" s="1163">
        <f t="shared" si="501"/>
        <v>0</v>
      </c>
      <c r="BB314" s="363"/>
      <c r="BC314" s="363">
        <f t="shared" si="647"/>
        <v>0</v>
      </c>
      <c r="BD314" s="363"/>
      <c r="BE314" s="363">
        <f t="shared" si="648"/>
        <v>0</v>
      </c>
      <c r="BF314" s="364">
        <f t="shared" si="608"/>
        <v>0</v>
      </c>
      <c r="BG314" s="1220">
        <f t="shared" si="584"/>
        <v>0</v>
      </c>
      <c r="BH314" s="1220">
        <f t="shared" si="585"/>
        <v>0</v>
      </c>
    </row>
    <row r="315" spans="1:60" ht="25.5" x14ac:dyDescent="0.2">
      <c r="A315" s="1">
        <v>309</v>
      </c>
      <c r="B315" s="50" t="s">
        <v>144</v>
      </c>
      <c r="C315" s="1159"/>
      <c r="D315" s="51" t="s">
        <v>56</v>
      </c>
      <c r="E315" s="1655">
        <v>19.995999999999999</v>
      </c>
      <c r="F315" s="76">
        <v>1875</v>
      </c>
      <c r="G315" s="76">
        <f t="shared" si="550"/>
        <v>37492.5</v>
      </c>
      <c r="H315" s="76">
        <v>2132</v>
      </c>
      <c r="I315" s="76">
        <f t="shared" si="551"/>
        <v>42631.471999999994</v>
      </c>
      <c r="J315" s="120">
        <f t="shared" ref="J315:J319" si="657">G315+I315</f>
        <v>80123.971999999994</v>
      </c>
      <c r="K315" s="1317"/>
      <c r="L315" s="95">
        <v>1875</v>
      </c>
      <c r="M315" s="95">
        <f t="shared" si="626"/>
        <v>0</v>
      </c>
      <c r="N315" s="95">
        <v>2132</v>
      </c>
      <c r="O315" s="95">
        <f t="shared" si="627"/>
        <v>0</v>
      </c>
      <c r="P315" s="96">
        <f t="shared" ref="P315:P319" si="658">M315+O315</f>
        <v>0</v>
      </c>
      <c r="Q315" s="1600">
        <v>46.545999999999999</v>
      </c>
      <c r="R315" s="178">
        <v>1875</v>
      </c>
      <c r="S315" s="178">
        <f t="shared" si="629"/>
        <v>87273.75</v>
      </c>
      <c r="T315" s="178">
        <v>2132</v>
      </c>
      <c r="U315" s="178">
        <f t="shared" si="630"/>
        <v>99236.072</v>
      </c>
      <c r="V315" s="179">
        <f t="shared" ref="V315:V319" si="659">S315+U315</f>
        <v>186509.82199999999</v>
      </c>
      <c r="W315" s="1311"/>
      <c r="X315" s="225">
        <v>1875</v>
      </c>
      <c r="Y315" s="225">
        <f t="shared" si="632"/>
        <v>0</v>
      </c>
      <c r="Z315" s="225">
        <v>2132</v>
      </c>
      <c r="AA315" s="225">
        <f t="shared" si="633"/>
        <v>0</v>
      </c>
      <c r="AB315" s="226">
        <f t="shared" ref="AB315:AB319" si="660">Y315+AA315</f>
        <v>0</v>
      </c>
      <c r="AC315" s="1312"/>
      <c r="AD315" s="272">
        <v>1875</v>
      </c>
      <c r="AE315" s="272">
        <f t="shared" si="635"/>
        <v>0</v>
      </c>
      <c r="AF315" s="272">
        <v>2132</v>
      </c>
      <c r="AG315" s="272">
        <f t="shared" si="636"/>
        <v>0</v>
      </c>
      <c r="AH315" s="273">
        <f t="shared" ref="AH315:AH319" si="661">AE315+AG315</f>
        <v>0</v>
      </c>
      <c r="AI315" s="1597">
        <f>E315-Q315</f>
        <v>-26.55</v>
      </c>
      <c r="AJ315" s="319">
        <v>1875</v>
      </c>
      <c r="AK315" s="319">
        <f t="shared" si="638"/>
        <v>-49781.25</v>
      </c>
      <c r="AL315" s="319">
        <v>2132</v>
      </c>
      <c r="AM315" s="319">
        <f t="shared" si="639"/>
        <v>-56604.6</v>
      </c>
      <c r="AN315" s="320">
        <f t="shared" ref="AN315:AN319" si="662">AK315+AM315</f>
        <v>-106385.85</v>
      </c>
      <c r="AO315" s="1314"/>
      <c r="AP315" s="1093">
        <v>1875</v>
      </c>
      <c r="AQ315" s="1093">
        <f t="shared" si="641"/>
        <v>0</v>
      </c>
      <c r="AR315" s="1093">
        <v>2132</v>
      </c>
      <c r="AS315" s="1093">
        <f t="shared" si="642"/>
        <v>0</v>
      </c>
      <c r="AT315" s="1094">
        <f t="shared" ref="AT315:AT316" si="663">AQ315+AS315</f>
        <v>0</v>
      </c>
      <c r="AU315" s="1315"/>
      <c r="AV315" s="1101">
        <v>1875</v>
      </c>
      <c r="AW315" s="1101">
        <f t="shared" si="644"/>
        <v>0</v>
      </c>
      <c r="AX315" s="1101">
        <v>2132</v>
      </c>
      <c r="AY315" s="1101">
        <f t="shared" si="645"/>
        <v>0</v>
      </c>
      <c r="AZ315" s="1102">
        <f t="shared" ref="AZ315:AZ316" si="664">AW315+AY315</f>
        <v>0</v>
      </c>
      <c r="BA315" s="1151">
        <f t="shared" si="501"/>
        <v>0</v>
      </c>
      <c r="BB315" s="363">
        <v>1875</v>
      </c>
      <c r="BC315" s="363">
        <f t="shared" si="647"/>
        <v>0</v>
      </c>
      <c r="BD315" s="363">
        <v>2132</v>
      </c>
      <c r="BE315" s="363">
        <f t="shared" si="648"/>
        <v>0</v>
      </c>
      <c r="BF315" s="364">
        <f t="shared" si="608"/>
        <v>0</v>
      </c>
      <c r="BG315" s="1220">
        <f t="shared" si="584"/>
        <v>0</v>
      </c>
      <c r="BH315" s="1220">
        <f t="shared" si="585"/>
        <v>0</v>
      </c>
    </row>
    <row r="316" spans="1:60" ht="25.5" x14ac:dyDescent="0.2">
      <c r="A316" s="1"/>
      <c r="B316" s="50" t="s">
        <v>588</v>
      </c>
      <c r="C316" s="1159"/>
      <c r="D316" s="51" t="s">
        <v>56</v>
      </c>
      <c r="E316" s="51">
        <v>86.6</v>
      </c>
      <c r="F316" s="76">
        <v>2075</v>
      </c>
      <c r="G316" s="76">
        <f>E316*F316</f>
        <v>179695</v>
      </c>
      <c r="H316" s="76">
        <v>1226</v>
      </c>
      <c r="I316" s="76">
        <f>E316*H316</f>
        <v>106171.59999999999</v>
      </c>
      <c r="J316" s="1656">
        <f t="shared" si="657"/>
        <v>285866.59999999998</v>
      </c>
      <c r="K316" s="1317"/>
      <c r="L316" s="95"/>
      <c r="M316" s="95"/>
      <c r="N316" s="95"/>
      <c r="O316" s="95"/>
      <c r="P316" s="96"/>
      <c r="Q316" s="1310"/>
      <c r="R316" s="178"/>
      <c r="S316" s="178"/>
      <c r="T316" s="178"/>
      <c r="U316" s="178"/>
      <c r="V316" s="179"/>
      <c r="W316" s="1311"/>
      <c r="X316" s="225"/>
      <c r="Y316" s="225"/>
      <c r="Z316" s="225"/>
      <c r="AA316" s="225"/>
      <c r="AB316" s="226"/>
      <c r="AC316" s="1312"/>
      <c r="AD316" s="272"/>
      <c r="AE316" s="272"/>
      <c r="AF316" s="272"/>
      <c r="AG316" s="272"/>
      <c r="AH316" s="273"/>
      <c r="AI316" s="1595">
        <v>86.6</v>
      </c>
      <c r="AJ316" s="319">
        <v>2075</v>
      </c>
      <c r="AK316" s="319">
        <f>AI316*AJ316</f>
        <v>179695</v>
      </c>
      <c r="AL316" s="319">
        <v>1226</v>
      </c>
      <c r="AM316" s="319">
        <f>AI316*AL316</f>
        <v>106171.59999999999</v>
      </c>
      <c r="AN316" s="320">
        <f t="shared" si="662"/>
        <v>285866.59999999998</v>
      </c>
      <c r="AO316" s="1314"/>
      <c r="AP316" s="1093">
        <v>2075</v>
      </c>
      <c r="AQ316" s="1093">
        <f>AO316*AP316</f>
        <v>0</v>
      </c>
      <c r="AR316" s="1093">
        <v>1226</v>
      </c>
      <c r="AS316" s="1093">
        <f>AO316*AR316</f>
        <v>0</v>
      </c>
      <c r="AT316" s="1094">
        <f t="shared" si="663"/>
        <v>0</v>
      </c>
      <c r="AU316" s="1315"/>
      <c r="AV316" s="1101">
        <v>2075</v>
      </c>
      <c r="AW316" s="1101">
        <f>AU316*AV316</f>
        <v>0</v>
      </c>
      <c r="AX316" s="1101">
        <v>1226</v>
      </c>
      <c r="AY316" s="1101">
        <f>AU316*AX316</f>
        <v>0</v>
      </c>
      <c r="AZ316" s="1102">
        <f t="shared" si="664"/>
        <v>0</v>
      </c>
      <c r="BA316" s="1151">
        <f t="shared" si="501"/>
        <v>0</v>
      </c>
      <c r="BB316" s="1156">
        <v>2075</v>
      </c>
      <c r="BC316" s="1156">
        <f>BA316*BB316</f>
        <v>0</v>
      </c>
      <c r="BD316" s="1156">
        <v>1226</v>
      </c>
      <c r="BE316" s="1156">
        <f>BA316*BD316</f>
        <v>0</v>
      </c>
      <c r="BF316" s="364">
        <f t="shared" si="608"/>
        <v>0</v>
      </c>
      <c r="BG316" s="1220">
        <f t="shared" si="584"/>
        <v>0</v>
      </c>
      <c r="BH316" s="1220">
        <f t="shared" si="585"/>
        <v>0</v>
      </c>
    </row>
    <row r="317" spans="1:60" hidden="1" x14ac:dyDescent="0.2">
      <c r="A317" s="1"/>
      <c r="B317" s="50" t="s">
        <v>589</v>
      </c>
      <c r="C317" s="1159"/>
      <c r="D317" s="51" t="s">
        <v>137</v>
      </c>
      <c r="E317" s="51">
        <v>0</v>
      </c>
      <c r="F317" s="76"/>
      <c r="G317" s="76"/>
      <c r="H317" s="76"/>
      <c r="I317" s="76"/>
      <c r="J317" s="1656"/>
      <c r="K317" s="1317"/>
      <c r="L317" s="95"/>
      <c r="M317" s="95"/>
      <c r="N317" s="95"/>
      <c r="O317" s="95"/>
      <c r="P317" s="96"/>
      <c r="Q317" s="1310"/>
      <c r="R317" s="178"/>
      <c r="S317" s="178"/>
      <c r="T317" s="178"/>
      <c r="U317" s="178"/>
      <c r="V317" s="179"/>
      <c r="W317" s="1311"/>
      <c r="X317" s="225"/>
      <c r="Y317" s="225"/>
      <c r="Z317" s="225"/>
      <c r="AA317" s="225"/>
      <c r="AB317" s="226"/>
      <c r="AC317" s="1312"/>
      <c r="AD317" s="272"/>
      <c r="AE317" s="272"/>
      <c r="AF317" s="272"/>
      <c r="AG317" s="272"/>
      <c r="AH317" s="273"/>
      <c r="AI317" s="1313"/>
      <c r="AJ317" s="319"/>
      <c r="AK317" s="319"/>
      <c r="AL317" s="319"/>
      <c r="AM317" s="319"/>
      <c r="AN317" s="320"/>
      <c r="AO317" s="1314"/>
      <c r="AP317" s="1093"/>
      <c r="AQ317" s="1093"/>
      <c r="AR317" s="1093"/>
      <c r="AS317" s="1093"/>
      <c r="AT317" s="1094"/>
      <c r="AU317" s="1315"/>
      <c r="AV317" s="1101"/>
      <c r="AW317" s="1101"/>
      <c r="AX317" s="1101"/>
      <c r="AY317" s="1101"/>
      <c r="AZ317" s="1102"/>
      <c r="BA317" s="1163">
        <f t="shared" si="501"/>
        <v>0</v>
      </c>
      <c r="BB317" s="1156"/>
      <c r="BC317" s="1156"/>
      <c r="BD317" s="1156"/>
      <c r="BE317" s="1156"/>
      <c r="BF317" s="364">
        <f t="shared" si="608"/>
        <v>0</v>
      </c>
      <c r="BG317" s="1220">
        <f t="shared" si="584"/>
        <v>0</v>
      </c>
      <c r="BH317" s="1220">
        <f t="shared" si="585"/>
        <v>0</v>
      </c>
    </row>
    <row r="318" spans="1:60" ht="25.5" x14ac:dyDescent="0.2">
      <c r="A318" s="1"/>
      <c r="B318" s="50" t="s">
        <v>590</v>
      </c>
      <c r="C318" s="1159"/>
      <c r="D318" s="51" t="s">
        <v>56</v>
      </c>
      <c r="E318" s="1655">
        <v>50.860000000000007</v>
      </c>
      <c r="F318" s="76">
        <v>2075</v>
      </c>
      <c r="G318" s="76">
        <f>E318*F318</f>
        <v>105534.50000000001</v>
      </c>
      <c r="H318" s="76">
        <v>2132</v>
      </c>
      <c r="I318" s="76">
        <f>E318*H318</f>
        <v>108433.52000000002</v>
      </c>
      <c r="J318" s="1656">
        <f t="shared" ref="J318" si="665">G318+I318</f>
        <v>213968.02000000002</v>
      </c>
      <c r="K318" s="1317"/>
      <c r="L318" s="95"/>
      <c r="M318" s="95"/>
      <c r="N318" s="95"/>
      <c r="O318" s="95"/>
      <c r="P318" s="96"/>
      <c r="Q318" s="1310"/>
      <c r="R318" s="178"/>
      <c r="S318" s="178"/>
      <c r="T318" s="178"/>
      <c r="U318" s="178"/>
      <c r="V318" s="179"/>
      <c r="W318" s="1311"/>
      <c r="X318" s="225"/>
      <c r="Y318" s="225"/>
      <c r="Z318" s="225"/>
      <c r="AA318" s="225"/>
      <c r="AB318" s="226"/>
      <c r="AC318" s="1312"/>
      <c r="AD318" s="272"/>
      <c r="AE318" s="272"/>
      <c r="AF318" s="272"/>
      <c r="AG318" s="272"/>
      <c r="AH318" s="273"/>
      <c r="AI318" s="1595">
        <v>50.860000000000007</v>
      </c>
      <c r="AJ318" s="319">
        <v>2075</v>
      </c>
      <c r="AK318" s="319">
        <f>AI318*AJ318</f>
        <v>105534.50000000001</v>
      </c>
      <c r="AL318" s="319">
        <v>2132</v>
      </c>
      <c r="AM318" s="319">
        <f>AI318*AL318</f>
        <v>108433.52000000002</v>
      </c>
      <c r="AN318" s="320">
        <f t="shared" ref="AN318" si="666">AK318+AM318</f>
        <v>213968.02000000002</v>
      </c>
      <c r="AO318" s="1314"/>
      <c r="AP318" s="1093">
        <v>2075</v>
      </c>
      <c r="AQ318" s="1093">
        <f>AO318*AP318</f>
        <v>0</v>
      </c>
      <c r="AR318" s="1093">
        <v>2132</v>
      </c>
      <c r="AS318" s="1093">
        <f>AO318*AR318</f>
        <v>0</v>
      </c>
      <c r="AT318" s="1094">
        <f t="shared" ref="AT318:AT319" si="667">AQ318+AS318</f>
        <v>0</v>
      </c>
      <c r="AU318" s="1315"/>
      <c r="AV318" s="1101">
        <v>2075</v>
      </c>
      <c r="AW318" s="1101">
        <f>AU318*AV318</f>
        <v>0</v>
      </c>
      <c r="AX318" s="1101">
        <v>2132</v>
      </c>
      <c r="AY318" s="1101">
        <f>AU318*AX318</f>
        <v>0</v>
      </c>
      <c r="AZ318" s="1102">
        <f t="shared" ref="AZ318:AZ319" si="668">AW318+AY318</f>
        <v>0</v>
      </c>
      <c r="BA318" s="1151">
        <f t="shared" si="501"/>
        <v>0</v>
      </c>
      <c r="BB318" s="1156">
        <v>2075</v>
      </c>
      <c r="BC318" s="1156">
        <f>BA318*BB318</f>
        <v>0</v>
      </c>
      <c r="BD318" s="1156">
        <v>2132</v>
      </c>
      <c r="BE318" s="1156">
        <f>BA318*BD318</f>
        <v>0</v>
      </c>
      <c r="BF318" s="364">
        <f t="shared" si="608"/>
        <v>0</v>
      </c>
      <c r="BG318" s="1220">
        <f t="shared" si="584"/>
        <v>0</v>
      </c>
      <c r="BH318" s="1220">
        <f t="shared" si="585"/>
        <v>0</v>
      </c>
    </row>
    <row r="319" spans="1:60" ht="25.5" x14ac:dyDescent="0.2">
      <c r="A319" s="1">
        <v>310</v>
      </c>
      <c r="B319" s="50" t="s">
        <v>145</v>
      </c>
      <c r="C319" s="1159"/>
      <c r="D319" s="51" t="s">
        <v>56</v>
      </c>
      <c r="E319" s="51">
        <v>9.76</v>
      </c>
      <c r="F319" s="76">
        <v>1875</v>
      </c>
      <c r="G319" s="76">
        <f t="shared" si="550"/>
        <v>18300</v>
      </c>
      <c r="H319" s="76">
        <v>1190</v>
      </c>
      <c r="I319" s="76">
        <f t="shared" si="551"/>
        <v>11614.4</v>
      </c>
      <c r="J319" s="120">
        <f t="shared" si="657"/>
        <v>29914.400000000001</v>
      </c>
      <c r="K319" s="131"/>
      <c r="L319" s="95">
        <v>1875</v>
      </c>
      <c r="M319" s="95">
        <f t="shared" si="626"/>
        <v>0</v>
      </c>
      <c r="N319" s="95">
        <v>1190</v>
      </c>
      <c r="O319" s="95">
        <f t="shared" si="627"/>
        <v>0</v>
      </c>
      <c r="P319" s="96">
        <f t="shared" si="658"/>
        <v>0</v>
      </c>
      <c r="Q319" s="1596">
        <v>9.76</v>
      </c>
      <c r="R319" s="178">
        <v>1875</v>
      </c>
      <c r="S319" s="178">
        <f t="shared" si="629"/>
        <v>18300</v>
      </c>
      <c r="T319" s="178">
        <v>1190</v>
      </c>
      <c r="U319" s="178">
        <f t="shared" si="630"/>
        <v>11614.4</v>
      </c>
      <c r="V319" s="179">
        <f t="shared" si="659"/>
        <v>29914.400000000001</v>
      </c>
      <c r="W319" s="224"/>
      <c r="X319" s="225">
        <v>1875</v>
      </c>
      <c r="Y319" s="225">
        <f t="shared" si="632"/>
        <v>0</v>
      </c>
      <c r="Z319" s="225">
        <v>1190</v>
      </c>
      <c r="AA319" s="225">
        <f t="shared" si="633"/>
        <v>0</v>
      </c>
      <c r="AB319" s="226">
        <f t="shared" si="660"/>
        <v>0</v>
      </c>
      <c r="AC319" s="271"/>
      <c r="AD319" s="272">
        <v>1875</v>
      </c>
      <c r="AE319" s="272">
        <f t="shared" si="635"/>
        <v>0</v>
      </c>
      <c r="AF319" s="272">
        <v>1190</v>
      </c>
      <c r="AG319" s="272">
        <f t="shared" si="636"/>
        <v>0</v>
      </c>
      <c r="AH319" s="273">
        <f t="shared" si="661"/>
        <v>0</v>
      </c>
      <c r="AI319" s="318"/>
      <c r="AJ319" s="319">
        <v>1875</v>
      </c>
      <c r="AK319" s="319">
        <f t="shared" si="638"/>
        <v>0</v>
      </c>
      <c r="AL319" s="319">
        <v>1190</v>
      </c>
      <c r="AM319" s="319">
        <f t="shared" si="639"/>
        <v>0</v>
      </c>
      <c r="AN319" s="320">
        <f t="shared" si="662"/>
        <v>0</v>
      </c>
      <c r="AO319" s="1107"/>
      <c r="AP319" s="1093">
        <v>1875</v>
      </c>
      <c r="AQ319" s="1093">
        <f t="shared" ref="AQ319:AQ327" si="669">AO319*AP319</f>
        <v>0</v>
      </c>
      <c r="AR319" s="1093">
        <v>1190</v>
      </c>
      <c r="AS319" s="1093">
        <f t="shared" ref="AS319:AS327" si="670">AO319*AR319</f>
        <v>0</v>
      </c>
      <c r="AT319" s="1094">
        <f t="shared" si="667"/>
        <v>0</v>
      </c>
      <c r="AU319" s="1103"/>
      <c r="AV319" s="1101">
        <v>1875</v>
      </c>
      <c r="AW319" s="1101">
        <f t="shared" ref="AW319:AW327" si="671">AU319*AV319</f>
        <v>0</v>
      </c>
      <c r="AX319" s="1101">
        <v>1190</v>
      </c>
      <c r="AY319" s="1101">
        <f t="shared" ref="AY319:AY327" si="672">AU319*AX319</f>
        <v>0</v>
      </c>
      <c r="AZ319" s="1102">
        <f t="shared" si="668"/>
        <v>0</v>
      </c>
      <c r="BA319" s="1151">
        <f t="shared" si="501"/>
        <v>0</v>
      </c>
      <c r="BB319" s="363">
        <v>1875</v>
      </c>
      <c r="BC319" s="363">
        <f t="shared" ref="BC319:BC327" si="673">BA319*BB319</f>
        <v>0</v>
      </c>
      <c r="BD319" s="363">
        <v>1190</v>
      </c>
      <c r="BE319" s="363">
        <f t="shared" ref="BE319:BE327" si="674">BA319*BD319</f>
        <v>0</v>
      </c>
      <c r="BF319" s="364">
        <f t="shared" si="608"/>
        <v>0</v>
      </c>
      <c r="BG319" s="1220">
        <f t="shared" si="584"/>
        <v>0</v>
      </c>
      <c r="BH319" s="1220">
        <f t="shared" si="585"/>
        <v>0</v>
      </c>
    </row>
    <row r="320" spans="1:60" hidden="1" x14ac:dyDescent="0.2">
      <c r="A320" s="1">
        <v>311</v>
      </c>
      <c r="B320" s="50" t="s">
        <v>146</v>
      </c>
      <c r="C320" s="1159"/>
      <c r="D320" s="51" t="s">
        <v>137</v>
      </c>
      <c r="E320" s="51">
        <v>0</v>
      </c>
      <c r="F320" s="76"/>
      <c r="G320" s="76">
        <f t="shared" si="550"/>
        <v>0</v>
      </c>
      <c r="H320" s="76"/>
      <c r="I320" s="76">
        <f t="shared" si="551"/>
        <v>0</v>
      </c>
      <c r="J320" s="120"/>
      <c r="K320" s="131"/>
      <c r="L320" s="95"/>
      <c r="M320" s="95">
        <f t="shared" si="626"/>
        <v>0</v>
      </c>
      <c r="N320" s="95"/>
      <c r="O320" s="95">
        <f t="shared" si="627"/>
        <v>0</v>
      </c>
      <c r="P320" s="96"/>
      <c r="Q320" s="177"/>
      <c r="R320" s="178"/>
      <c r="S320" s="178">
        <f t="shared" si="629"/>
        <v>0</v>
      </c>
      <c r="T320" s="178"/>
      <c r="U320" s="178">
        <f t="shared" si="630"/>
        <v>0</v>
      </c>
      <c r="V320" s="179"/>
      <c r="W320" s="224"/>
      <c r="X320" s="225"/>
      <c r="Y320" s="225">
        <f t="shared" si="632"/>
        <v>0</v>
      </c>
      <c r="Z320" s="225"/>
      <c r="AA320" s="225">
        <f t="shared" si="633"/>
        <v>0</v>
      </c>
      <c r="AB320" s="226"/>
      <c r="AC320" s="271"/>
      <c r="AD320" s="272"/>
      <c r="AE320" s="272">
        <f t="shared" si="635"/>
        <v>0</v>
      </c>
      <c r="AF320" s="272"/>
      <c r="AG320" s="272">
        <f t="shared" si="636"/>
        <v>0</v>
      </c>
      <c r="AH320" s="273"/>
      <c r="AI320" s="318"/>
      <c r="AJ320" s="319"/>
      <c r="AK320" s="319">
        <f t="shared" si="638"/>
        <v>0</v>
      </c>
      <c r="AL320" s="319"/>
      <c r="AM320" s="319">
        <f t="shared" si="639"/>
        <v>0</v>
      </c>
      <c r="AN320" s="320"/>
      <c r="AO320" s="1107"/>
      <c r="AP320" s="1093"/>
      <c r="AQ320" s="1093">
        <f t="shared" si="669"/>
        <v>0</v>
      </c>
      <c r="AR320" s="1093"/>
      <c r="AS320" s="1093">
        <f t="shared" si="670"/>
        <v>0</v>
      </c>
      <c r="AT320" s="1094"/>
      <c r="AU320" s="1103"/>
      <c r="AV320" s="1101"/>
      <c r="AW320" s="1101">
        <f t="shared" si="671"/>
        <v>0</v>
      </c>
      <c r="AX320" s="1101"/>
      <c r="AY320" s="1101">
        <f t="shared" si="672"/>
        <v>0</v>
      </c>
      <c r="AZ320" s="1102"/>
      <c r="BA320" s="1163">
        <f t="shared" si="501"/>
        <v>0</v>
      </c>
      <c r="BB320" s="363"/>
      <c r="BC320" s="363">
        <f t="shared" si="673"/>
        <v>0</v>
      </c>
      <c r="BD320" s="363"/>
      <c r="BE320" s="363">
        <f t="shared" si="674"/>
        <v>0</v>
      </c>
      <c r="BF320" s="364">
        <f t="shared" si="608"/>
        <v>0</v>
      </c>
      <c r="BG320" s="1220">
        <f t="shared" si="584"/>
        <v>0</v>
      </c>
      <c r="BH320" s="1220">
        <f t="shared" si="585"/>
        <v>0</v>
      </c>
    </row>
    <row r="321" spans="1:60" ht="25.5" x14ac:dyDescent="0.2">
      <c r="A321" s="1">
        <v>312</v>
      </c>
      <c r="B321" s="50" t="s">
        <v>147</v>
      </c>
      <c r="C321" s="1159"/>
      <c r="D321" s="51" t="s">
        <v>56</v>
      </c>
      <c r="E321" s="1655">
        <v>9.879999999999999</v>
      </c>
      <c r="F321" s="76">
        <v>1875</v>
      </c>
      <c r="G321" s="76">
        <f t="shared" si="550"/>
        <v>18524.999999999996</v>
      </c>
      <c r="H321" s="76">
        <v>1764</v>
      </c>
      <c r="I321" s="76">
        <f t="shared" si="551"/>
        <v>17428.32</v>
      </c>
      <c r="J321" s="120">
        <f t="shared" ref="J321:J322" si="675">G321+I321</f>
        <v>35953.319999999992</v>
      </c>
      <c r="K321" s="1317"/>
      <c r="L321" s="95">
        <v>1875</v>
      </c>
      <c r="M321" s="95">
        <f t="shared" si="626"/>
        <v>0</v>
      </c>
      <c r="N321" s="95">
        <v>1764</v>
      </c>
      <c r="O321" s="95">
        <f t="shared" si="627"/>
        <v>0</v>
      </c>
      <c r="P321" s="96">
        <f t="shared" ref="P321:P322" si="676">M321+O321</f>
        <v>0</v>
      </c>
      <c r="Q321" s="1595">
        <v>5.92</v>
      </c>
      <c r="R321" s="178">
        <v>1875</v>
      </c>
      <c r="S321" s="178">
        <f t="shared" si="629"/>
        <v>11100</v>
      </c>
      <c r="T321" s="178">
        <v>1764</v>
      </c>
      <c r="U321" s="178">
        <f t="shared" si="630"/>
        <v>10442.879999999999</v>
      </c>
      <c r="V321" s="179">
        <f t="shared" ref="V321:V322" si="677">S321+U321</f>
        <v>21542.879999999997</v>
      </c>
      <c r="W321" s="1311"/>
      <c r="X321" s="225">
        <v>1875</v>
      </c>
      <c r="Y321" s="225">
        <f t="shared" si="632"/>
        <v>0</v>
      </c>
      <c r="Z321" s="225">
        <v>1764</v>
      </c>
      <c r="AA321" s="225">
        <f t="shared" si="633"/>
        <v>0</v>
      </c>
      <c r="AB321" s="226">
        <f t="shared" ref="AB321:AB322" si="678">Y321+AA321</f>
        <v>0</v>
      </c>
      <c r="AC321" s="1312"/>
      <c r="AD321" s="272">
        <v>1875</v>
      </c>
      <c r="AE321" s="272">
        <f t="shared" si="635"/>
        <v>0</v>
      </c>
      <c r="AF321" s="272">
        <v>1764</v>
      </c>
      <c r="AG321" s="272">
        <f t="shared" si="636"/>
        <v>0</v>
      </c>
      <c r="AH321" s="273">
        <f t="shared" ref="AH321:AH322" si="679">AE321+AG321</f>
        <v>0</v>
      </c>
      <c r="AI321" s="1595">
        <v>3.96</v>
      </c>
      <c r="AJ321" s="319">
        <v>1875</v>
      </c>
      <c r="AK321" s="319">
        <f t="shared" si="638"/>
        <v>7425</v>
      </c>
      <c r="AL321" s="319">
        <v>1764</v>
      </c>
      <c r="AM321" s="319">
        <f t="shared" si="639"/>
        <v>6985.44</v>
      </c>
      <c r="AN321" s="320">
        <f t="shared" ref="AN321:AN322" si="680">AK321+AM321</f>
        <v>14410.439999999999</v>
      </c>
      <c r="AO321" s="1314"/>
      <c r="AP321" s="1093">
        <v>1875</v>
      </c>
      <c r="AQ321" s="1093">
        <f t="shared" si="669"/>
        <v>0</v>
      </c>
      <c r="AR321" s="1093">
        <v>1764</v>
      </c>
      <c r="AS321" s="1093">
        <f t="shared" si="670"/>
        <v>0</v>
      </c>
      <c r="AT321" s="1094">
        <f t="shared" ref="AT321:AT322" si="681">AQ321+AS321</f>
        <v>0</v>
      </c>
      <c r="AU321" s="1315"/>
      <c r="AV321" s="1101">
        <v>1875</v>
      </c>
      <c r="AW321" s="1101">
        <f t="shared" si="671"/>
        <v>0</v>
      </c>
      <c r="AX321" s="1101">
        <v>1764</v>
      </c>
      <c r="AY321" s="1101">
        <f t="shared" si="672"/>
        <v>0</v>
      </c>
      <c r="AZ321" s="1102">
        <f t="shared" ref="AZ321:AZ322" si="682">AW321+AY321</f>
        <v>0</v>
      </c>
      <c r="BA321" s="1151">
        <f t="shared" si="501"/>
        <v>-8.8817841970012523E-16</v>
      </c>
      <c r="BB321" s="363">
        <v>1875</v>
      </c>
      <c r="BC321" s="363">
        <f t="shared" si="673"/>
        <v>-1.6653345369377348E-12</v>
      </c>
      <c r="BD321" s="363">
        <v>1764</v>
      </c>
      <c r="BE321" s="363">
        <f t="shared" si="674"/>
        <v>-1.5667467323510209E-12</v>
      </c>
      <c r="BF321" s="364">
        <f t="shared" si="608"/>
        <v>-3.2320812692887557E-12</v>
      </c>
      <c r="BG321" s="1220">
        <f t="shared" si="584"/>
        <v>0</v>
      </c>
      <c r="BH321" s="1220">
        <f t="shared" si="585"/>
        <v>-3.2320812692887557E-12</v>
      </c>
    </row>
    <row r="322" spans="1:60" ht="25.5" x14ac:dyDescent="0.2">
      <c r="A322" s="1">
        <v>313</v>
      </c>
      <c r="B322" s="50" t="s">
        <v>148</v>
      </c>
      <c r="C322" s="1159"/>
      <c r="D322" s="51" t="s">
        <v>56</v>
      </c>
      <c r="E322" s="51">
        <v>2.5</v>
      </c>
      <c r="F322" s="76">
        <v>1875</v>
      </c>
      <c r="G322" s="76">
        <f t="shared" si="550"/>
        <v>4687.5</v>
      </c>
      <c r="H322" s="76">
        <v>1428</v>
      </c>
      <c r="I322" s="76">
        <f t="shared" si="551"/>
        <v>3570</v>
      </c>
      <c r="J322" s="120">
        <f t="shared" si="675"/>
        <v>8257.5</v>
      </c>
      <c r="K322" s="131"/>
      <c r="L322" s="95">
        <v>1875</v>
      </c>
      <c r="M322" s="95">
        <f t="shared" si="626"/>
        <v>0</v>
      </c>
      <c r="N322" s="95">
        <v>1428</v>
      </c>
      <c r="O322" s="95">
        <f t="shared" si="627"/>
        <v>0</v>
      </c>
      <c r="P322" s="96">
        <f t="shared" si="676"/>
        <v>0</v>
      </c>
      <c r="Q322" s="1596">
        <v>2.5</v>
      </c>
      <c r="R322" s="178">
        <v>1875</v>
      </c>
      <c r="S322" s="178">
        <f t="shared" si="629"/>
        <v>4687.5</v>
      </c>
      <c r="T322" s="178">
        <v>1428</v>
      </c>
      <c r="U322" s="178">
        <f t="shared" si="630"/>
        <v>3570</v>
      </c>
      <c r="V322" s="179">
        <f t="shared" si="677"/>
        <v>8257.5</v>
      </c>
      <c r="W322" s="224"/>
      <c r="X322" s="225">
        <v>1875</v>
      </c>
      <c r="Y322" s="225">
        <f t="shared" si="632"/>
        <v>0</v>
      </c>
      <c r="Z322" s="225">
        <v>1428</v>
      </c>
      <c r="AA322" s="225">
        <f t="shared" si="633"/>
        <v>0</v>
      </c>
      <c r="AB322" s="226">
        <f t="shared" si="678"/>
        <v>0</v>
      </c>
      <c r="AC322" s="271"/>
      <c r="AD322" s="272">
        <v>1875</v>
      </c>
      <c r="AE322" s="272">
        <f t="shared" si="635"/>
        <v>0</v>
      </c>
      <c r="AF322" s="272">
        <v>1428</v>
      </c>
      <c r="AG322" s="272">
        <f t="shared" si="636"/>
        <v>0</v>
      </c>
      <c r="AH322" s="273">
        <f t="shared" si="679"/>
        <v>0</v>
      </c>
      <c r="AI322" s="318"/>
      <c r="AJ322" s="319">
        <v>1875</v>
      </c>
      <c r="AK322" s="319">
        <f t="shared" si="638"/>
        <v>0</v>
      </c>
      <c r="AL322" s="319">
        <v>1428</v>
      </c>
      <c r="AM322" s="319">
        <f t="shared" si="639"/>
        <v>0</v>
      </c>
      <c r="AN322" s="320">
        <f t="shared" si="680"/>
        <v>0</v>
      </c>
      <c r="AO322" s="1107"/>
      <c r="AP322" s="1093">
        <v>1875</v>
      </c>
      <c r="AQ322" s="1093">
        <f t="shared" si="669"/>
        <v>0</v>
      </c>
      <c r="AR322" s="1093">
        <v>1428</v>
      </c>
      <c r="AS322" s="1093">
        <f t="shared" si="670"/>
        <v>0</v>
      </c>
      <c r="AT322" s="1094">
        <f t="shared" si="681"/>
        <v>0</v>
      </c>
      <c r="AU322" s="1103"/>
      <c r="AV322" s="1101">
        <v>1875</v>
      </c>
      <c r="AW322" s="1101">
        <f t="shared" si="671"/>
        <v>0</v>
      </c>
      <c r="AX322" s="1101">
        <v>1428</v>
      </c>
      <c r="AY322" s="1101">
        <f t="shared" si="672"/>
        <v>0</v>
      </c>
      <c r="AZ322" s="1102">
        <f t="shared" si="682"/>
        <v>0</v>
      </c>
      <c r="BA322" s="1151">
        <f t="shared" si="501"/>
        <v>0</v>
      </c>
      <c r="BB322" s="363">
        <v>1875</v>
      </c>
      <c r="BC322" s="363">
        <f t="shared" si="673"/>
        <v>0</v>
      </c>
      <c r="BD322" s="363">
        <v>1428</v>
      </c>
      <c r="BE322" s="363">
        <f t="shared" si="674"/>
        <v>0</v>
      </c>
      <c r="BF322" s="364">
        <f t="shared" si="608"/>
        <v>0</v>
      </c>
      <c r="BG322" s="1220">
        <f t="shared" si="584"/>
        <v>0</v>
      </c>
      <c r="BH322" s="1220">
        <f t="shared" si="585"/>
        <v>0</v>
      </c>
    </row>
    <row r="323" spans="1:60" hidden="1" x14ac:dyDescent="0.2">
      <c r="A323" s="1">
        <v>314</v>
      </c>
      <c r="B323" s="50" t="s">
        <v>149</v>
      </c>
      <c r="C323" s="1159"/>
      <c r="D323" s="51" t="s">
        <v>137</v>
      </c>
      <c r="E323" s="51">
        <v>0</v>
      </c>
      <c r="F323" s="76"/>
      <c r="G323" s="76">
        <f t="shared" si="550"/>
        <v>0</v>
      </c>
      <c r="H323" s="76"/>
      <c r="I323" s="76">
        <f t="shared" si="551"/>
        <v>0</v>
      </c>
      <c r="J323" s="120"/>
      <c r="K323" s="131"/>
      <c r="L323" s="95"/>
      <c r="M323" s="95">
        <f t="shared" si="626"/>
        <v>0</v>
      </c>
      <c r="N323" s="95"/>
      <c r="O323" s="95">
        <f t="shared" si="627"/>
        <v>0</v>
      </c>
      <c r="P323" s="96"/>
      <c r="Q323" s="177"/>
      <c r="R323" s="178"/>
      <c r="S323" s="178">
        <f t="shared" si="629"/>
        <v>0</v>
      </c>
      <c r="T323" s="178"/>
      <c r="U323" s="178">
        <f t="shared" si="630"/>
        <v>0</v>
      </c>
      <c r="V323" s="179"/>
      <c r="W323" s="224"/>
      <c r="X323" s="225"/>
      <c r="Y323" s="225">
        <f t="shared" si="632"/>
        <v>0</v>
      </c>
      <c r="Z323" s="225"/>
      <c r="AA323" s="225">
        <f t="shared" si="633"/>
        <v>0</v>
      </c>
      <c r="AB323" s="226"/>
      <c r="AC323" s="271"/>
      <c r="AD323" s="272"/>
      <c r="AE323" s="272">
        <f t="shared" si="635"/>
        <v>0</v>
      </c>
      <c r="AF323" s="272"/>
      <c r="AG323" s="272">
        <f t="shared" si="636"/>
        <v>0</v>
      </c>
      <c r="AH323" s="273"/>
      <c r="AI323" s="318"/>
      <c r="AJ323" s="319"/>
      <c r="AK323" s="319">
        <f t="shared" si="638"/>
        <v>0</v>
      </c>
      <c r="AL323" s="319"/>
      <c r="AM323" s="319">
        <f t="shared" si="639"/>
        <v>0</v>
      </c>
      <c r="AN323" s="320"/>
      <c r="AO323" s="1107"/>
      <c r="AP323" s="1093"/>
      <c r="AQ323" s="1093">
        <f t="shared" si="669"/>
        <v>0</v>
      </c>
      <c r="AR323" s="1093"/>
      <c r="AS323" s="1093">
        <f t="shared" si="670"/>
        <v>0</v>
      </c>
      <c r="AT323" s="1094"/>
      <c r="AU323" s="1103"/>
      <c r="AV323" s="1101"/>
      <c r="AW323" s="1101">
        <f t="shared" si="671"/>
        <v>0</v>
      </c>
      <c r="AX323" s="1101"/>
      <c r="AY323" s="1101">
        <f t="shared" si="672"/>
        <v>0</v>
      </c>
      <c r="AZ323" s="1102"/>
      <c r="BA323" s="1163">
        <f t="shared" ref="BA323:BA386" si="683">E323-K323-Q323-W323-AC323-AI323-AO323-AU323</f>
        <v>0</v>
      </c>
      <c r="BB323" s="363"/>
      <c r="BC323" s="363">
        <f t="shared" si="673"/>
        <v>0</v>
      </c>
      <c r="BD323" s="363"/>
      <c r="BE323" s="363">
        <f t="shared" si="674"/>
        <v>0</v>
      </c>
      <c r="BF323" s="364">
        <f t="shared" si="608"/>
        <v>0</v>
      </c>
      <c r="BG323" s="1220">
        <f t="shared" si="584"/>
        <v>0</v>
      </c>
      <c r="BH323" s="1220">
        <f t="shared" si="585"/>
        <v>0</v>
      </c>
    </row>
    <row r="324" spans="1:60" ht="25.5" x14ac:dyDescent="0.2">
      <c r="A324" s="1">
        <v>315</v>
      </c>
      <c r="B324" s="50" t="s">
        <v>150</v>
      </c>
      <c r="C324" s="1159"/>
      <c r="D324" s="51" t="s">
        <v>56</v>
      </c>
      <c r="E324" s="1655">
        <v>3.44</v>
      </c>
      <c r="F324" s="76">
        <v>1875</v>
      </c>
      <c r="G324" s="76">
        <f t="shared" si="550"/>
        <v>6450</v>
      </c>
      <c r="H324" s="76">
        <v>2646</v>
      </c>
      <c r="I324" s="76">
        <f t="shared" si="551"/>
        <v>9102.24</v>
      </c>
      <c r="J324" s="120">
        <f t="shared" ref="J324:J327" si="684">G324+I324</f>
        <v>15552.24</v>
      </c>
      <c r="K324" s="1317"/>
      <c r="L324" s="95">
        <v>1875</v>
      </c>
      <c r="M324" s="95">
        <f t="shared" si="626"/>
        <v>0</v>
      </c>
      <c r="N324" s="95">
        <v>2646</v>
      </c>
      <c r="O324" s="95">
        <f t="shared" si="627"/>
        <v>0</v>
      </c>
      <c r="P324" s="96">
        <f t="shared" ref="P324:P327" si="685">M324+O324</f>
        <v>0</v>
      </c>
      <c r="Q324" s="1601">
        <v>7.2</v>
      </c>
      <c r="R324" s="178">
        <v>1875</v>
      </c>
      <c r="S324" s="178">
        <f t="shared" si="629"/>
        <v>13500</v>
      </c>
      <c r="T324" s="178">
        <v>2646</v>
      </c>
      <c r="U324" s="178">
        <f t="shared" si="630"/>
        <v>19051.2</v>
      </c>
      <c r="V324" s="179">
        <f t="shared" ref="V324:V327" si="686">S324+U324</f>
        <v>32551.200000000001</v>
      </c>
      <c r="W324" s="1311"/>
      <c r="X324" s="225">
        <v>1875</v>
      </c>
      <c r="Y324" s="225">
        <f t="shared" si="632"/>
        <v>0</v>
      </c>
      <c r="Z324" s="225">
        <v>2646</v>
      </c>
      <c r="AA324" s="225">
        <f t="shared" si="633"/>
        <v>0</v>
      </c>
      <c r="AB324" s="226">
        <f t="shared" ref="AB324:AB327" si="687">Y324+AA324</f>
        <v>0</v>
      </c>
      <c r="AC324" s="1312"/>
      <c r="AD324" s="272">
        <v>1875</v>
      </c>
      <c r="AE324" s="272">
        <f t="shared" si="635"/>
        <v>0</v>
      </c>
      <c r="AF324" s="272">
        <v>2646</v>
      </c>
      <c r="AG324" s="272">
        <f t="shared" si="636"/>
        <v>0</v>
      </c>
      <c r="AH324" s="273">
        <f t="shared" ref="AH324:AH327" si="688">AE324+AG324</f>
        <v>0</v>
      </c>
      <c r="AI324" s="1597">
        <f>3.44-7.2</f>
        <v>-3.7600000000000002</v>
      </c>
      <c r="AJ324" s="319">
        <v>1875</v>
      </c>
      <c r="AK324" s="319">
        <f t="shared" si="638"/>
        <v>-7050</v>
      </c>
      <c r="AL324" s="319">
        <v>2646</v>
      </c>
      <c r="AM324" s="319">
        <f t="shared" si="639"/>
        <v>-9948.9600000000009</v>
      </c>
      <c r="AN324" s="320">
        <f t="shared" ref="AN324:AN327" si="689">AK324+AM324</f>
        <v>-16998.96</v>
      </c>
      <c r="AO324" s="1314"/>
      <c r="AP324" s="1093">
        <v>1875</v>
      </c>
      <c r="AQ324" s="1093">
        <f t="shared" si="669"/>
        <v>0</v>
      </c>
      <c r="AR324" s="1093">
        <v>2646</v>
      </c>
      <c r="AS324" s="1093">
        <f t="shared" si="670"/>
        <v>0</v>
      </c>
      <c r="AT324" s="1094">
        <f t="shared" ref="AT324:AT327" si="690">AQ324+AS324</f>
        <v>0</v>
      </c>
      <c r="AU324" s="1315"/>
      <c r="AV324" s="1101">
        <v>1875</v>
      </c>
      <c r="AW324" s="1101">
        <f t="shared" si="671"/>
        <v>0</v>
      </c>
      <c r="AX324" s="1101">
        <v>2646</v>
      </c>
      <c r="AY324" s="1101">
        <f t="shared" si="672"/>
        <v>0</v>
      </c>
      <c r="AZ324" s="1102">
        <f t="shared" ref="AZ324:AZ327" si="691">AW324+AY324</f>
        <v>0</v>
      </c>
      <c r="BA324" s="1151">
        <f t="shared" si="683"/>
        <v>0</v>
      </c>
      <c r="BB324" s="363">
        <v>1875</v>
      </c>
      <c r="BC324" s="363">
        <f t="shared" si="673"/>
        <v>0</v>
      </c>
      <c r="BD324" s="363">
        <v>2646</v>
      </c>
      <c r="BE324" s="363">
        <f t="shared" si="674"/>
        <v>0</v>
      </c>
      <c r="BF324" s="364">
        <f t="shared" si="608"/>
        <v>0</v>
      </c>
      <c r="BG324" s="1220">
        <f t="shared" si="584"/>
        <v>0</v>
      </c>
      <c r="BH324" s="1220">
        <f t="shared" si="585"/>
        <v>0</v>
      </c>
    </row>
    <row r="325" spans="1:60" ht="25.5" x14ac:dyDescent="0.2">
      <c r="A325" s="1">
        <v>316</v>
      </c>
      <c r="B325" s="50" t="s">
        <v>151</v>
      </c>
      <c r="C325" s="51" t="s">
        <v>152</v>
      </c>
      <c r="D325" s="51" t="s">
        <v>56</v>
      </c>
      <c r="E325" s="51">
        <v>46</v>
      </c>
      <c r="F325" s="76">
        <v>600</v>
      </c>
      <c r="G325" s="76">
        <f t="shared" si="550"/>
        <v>27600</v>
      </c>
      <c r="H325" s="76">
        <v>381</v>
      </c>
      <c r="I325" s="76">
        <f t="shared" si="551"/>
        <v>17526</v>
      </c>
      <c r="J325" s="120">
        <f t="shared" si="684"/>
        <v>45126</v>
      </c>
      <c r="K325" s="131"/>
      <c r="L325" s="95">
        <v>600</v>
      </c>
      <c r="M325" s="95">
        <f t="shared" si="626"/>
        <v>0</v>
      </c>
      <c r="N325" s="95">
        <v>381</v>
      </c>
      <c r="O325" s="95">
        <f t="shared" si="627"/>
        <v>0</v>
      </c>
      <c r="P325" s="96">
        <f t="shared" si="685"/>
        <v>0</v>
      </c>
      <c r="Q325" s="177"/>
      <c r="R325" s="178">
        <v>600</v>
      </c>
      <c r="S325" s="178">
        <f t="shared" si="629"/>
        <v>0</v>
      </c>
      <c r="T325" s="178">
        <v>381</v>
      </c>
      <c r="U325" s="178">
        <f t="shared" si="630"/>
        <v>0</v>
      </c>
      <c r="V325" s="179">
        <f t="shared" si="686"/>
        <v>0</v>
      </c>
      <c r="W325" s="224"/>
      <c r="X325" s="225">
        <v>600</v>
      </c>
      <c r="Y325" s="225">
        <f t="shared" si="632"/>
        <v>0</v>
      </c>
      <c r="Z325" s="225">
        <v>381</v>
      </c>
      <c r="AA325" s="225">
        <f t="shared" si="633"/>
        <v>0</v>
      </c>
      <c r="AB325" s="226">
        <f t="shared" si="687"/>
        <v>0</v>
      </c>
      <c r="AC325" s="271"/>
      <c r="AD325" s="272">
        <v>600</v>
      </c>
      <c r="AE325" s="272">
        <f t="shared" si="635"/>
        <v>0</v>
      </c>
      <c r="AF325" s="272">
        <v>381</v>
      </c>
      <c r="AG325" s="272">
        <f t="shared" si="636"/>
        <v>0</v>
      </c>
      <c r="AH325" s="273">
        <f t="shared" si="688"/>
        <v>0</v>
      </c>
      <c r="AI325" s="318">
        <v>46</v>
      </c>
      <c r="AJ325" s="319">
        <v>600</v>
      </c>
      <c r="AK325" s="319">
        <f t="shared" si="638"/>
        <v>27600</v>
      </c>
      <c r="AL325" s="319">
        <v>381</v>
      </c>
      <c r="AM325" s="319">
        <f t="shared" si="639"/>
        <v>17526</v>
      </c>
      <c r="AN325" s="320">
        <f t="shared" si="689"/>
        <v>45126</v>
      </c>
      <c r="AO325" s="1107"/>
      <c r="AP325" s="1093">
        <v>600</v>
      </c>
      <c r="AQ325" s="1093">
        <f t="shared" si="669"/>
        <v>0</v>
      </c>
      <c r="AR325" s="1093">
        <v>381</v>
      </c>
      <c r="AS325" s="1093">
        <f t="shared" si="670"/>
        <v>0</v>
      </c>
      <c r="AT325" s="1094">
        <f t="shared" si="690"/>
        <v>0</v>
      </c>
      <c r="AU325" s="1103"/>
      <c r="AV325" s="1101">
        <v>600</v>
      </c>
      <c r="AW325" s="1101">
        <f t="shared" si="671"/>
        <v>0</v>
      </c>
      <c r="AX325" s="1101">
        <v>381</v>
      </c>
      <c r="AY325" s="1101">
        <f t="shared" si="672"/>
        <v>0</v>
      </c>
      <c r="AZ325" s="1102">
        <f t="shared" si="691"/>
        <v>0</v>
      </c>
      <c r="BA325" s="1151">
        <f t="shared" si="683"/>
        <v>0</v>
      </c>
      <c r="BB325" s="363">
        <v>600</v>
      </c>
      <c r="BC325" s="363">
        <f t="shared" si="673"/>
        <v>0</v>
      </c>
      <c r="BD325" s="363">
        <v>381</v>
      </c>
      <c r="BE325" s="363">
        <f t="shared" si="674"/>
        <v>0</v>
      </c>
      <c r="BF325" s="364">
        <f t="shared" si="608"/>
        <v>0</v>
      </c>
      <c r="BG325" s="1220">
        <f t="shared" si="584"/>
        <v>0</v>
      </c>
      <c r="BH325" s="1220">
        <f t="shared" si="585"/>
        <v>0</v>
      </c>
    </row>
    <row r="326" spans="1:60" x14ac:dyDescent="0.2">
      <c r="A326" s="1">
        <v>317</v>
      </c>
      <c r="B326" s="50" t="s">
        <v>153</v>
      </c>
      <c r="C326" s="1159"/>
      <c r="D326" s="51" t="s">
        <v>56</v>
      </c>
      <c r="E326" s="51">
        <v>1.26</v>
      </c>
      <c r="F326" s="76">
        <v>1000</v>
      </c>
      <c r="G326" s="76">
        <f t="shared" si="550"/>
        <v>1260</v>
      </c>
      <c r="H326" s="76">
        <v>123</v>
      </c>
      <c r="I326" s="76">
        <f t="shared" si="551"/>
        <v>154.97999999999999</v>
      </c>
      <c r="J326" s="120">
        <f t="shared" si="684"/>
        <v>1414.98</v>
      </c>
      <c r="K326" s="131"/>
      <c r="L326" s="95">
        <v>1000</v>
      </c>
      <c r="M326" s="95">
        <f t="shared" si="626"/>
        <v>0</v>
      </c>
      <c r="N326" s="95">
        <v>123</v>
      </c>
      <c r="O326" s="95">
        <f t="shared" si="627"/>
        <v>0</v>
      </c>
      <c r="P326" s="96">
        <f t="shared" si="685"/>
        <v>0</v>
      </c>
      <c r="Q326" s="177">
        <v>1.26</v>
      </c>
      <c r="R326" s="178">
        <v>1000</v>
      </c>
      <c r="S326" s="178">
        <f t="shared" si="629"/>
        <v>1260</v>
      </c>
      <c r="T326" s="178">
        <v>123</v>
      </c>
      <c r="U326" s="178">
        <f t="shared" si="630"/>
        <v>154.97999999999999</v>
      </c>
      <c r="V326" s="179">
        <f t="shared" si="686"/>
        <v>1414.98</v>
      </c>
      <c r="W326" s="224"/>
      <c r="X326" s="225">
        <v>1000</v>
      </c>
      <c r="Y326" s="225">
        <f t="shared" si="632"/>
        <v>0</v>
      </c>
      <c r="Z326" s="225">
        <v>123</v>
      </c>
      <c r="AA326" s="225">
        <f t="shared" si="633"/>
        <v>0</v>
      </c>
      <c r="AB326" s="226">
        <f t="shared" si="687"/>
        <v>0</v>
      </c>
      <c r="AC326" s="271"/>
      <c r="AD326" s="272">
        <v>1000</v>
      </c>
      <c r="AE326" s="272">
        <f t="shared" si="635"/>
        <v>0</v>
      </c>
      <c r="AF326" s="272">
        <v>123</v>
      </c>
      <c r="AG326" s="272">
        <f t="shared" si="636"/>
        <v>0</v>
      </c>
      <c r="AH326" s="273">
        <f t="shared" si="688"/>
        <v>0</v>
      </c>
      <c r="AI326" s="318"/>
      <c r="AJ326" s="319">
        <v>1000</v>
      </c>
      <c r="AK326" s="319">
        <f t="shared" si="638"/>
        <v>0</v>
      </c>
      <c r="AL326" s="319">
        <v>123</v>
      </c>
      <c r="AM326" s="319">
        <f t="shared" si="639"/>
        <v>0</v>
      </c>
      <c r="AN326" s="320">
        <f t="shared" si="689"/>
        <v>0</v>
      </c>
      <c r="AO326" s="1107"/>
      <c r="AP326" s="1093">
        <v>1000</v>
      </c>
      <c r="AQ326" s="1093">
        <f t="shared" si="669"/>
        <v>0</v>
      </c>
      <c r="AR326" s="1093">
        <v>123</v>
      </c>
      <c r="AS326" s="1093">
        <f t="shared" si="670"/>
        <v>0</v>
      </c>
      <c r="AT326" s="1094">
        <f t="shared" si="690"/>
        <v>0</v>
      </c>
      <c r="AU326" s="1103"/>
      <c r="AV326" s="1101">
        <v>1000</v>
      </c>
      <c r="AW326" s="1101">
        <f t="shared" si="671"/>
        <v>0</v>
      </c>
      <c r="AX326" s="1101">
        <v>123</v>
      </c>
      <c r="AY326" s="1101">
        <f t="shared" si="672"/>
        <v>0</v>
      </c>
      <c r="AZ326" s="1102">
        <f t="shared" si="691"/>
        <v>0</v>
      </c>
      <c r="BA326" s="1151">
        <f t="shared" si="683"/>
        <v>0</v>
      </c>
      <c r="BB326" s="363">
        <v>1000</v>
      </c>
      <c r="BC326" s="363">
        <f t="shared" si="673"/>
        <v>0</v>
      </c>
      <c r="BD326" s="363">
        <v>123</v>
      </c>
      <c r="BE326" s="363">
        <f t="shared" si="674"/>
        <v>0</v>
      </c>
      <c r="BF326" s="364">
        <f t="shared" si="608"/>
        <v>0</v>
      </c>
      <c r="BG326" s="1220">
        <f t="shared" si="584"/>
        <v>0</v>
      </c>
      <c r="BH326" s="1220">
        <f t="shared" si="585"/>
        <v>0</v>
      </c>
    </row>
    <row r="327" spans="1:60" x14ac:dyDescent="0.2">
      <c r="A327" s="1">
        <v>318</v>
      </c>
      <c r="B327" s="50" t="s">
        <v>60</v>
      </c>
      <c r="C327" s="1159"/>
      <c r="D327" s="51" t="s">
        <v>5</v>
      </c>
      <c r="E327" s="51">
        <v>1</v>
      </c>
      <c r="F327" s="76">
        <v>0</v>
      </c>
      <c r="G327" s="76">
        <f t="shared" si="550"/>
        <v>0</v>
      </c>
      <c r="H327" s="76">
        <v>137961</v>
      </c>
      <c r="I327" s="76">
        <f t="shared" si="551"/>
        <v>137961</v>
      </c>
      <c r="J327" s="120">
        <f t="shared" si="684"/>
        <v>137961</v>
      </c>
      <c r="K327" s="131"/>
      <c r="L327" s="95">
        <v>0</v>
      </c>
      <c r="M327" s="95">
        <f t="shared" si="626"/>
        <v>0</v>
      </c>
      <c r="N327" s="95">
        <v>137961</v>
      </c>
      <c r="O327" s="95">
        <f t="shared" si="627"/>
        <v>0</v>
      </c>
      <c r="P327" s="96">
        <f t="shared" si="685"/>
        <v>0</v>
      </c>
      <c r="Q327" s="177">
        <v>1</v>
      </c>
      <c r="R327" s="178">
        <v>0</v>
      </c>
      <c r="S327" s="178">
        <f t="shared" si="629"/>
        <v>0</v>
      </c>
      <c r="T327" s="178">
        <v>137961</v>
      </c>
      <c r="U327" s="178">
        <f t="shared" si="630"/>
        <v>137961</v>
      </c>
      <c r="V327" s="179">
        <f t="shared" si="686"/>
        <v>137961</v>
      </c>
      <c r="W327" s="224"/>
      <c r="X327" s="225">
        <v>0</v>
      </c>
      <c r="Y327" s="225">
        <f t="shared" si="632"/>
        <v>0</v>
      </c>
      <c r="Z327" s="225">
        <v>137961</v>
      </c>
      <c r="AA327" s="225">
        <f t="shared" si="633"/>
        <v>0</v>
      </c>
      <c r="AB327" s="226">
        <f t="shared" si="687"/>
        <v>0</v>
      </c>
      <c r="AC327" s="271"/>
      <c r="AD327" s="272">
        <v>0</v>
      </c>
      <c r="AE327" s="272">
        <f t="shared" si="635"/>
        <v>0</v>
      </c>
      <c r="AF327" s="272">
        <v>137961</v>
      </c>
      <c r="AG327" s="272">
        <f t="shared" si="636"/>
        <v>0</v>
      </c>
      <c r="AH327" s="273">
        <f t="shared" si="688"/>
        <v>0</v>
      </c>
      <c r="AI327" s="318"/>
      <c r="AJ327" s="319">
        <v>0</v>
      </c>
      <c r="AK327" s="319">
        <f t="shared" si="638"/>
        <v>0</v>
      </c>
      <c r="AL327" s="319">
        <v>137961</v>
      </c>
      <c r="AM327" s="319">
        <f t="shared" si="639"/>
        <v>0</v>
      </c>
      <c r="AN327" s="320">
        <f t="shared" si="689"/>
        <v>0</v>
      </c>
      <c r="AO327" s="1107"/>
      <c r="AP327" s="1093">
        <v>0</v>
      </c>
      <c r="AQ327" s="1093">
        <f t="shared" si="669"/>
        <v>0</v>
      </c>
      <c r="AR327" s="1093">
        <v>137961</v>
      </c>
      <c r="AS327" s="1093">
        <f t="shared" si="670"/>
        <v>0</v>
      </c>
      <c r="AT327" s="1094">
        <f t="shared" si="690"/>
        <v>0</v>
      </c>
      <c r="AU327" s="1103"/>
      <c r="AV327" s="1101">
        <v>0</v>
      </c>
      <c r="AW327" s="1101">
        <f t="shared" si="671"/>
        <v>0</v>
      </c>
      <c r="AX327" s="1101">
        <v>137961</v>
      </c>
      <c r="AY327" s="1101">
        <f t="shared" si="672"/>
        <v>0</v>
      </c>
      <c r="AZ327" s="1102">
        <f t="shared" si="691"/>
        <v>0</v>
      </c>
      <c r="BA327" s="1151">
        <f t="shared" si="683"/>
        <v>0</v>
      </c>
      <c r="BB327" s="363">
        <v>0</v>
      </c>
      <c r="BC327" s="363">
        <f t="shared" si="673"/>
        <v>0</v>
      </c>
      <c r="BD327" s="363">
        <v>137961</v>
      </c>
      <c r="BE327" s="363">
        <f t="shared" si="674"/>
        <v>0</v>
      </c>
      <c r="BF327" s="364">
        <f t="shared" si="608"/>
        <v>0</v>
      </c>
      <c r="BG327" s="1220">
        <f t="shared" si="584"/>
        <v>0</v>
      </c>
      <c r="BH327" s="1220">
        <f t="shared" si="585"/>
        <v>0</v>
      </c>
    </row>
    <row r="328" spans="1:60" x14ac:dyDescent="0.2">
      <c r="A328" s="1">
        <v>319</v>
      </c>
      <c r="B328" s="1319" t="s">
        <v>114</v>
      </c>
      <c r="C328" s="1159"/>
      <c r="D328" s="51"/>
      <c r="E328" s="51"/>
      <c r="F328" s="51"/>
      <c r="G328" s="76"/>
      <c r="H328" s="1124"/>
      <c r="I328" s="76"/>
      <c r="J328" s="1125"/>
      <c r="K328" s="131"/>
      <c r="L328" s="1144"/>
      <c r="M328" s="95"/>
      <c r="N328" s="1126"/>
      <c r="O328" s="95"/>
      <c r="P328" s="1127"/>
      <c r="Q328" s="177"/>
      <c r="R328" s="1145"/>
      <c r="S328" s="178"/>
      <c r="T328" s="1128"/>
      <c r="U328" s="178"/>
      <c r="V328" s="1129"/>
      <c r="W328" s="224"/>
      <c r="X328" s="1146"/>
      <c r="Y328" s="225"/>
      <c r="Z328" s="1130"/>
      <c r="AA328" s="225"/>
      <c r="AB328" s="1131"/>
      <c r="AC328" s="271"/>
      <c r="AD328" s="1147"/>
      <c r="AE328" s="272"/>
      <c r="AF328" s="1132"/>
      <c r="AG328" s="272"/>
      <c r="AH328" s="1133"/>
      <c r="AI328" s="318"/>
      <c r="AJ328" s="1148"/>
      <c r="AK328" s="319"/>
      <c r="AL328" s="1134"/>
      <c r="AM328" s="319"/>
      <c r="AN328" s="1135"/>
      <c r="AO328" s="1107"/>
      <c r="AP328" s="1149"/>
      <c r="AQ328" s="1093"/>
      <c r="AR328" s="1136"/>
      <c r="AS328" s="1093"/>
      <c r="AT328" s="1137"/>
      <c r="AU328" s="1103"/>
      <c r="AV328" s="1150"/>
      <c r="AW328" s="1101"/>
      <c r="AX328" s="1138"/>
      <c r="AY328" s="1101"/>
      <c r="AZ328" s="1139"/>
      <c r="BA328" s="1151">
        <f t="shared" si="683"/>
        <v>0</v>
      </c>
      <c r="BB328" s="1152"/>
      <c r="BC328" s="363"/>
      <c r="BD328" s="1140"/>
      <c r="BE328" s="363"/>
      <c r="BF328" s="364">
        <f t="shared" si="608"/>
        <v>0</v>
      </c>
      <c r="BG328" s="1220">
        <f t="shared" si="584"/>
        <v>0</v>
      </c>
      <c r="BH328" s="1220">
        <f t="shared" si="585"/>
        <v>0</v>
      </c>
    </row>
    <row r="329" spans="1:60" ht="25.5" x14ac:dyDescent="0.2">
      <c r="A329" s="1">
        <v>320</v>
      </c>
      <c r="B329" s="50" t="s">
        <v>289</v>
      </c>
      <c r="C329" s="51" t="s">
        <v>367</v>
      </c>
      <c r="D329" s="51" t="s">
        <v>14</v>
      </c>
      <c r="E329" s="51">
        <v>1</v>
      </c>
      <c r="F329" s="76">
        <v>8293.6</v>
      </c>
      <c r="G329" s="76">
        <f t="shared" si="550"/>
        <v>8293.6</v>
      </c>
      <c r="H329" s="76">
        <v>22342.319999999996</v>
      </c>
      <c r="I329" s="76">
        <f t="shared" si="551"/>
        <v>22342.319999999996</v>
      </c>
      <c r="J329" s="120">
        <f t="shared" ref="J329:J334" si="692">G329+I329</f>
        <v>30635.919999999998</v>
      </c>
      <c r="K329" s="131"/>
      <c r="L329" s="95">
        <v>8293.6</v>
      </c>
      <c r="M329" s="95">
        <f t="shared" ref="M329:M352" si="693">K329*L329</f>
        <v>0</v>
      </c>
      <c r="N329" s="95">
        <v>22342.319999999996</v>
      </c>
      <c r="O329" s="95">
        <f t="shared" ref="O329:O352" si="694">K329*N329</f>
        <v>0</v>
      </c>
      <c r="P329" s="96">
        <f t="shared" ref="P329:P334" si="695">M329+O329</f>
        <v>0</v>
      </c>
      <c r="Q329" s="177"/>
      <c r="R329" s="178">
        <v>8293.6</v>
      </c>
      <c r="S329" s="178">
        <f t="shared" ref="S329:S352" si="696">Q329*R329</f>
        <v>0</v>
      </c>
      <c r="T329" s="178">
        <v>22342.319999999996</v>
      </c>
      <c r="U329" s="178">
        <f t="shared" ref="U329:U352" si="697">Q329*T329</f>
        <v>0</v>
      </c>
      <c r="V329" s="179">
        <f t="shared" ref="V329:V334" si="698">S329+U329</f>
        <v>0</v>
      </c>
      <c r="W329" s="224">
        <v>1</v>
      </c>
      <c r="X329" s="225">
        <v>8293.6</v>
      </c>
      <c r="Y329" s="225">
        <f t="shared" ref="Y329:Y352" si="699">W329*X329</f>
        <v>8293.6</v>
      </c>
      <c r="Z329" s="225">
        <v>22342.319999999996</v>
      </c>
      <c r="AA329" s="225">
        <f t="shared" ref="AA329:AA352" si="700">W329*Z329</f>
        <v>22342.319999999996</v>
      </c>
      <c r="AB329" s="226">
        <f t="shared" ref="AB329:AB334" si="701">Y329+AA329</f>
        <v>30635.919999999998</v>
      </c>
      <c r="AC329" s="271"/>
      <c r="AD329" s="272">
        <v>8293.6</v>
      </c>
      <c r="AE329" s="272">
        <f t="shared" ref="AE329:AE352" si="702">AC329*AD329</f>
        <v>0</v>
      </c>
      <c r="AF329" s="272">
        <v>22342.319999999996</v>
      </c>
      <c r="AG329" s="272">
        <f t="shared" ref="AG329:AG352" si="703">AC329*AF329</f>
        <v>0</v>
      </c>
      <c r="AH329" s="273">
        <f t="shared" ref="AH329:AH334" si="704">AE329+AG329</f>
        <v>0</v>
      </c>
      <c r="AI329" s="318"/>
      <c r="AJ329" s="319">
        <v>8293.6</v>
      </c>
      <c r="AK329" s="319">
        <f t="shared" ref="AK329:AK352" si="705">AI329*AJ329</f>
        <v>0</v>
      </c>
      <c r="AL329" s="319">
        <v>22342.319999999996</v>
      </c>
      <c r="AM329" s="319">
        <f t="shared" ref="AM329:AM352" si="706">AI329*AL329</f>
        <v>0</v>
      </c>
      <c r="AN329" s="320">
        <f t="shared" ref="AN329:AN334" si="707">AK329+AM329</f>
        <v>0</v>
      </c>
      <c r="AO329" s="1107"/>
      <c r="AP329" s="1093">
        <v>8293.6</v>
      </c>
      <c r="AQ329" s="1093">
        <f t="shared" ref="AQ329:AQ352" si="708">AO329*AP329</f>
        <v>0</v>
      </c>
      <c r="AR329" s="1093">
        <v>22342.319999999996</v>
      </c>
      <c r="AS329" s="1093">
        <f t="shared" ref="AS329:AS352" si="709">AO329*AR329</f>
        <v>0</v>
      </c>
      <c r="AT329" s="1094">
        <f t="shared" ref="AT329:AT334" si="710">AQ329+AS329</f>
        <v>0</v>
      </c>
      <c r="AU329" s="1103"/>
      <c r="AV329" s="1101">
        <v>8293.6</v>
      </c>
      <c r="AW329" s="1101">
        <f t="shared" ref="AW329:AW352" si="711">AU329*AV329</f>
        <v>0</v>
      </c>
      <c r="AX329" s="1101">
        <v>22342.319999999996</v>
      </c>
      <c r="AY329" s="1101">
        <f t="shared" ref="AY329:AY352" si="712">AU329*AX329</f>
        <v>0</v>
      </c>
      <c r="AZ329" s="1102">
        <f t="shared" ref="AZ329:AZ334" si="713">AW329+AY329</f>
        <v>0</v>
      </c>
      <c r="BA329" s="1151">
        <f t="shared" si="683"/>
        <v>0</v>
      </c>
      <c r="BB329" s="363">
        <v>8293.6</v>
      </c>
      <c r="BC329" s="363">
        <f t="shared" ref="BC329:BC352" si="714">BA329*BB329</f>
        <v>0</v>
      </c>
      <c r="BD329" s="363">
        <v>22342.319999999996</v>
      </c>
      <c r="BE329" s="363">
        <f t="shared" ref="BE329:BE352" si="715">BA329*BD329</f>
        <v>0</v>
      </c>
      <c r="BF329" s="364">
        <f t="shared" si="608"/>
        <v>0</v>
      </c>
      <c r="BG329" s="1220">
        <f t="shared" si="584"/>
        <v>0</v>
      </c>
      <c r="BH329" s="1220">
        <f t="shared" si="585"/>
        <v>0</v>
      </c>
    </row>
    <row r="330" spans="1:60" x14ac:dyDescent="0.2">
      <c r="A330" s="1">
        <v>321</v>
      </c>
      <c r="B330" s="50" t="s">
        <v>154</v>
      </c>
      <c r="C330" s="1159" t="s">
        <v>155</v>
      </c>
      <c r="D330" s="51" t="s">
        <v>14</v>
      </c>
      <c r="E330" s="51">
        <v>2</v>
      </c>
      <c r="F330" s="76">
        <v>800</v>
      </c>
      <c r="G330" s="76">
        <f t="shared" si="550"/>
        <v>1600</v>
      </c>
      <c r="H330" s="76">
        <v>1021</v>
      </c>
      <c r="I330" s="76">
        <f t="shared" si="551"/>
        <v>2042</v>
      </c>
      <c r="J330" s="120">
        <f t="shared" si="692"/>
        <v>3642</v>
      </c>
      <c r="K330" s="131"/>
      <c r="L330" s="95">
        <v>800</v>
      </c>
      <c r="M330" s="95">
        <f t="shared" si="693"/>
        <v>0</v>
      </c>
      <c r="N330" s="95">
        <v>1021</v>
      </c>
      <c r="O330" s="95">
        <f t="shared" si="694"/>
        <v>0</v>
      </c>
      <c r="P330" s="96">
        <f t="shared" si="695"/>
        <v>0</v>
      </c>
      <c r="Q330" s="177"/>
      <c r="R330" s="178">
        <v>800</v>
      </c>
      <c r="S330" s="178">
        <f t="shared" si="696"/>
        <v>0</v>
      </c>
      <c r="T330" s="178">
        <v>1021</v>
      </c>
      <c r="U330" s="178">
        <f t="shared" si="697"/>
        <v>0</v>
      </c>
      <c r="V330" s="179">
        <f t="shared" si="698"/>
        <v>0</v>
      </c>
      <c r="W330" s="224"/>
      <c r="X330" s="225">
        <v>800</v>
      </c>
      <c r="Y330" s="225">
        <f t="shared" si="699"/>
        <v>0</v>
      </c>
      <c r="Z330" s="225">
        <v>1021</v>
      </c>
      <c r="AA330" s="225">
        <f t="shared" si="700"/>
        <v>0</v>
      </c>
      <c r="AB330" s="226">
        <f t="shared" si="701"/>
        <v>0</v>
      </c>
      <c r="AC330" s="271">
        <v>2</v>
      </c>
      <c r="AD330" s="272">
        <v>800</v>
      </c>
      <c r="AE330" s="272">
        <f t="shared" si="702"/>
        <v>1600</v>
      </c>
      <c r="AF330" s="272">
        <v>1021</v>
      </c>
      <c r="AG330" s="272">
        <f t="shared" si="703"/>
        <v>2042</v>
      </c>
      <c r="AH330" s="273">
        <f t="shared" si="704"/>
        <v>3642</v>
      </c>
      <c r="AI330" s="318"/>
      <c r="AJ330" s="319">
        <v>800</v>
      </c>
      <c r="AK330" s="319">
        <f t="shared" si="705"/>
        <v>0</v>
      </c>
      <c r="AL330" s="319">
        <v>1021</v>
      </c>
      <c r="AM330" s="319">
        <f t="shared" si="706"/>
        <v>0</v>
      </c>
      <c r="AN330" s="320">
        <f t="shared" si="707"/>
        <v>0</v>
      </c>
      <c r="AO330" s="1107"/>
      <c r="AP330" s="1093">
        <v>800</v>
      </c>
      <c r="AQ330" s="1093">
        <f t="shared" si="708"/>
        <v>0</v>
      </c>
      <c r="AR330" s="1093">
        <v>1021</v>
      </c>
      <c r="AS330" s="1093">
        <f t="shared" si="709"/>
        <v>0</v>
      </c>
      <c r="AT330" s="1094">
        <f t="shared" si="710"/>
        <v>0</v>
      </c>
      <c r="AU330" s="1103"/>
      <c r="AV330" s="1101">
        <v>800</v>
      </c>
      <c r="AW330" s="1101">
        <f t="shared" si="711"/>
        <v>0</v>
      </c>
      <c r="AX330" s="1101">
        <v>1021</v>
      </c>
      <c r="AY330" s="1101">
        <f t="shared" si="712"/>
        <v>0</v>
      </c>
      <c r="AZ330" s="1102">
        <f t="shared" si="713"/>
        <v>0</v>
      </c>
      <c r="BA330" s="1151">
        <f t="shared" si="683"/>
        <v>0</v>
      </c>
      <c r="BB330" s="363">
        <v>800</v>
      </c>
      <c r="BC330" s="363">
        <f t="shared" si="714"/>
        <v>0</v>
      </c>
      <c r="BD330" s="363">
        <v>1021</v>
      </c>
      <c r="BE330" s="363">
        <f t="shared" si="715"/>
        <v>0</v>
      </c>
      <c r="BF330" s="364">
        <f t="shared" si="608"/>
        <v>0</v>
      </c>
      <c r="BG330" s="1220">
        <f t="shared" si="584"/>
        <v>0</v>
      </c>
      <c r="BH330" s="1220">
        <f t="shared" si="585"/>
        <v>0</v>
      </c>
    </row>
    <row r="331" spans="1:60" x14ac:dyDescent="0.2">
      <c r="A331" s="1">
        <v>322</v>
      </c>
      <c r="B331" s="50" t="s">
        <v>132</v>
      </c>
      <c r="C331" s="1159" t="s">
        <v>133</v>
      </c>
      <c r="D331" s="51" t="s">
        <v>14</v>
      </c>
      <c r="E331" s="51">
        <v>12</v>
      </c>
      <c r="F331" s="76">
        <v>4003.24</v>
      </c>
      <c r="G331" s="76">
        <f t="shared" si="550"/>
        <v>48038.879999999997</v>
      </c>
      <c r="H331" s="76">
        <v>9764</v>
      </c>
      <c r="I331" s="76">
        <f t="shared" si="551"/>
        <v>117168</v>
      </c>
      <c r="J331" s="120">
        <f t="shared" si="692"/>
        <v>165206.88</v>
      </c>
      <c r="K331" s="131">
        <v>7</v>
      </c>
      <c r="L331" s="95">
        <v>4003.24</v>
      </c>
      <c r="M331" s="95">
        <f t="shared" si="693"/>
        <v>28022.68</v>
      </c>
      <c r="N331" s="95">
        <v>9764</v>
      </c>
      <c r="O331" s="95">
        <f t="shared" si="694"/>
        <v>68348</v>
      </c>
      <c r="P331" s="96">
        <f t="shared" si="695"/>
        <v>96370.68</v>
      </c>
      <c r="Q331" s="177"/>
      <c r="R331" s="178">
        <v>4003.24</v>
      </c>
      <c r="S331" s="178">
        <f t="shared" si="696"/>
        <v>0</v>
      </c>
      <c r="T331" s="178">
        <v>9764</v>
      </c>
      <c r="U331" s="178">
        <f t="shared" si="697"/>
        <v>0</v>
      </c>
      <c r="V331" s="179">
        <f t="shared" si="698"/>
        <v>0</v>
      </c>
      <c r="W331" s="224">
        <v>5</v>
      </c>
      <c r="X331" s="225">
        <v>4003.24</v>
      </c>
      <c r="Y331" s="225">
        <f t="shared" si="699"/>
        <v>20016.199999999997</v>
      </c>
      <c r="Z331" s="225">
        <v>9764</v>
      </c>
      <c r="AA331" s="225">
        <f t="shared" si="700"/>
        <v>48820</v>
      </c>
      <c r="AB331" s="226">
        <f t="shared" si="701"/>
        <v>68836.2</v>
      </c>
      <c r="AC331" s="271"/>
      <c r="AD331" s="272">
        <v>4003.24</v>
      </c>
      <c r="AE331" s="272">
        <f t="shared" si="702"/>
        <v>0</v>
      </c>
      <c r="AF331" s="272">
        <v>9764</v>
      </c>
      <c r="AG331" s="272">
        <f t="shared" si="703"/>
        <v>0</v>
      </c>
      <c r="AH331" s="273">
        <f t="shared" si="704"/>
        <v>0</v>
      </c>
      <c r="AI331" s="318"/>
      <c r="AJ331" s="319">
        <v>4003.24</v>
      </c>
      <c r="AK331" s="319">
        <f t="shared" si="705"/>
        <v>0</v>
      </c>
      <c r="AL331" s="319">
        <v>9764</v>
      </c>
      <c r="AM331" s="319">
        <f t="shared" si="706"/>
        <v>0</v>
      </c>
      <c r="AN331" s="320">
        <f t="shared" si="707"/>
        <v>0</v>
      </c>
      <c r="AO331" s="1107"/>
      <c r="AP331" s="1093">
        <v>4003.24</v>
      </c>
      <c r="AQ331" s="1093">
        <f t="shared" si="708"/>
        <v>0</v>
      </c>
      <c r="AR331" s="1093">
        <v>9764</v>
      </c>
      <c r="AS331" s="1093">
        <f t="shared" si="709"/>
        <v>0</v>
      </c>
      <c r="AT331" s="1094">
        <f t="shared" si="710"/>
        <v>0</v>
      </c>
      <c r="AU331" s="1103"/>
      <c r="AV331" s="1101">
        <v>4003.24</v>
      </c>
      <c r="AW331" s="1101">
        <f t="shared" si="711"/>
        <v>0</v>
      </c>
      <c r="AX331" s="1101">
        <v>9764</v>
      </c>
      <c r="AY331" s="1101">
        <f t="shared" si="712"/>
        <v>0</v>
      </c>
      <c r="AZ331" s="1102">
        <f t="shared" si="713"/>
        <v>0</v>
      </c>
      <c r="BA331" s="1151">
        <f t="shared" si="683"/>
        <v>0</v>
      </c>
      <c r="BB331" s="363">
        <v>4003.24</v>
      </c>
      <c r="BC331" s="363">
        <f t="shared" si="714"/>
        <v>0</v>
      </c>
      <c r="BD331" s="363">
        <v>9764</v>
      </c>
      <c r="BE331" s="363">
        <f t="shared" si="715"/>
        <v>0</v>
      </c>
      <c r="BF331" s="364">
        <f t="shared" si="608"/>
        <v>0</v>
      </c>
      <c r="BG331" s="1220">
        <f t="shared" si="584"/>
        <v>1.4551915228366852E-11</v>
      </c>
      <c r="BH331" s="1220">
        <f t="shared" si="585"/>
        <v>-1.4551915228366852E-11</v>
      </c>
    </row>
    <row r="332" spans="1:60" x14ac:dyDescent="0.2">
      <c r="A332" s="1">
        <v>323</v>
      </c>
      <c r="B332" s="50" t="s">
        <v>156</v>
      </c>
      <c r="C332" s="1159"/>
      <c r="D332" s="51" t="s">
        <v>14</v>
      </c>
      <c r="E332" s="51">
        <v>2</v>
      </c>
      <c r="F332" s="76">
        <v>600</v>
      </c>
      <c r="G332" s="76">
        <f t="shared" si="550"/>
        <v>1200</v>
      </c>
      <c r="H332" s="76">
        <v>595</v>
      </c>
      <c r="I332" s="76">
        <f t="shared" si="551"/>
        <v>1190</v>
      </c>
      <c r="J332" s="120">
        <f t="shared" si="692"/>
        <v>2390</v>
      </c>
      <c r="K332" s="131"/>
      <c r="L332" s="95">
        <v>600</v>
      </c>
      <c r="M332" s="95">
        <f t="shared" si="693"/>
        <v>0</v>
      </c>
      <c r="N332" s="95">
        <v>595</v>
      </c>
      <c r="O332" s="95">
        <f t="shared" si="694"/>
        <v>0</v>
      </c>
      <c r="P332" s="96">
        <f t="shared" si="695"/>
        <v>0</v>
      </c>
      <c r="Q332" s="177"/>
      <c r="R332" s="178">
        <v>600</v>
      </c>
      <c r="S332" s="178">
        <f t="shared" si="696"/>
        <v>0</v>
      </c>
      <c r="T332" s="178">
        <v>595</v>
      </c>
      <c r="U332" s="178">
        <f t="shared" si="697"/>
        <v>0</v>
      </c>
      <c r="V332" s="179">
        <f t="shared" si="698"/>
        <v>0</v>
      </c>
      <c r="W332" s="224"/>
      <c r="X332" s="225">
        <v>600</v>
      </c>
      <c r="Y332" s="225">
        <f t="shared" si="699"/>
        <v>0</v>
      </c>
      <c r="Z332" s="225">
        <v>595</v>
      </c>
      <c r="AA332" s="225">
        <f t="shared" si="700"/>
        <v>0</v>
      </c>
      <c r="AB332" s="226">
        <f t="shared" si="701"/>
        <v>0</v>
      </c>
      <c r="AC332" s="271">
        <v>2</v>
      </c>
      <c r="AD332" s="272">
        <v>600</v>
      </c>
      <c r="AE332" s="272">
        <f t="shared" si="702"/>
        <v>1200</v>
      </c>
      <c r="AF332" s="272">
        <v>595</v>
      </c>
      <c r="AG332" s="272">
        <f t="shared" si="703"/>
        <v>1190</v>
      </c>
      <c r="AH332" s="273">
        <f t="shared" si="704"/>
        <v>2390</v>
      </c>
      <c r="AI332" s="318"/>
      <c r="AJ332" s="319">
        <v>600</v>
      </c>
      <c r="AK332" s="319">
        <f t="shared" si="705"/>
        <v>0</v>
      </c>
      <c r="AL332" s="319">
        <v>595</v>
      </c>
      <c r="AM332" s="319">
        <f t="shared" si="706"/>
        <v>0</v>
      </c>
      <c r="AN332" s="320">
        <f t="shared" si="707"/>
        <v>0</v>
      </c>
      <c r="AO332" s="1107"/>
      <c r="AP332" s="1093">
        <v>600</v>
      </c>
      <c r="AQ332" s="1093">
        <f t="shared" si="708"/>
        <v>0</v>
      </c>
      <c r="AR332" s="1093">
        <v>595</v>
      </c>
      <c r="AS332" s="1093">
        <f t="shared" si="709"/>
        <v>0</v>
      </c>
      <c r="AT332" s="1094">
        <f t="shared" si="710"/>
        <v>0</v>
      </c>
      <c r="AU332" s="1103"/>
      <c r="AV332" s="1101">
        <v>600</v>
      </c>
      <c r="AW332" s="1101">
        <f t="shared" si="711"/>
        <v>0</v>
      </c>
      <c r="AX332" s="1101">
        <v>595</v>
      </c>
      <c r="AY332" s="1101">
        <f t="shared" si="712"/>
        <v>0</v>
      </c>
      <c r="AZ332" s="1102">
        <f t="shared" si="713"/>
        <v>0</v>
      </c>
      <c r="BA332" s="1151">
        <f t="shared" si="683"/>
        <v>0</v>
      </c>
      <c r="BB332" s="363">
        <v>600</v>
      </c>
      <c r="BC332" s="363">
        <f t="shared" si="714"/>
        <v>0</v>
      </c>
      <c r="BD332" s="363">
        <v>595</v>
      </c>
      <c r="BE332" s="363">
        <f t="shared" si="715"/>
        <v>0</v>
      </c>
      <c r="BF332" s="364">
        <f t="shared" si="608"/>
        <v>0</v>
      </c>
      <c r="BG332" s="1220">
        <f t="shared" si="584"/>
        <v>0</v>
      </c>
      <c r="BH332" s="1220">
        <f t="shared" si="585"/>
        <v>0</v>
      </c>
    </row>
    <row r="333" spans="1:60" x14ac:dyDescent="0.2">
      <c r="A333" s="1">
        <v>324</v>
      </c>
      <c r="B333" s="50" t="s">
        <v>134</v>
      </c>
      <c r="C333" s="1159"/>
      <c r="D333" s="51" t="s">
        <v>14</v>
      </c>
      <c r="E333" s="51">
        <v>12</v>
      </c>
      <c r="F333" s="76">
        <v>800</v>
      </c>
      <c r="G333" s="76">
        <f t="shared" si="550"/>
        <v>9600</v>
      </c>
      <c r="H333" s="76">
        <v>2142</v>
      </c>
      <c r="I333" s="76">
        <f t="shared" si="551"/>
        <v>25704</v>
      </c>
      <c r="J333" s="120">
        <f t="shared" si="692"/>
        <v>35304</v>
      </c>
      <c r="K333" s="131">
        <v>7</v>
      </c>
      <c r="L333" s="95">
        <v>800</v>
      </c>
      <c r="M333" s="95">
        <f t="shared" si="693"/>
        <v>5600</v>
      </c>
      <c r="N333" s="95">
        <v>2142</v>
      </c>
      <c r="O333" s="95">
        <f t="shared" si="694"/>
        <v>14994</v>
      </c>
      <c r="P333" s="96">
        <f t="shared" si="695"/>
        <v>20594</v>
      </c>
      <c r="Q333" s="177">
        <v>5</v>
      </c>
      <c r="R333" s="178">
        <v>800</v>
      </c>
      <c r="S333" s="178">
        <f t="shared" si="696"/>
        <v>4000</v>
      </c>
      <c r="T333" s="178">
        <v>2142</v>
      </c>
      <c r="U333" s="178">
        <f t="shared" si="697"/>
        <v>10710</v>
      </c>
      <c r="V333" s="179">
        <f t="shared" si="698"/>
        <v>14710</v>
      </c>
      <c r="W333" s="224"/>
      <c r="X333" s="225">
        <v>800</v>
      </c>
      <c r="Y333" s="225">
        <f t="shared" si="699"/>
        <v>0</v>
      </c>
      <c r="Z333" s="225">
        <v>2142</v>
      </c>
      <c r="AA333" s="225">
        <f t="shared" si="700"/>
        <v>0</v>
      </c>
      <c r="AB333" s="226">
        <f t="shared" si="701"/>
        <v>0</v>
      </c>
      <c r="AC333" s="271"/>
      <c r="AD333" s="272">
        <v>800</v>
      </c>
      <c r="AE333" s="272">
        <f t="shared" si="702"/>
        <v>0</v>
      </c>
      <c r="AF333" s="272">
        <v>2142</v>
      </c>
      <c r="AG333" s="272">
        <f t="shared" si="703"/>
        <v>0</v>
      </c>
      <c r="AH333" s="273">
        <f t="shared" si="704"/>
        <v>0</v>
      </c>
      <c r="AI333" s="318"/>
      <c r="AJ333" s="319">
        <v>800</v>
      </c>
      <c r="AK333" s="319">
        <f t="shared" si="705"/>
        <v>0</v>
      </c>
      <c r="AL333" s="319">
        <v>2142</v>
      </c>
      <c r="AM333" s="319">
        <f t="shared" si="706"/>
        <v>0</v>
      </c>
      <c r="AN333" s="320">
        <f t="shared" si="707"/>
        <v>0</v>
      </c>
      <c r="AO333" s="1107"/>
      <c r="AP333" s="1093">
        <v>800</v>
      </c>
      <c r="AQ333" s="1093">
        <f t="shared" si="708"/>
        <v>0</v>
      </c>
      <c r="AR333" s="1093">
        <v>2142</v>
      </c>
      <c r="AS333" s="1093">
        <f t="shared" si="709"/>
        <v>0</v>
      </c>
      <c r="AT333" s="1094">
        <f t="shared" si="710"/>
        <v>0</v>
      </c>
      <c r="AU333" s="1103"/>
      <c r="AV333" s="1101">
        <v>800</v>
      </c>
      <c r="AW333" s="1101">
        <f t="shared" si="711"/>
        <v>0</v>
      </c>
      <c r="AX333" s="1101">
        <v>2142</v>
      </c>
      <c r="AY333" s="1101">
        <f t="shared" si="712"/>
        <v>0</v>
      </c>
      <c r="AZ333" s="1102">
        <f t="shared" si="713"/>
        <v>0</v>
      </c>
      <c r="BA333" s="1151">
        <f t="shared" si="683"/>
        <v>0</v>
      </c>
      <c r="BB333" s="363">
        <v>800</v>
      </c>
      <c r="BC333" s="363">
        <f t="shared" si="714"/>
        <v>0</v>
      </c>
      <c r="BD333" s="363">
        <v>2142</v>
      </c>
      <c r="BE333" s="363">
        <f t="shared" si="715"/>
        <v>0</v>
      </c>
      <c r="BF333" s="364">
        <f t="shared" si="608"/>
        <v>0</v>
      </c>
      <c r="BG333" s="1220">
        <f t="shared" si="584"/>
        <v>0</v>
      </c>
      <c r="BH333" s="1220">
        <f t="shared" si="585"/>
        <v>0</v>
      </c>
    </row>
    <row r="334" spans="1:60" x14ac:dyDescent="0.2">
      <c r="A334" s="1">
        <v>325</v>
      </c>
      <c r="B334" s="50" t="s">
        <v>157</v>
      </c>
      <c r="C334" s="51"/>
      <c r="D334" s="51" t="s">
        <v>56</v>
      </c>
      <c r="E334" s="51">
        <v>12.263999999999999</v>
      </c>
      <c r="F334" s="76">
        <v>900</v>
      </c>
      <c r="G334" s="76">
        <f t="shared" si="550"/>
        <v>11037.599999999999</v>
      </c>
      <c r="H334" s="76">
        <v>840</v>
      </c>
      <c r="I334" s="76">
        <f t="shared" si="551"/>
        <v>10301.76</v>
      </c>
      <c r="J334" s="120">
        <f t="shared" si="692"/>
        <v>21339.360000000001</v>
      </c>
      <c r="K334" s="1596">
        <v>5.2240000000000002</v>
      </c>
      <c r="L334" s="95">
        <v>900</v>
      </c>
      <c r="M334" s="95">
        <f t="shared" si="693"/>
        <v>4701.6000000000004</v>
      </c>
      <c r="N334" s="95">
        <v>840</v>
      </c>
      <c r="O334" s="95">
        <f t="shared" si="694"/>
        <v>4388.16</v>
      </c>
      <c r="P334" s="96">
        <f t="shared" si="695"/>
        <v>9089.76</v>
      </c>
      <c r="Q334" s="177"/>
      <c r="R334" s="178">
        <v>900</v>
      </c>
      <c r="S334" s="178">
        <f t="shared" si="696"/>
        <v>0</v>
      </c>
      <c r="T334" s="178">
        <v>840</v>
      </c>
      <c r="U334" s="178">
        <f t="shared" si="697"/>
        <v>0</v>
      </c>
      <c r="V334" s="179">
        <f t="shared" si="698"/>
        <v>0</v>
      </c>
      <c r="W334" s="224"/>
      <c r="X334" s="225">
        <v>900</v>
      </c>
      <c r="Y334" s="225">
        <f t="shared" si="699"/>
        <v>0</v>
      </c>
      <c r="Z334" s="225">
        <v>840</v>
      </c>
      <c r="AA334" s="225">
        <f t="shared" si="700"/>
        <v>0</v>
      </c>
      <c r="AB334" s="226">
        <f t="shared" si="701"/>
        <v>0</v>
      </c>
      <c r="AC334" s="1596">
        <v>3.7759999999999998</v>
      </c>
      <c r="AD334" s="272">
        <v>900</v>
      </c>
      <c r="AE334" s="272">
        <f t="shared" si="702"/>
        <v>3398.3999999999996</v>
      </c>
      <c r="AF334" s="272">
        <v>840</v>
      </c>
      <c r="AG334" s="272">
        <f t="shared" si="703"/>
        <v>3171.8399999999997</v>
      </c>
      <c r="AH334" s="273">
        <f t="shared" si="704"/>
        <v>6570.24</v>
      </c>
      <c r="AI334" s="1594">
        <v>3.2639999999999993</v>
      </c>
      <c r="AJ334" s="319">
        <v>900</v>
      </c>
      <c r="AK334" s="319">
        <f t="shared" si="705"/>
        <v>2937.5999999999995</v>
      </c>
      <c r="AL334" s="319">
        <v>840</v>
      </c>
      <c r="AM334" s="319">
        <f t="shared" si="706"/>
        <v>2741.7599999999993</v>
      </c>
      <c r="AN334" s="320">
        <f t="shared" si="707"/>
        <v>5679.3599999999988</v>
      </c>
      <c r="AO334" s="1107"/>
      <c r="AP334" s="1093">
        <v>900</v>
      </c>
      <c r="AQ334" s="1093">
        <f t="shared" si="708"/>
        <v>0</v>
      </c>
      <c r="AR334" s="1093">
        <v>840</v>
      </c>
      <c r="AS334" s="1093">
        <f t="shared" si="709"/>
        <v>0</v>
      </c>
      <c r="AT334" s="1094">
        <f t="shared" si="710"/>
        <v>0</v>
      </c>
      <c r="AU334" s="1103"/>
      <c r="AV334" s="1101">
        <v>900</v>
      </c>
      <c r="AW334" s="1101">
        <f t="shared" si="711"/>
        <v>0</v>
      </c>
      <c r="AX334" s="1101">
        <v>840</v>
      </c>
      <c r="AY334" s="1101">
        <f t="shared" si="712"/>
        <v>0</v>
      </c>
      <c r="AZ334" s="1102">
        <f t="shared" si="713"/>
        <v>0</v>
      </c>
      <c r="BA334" s="1151">
        <f t="shared" si="683"/>
        <v>0</v>
      </c>
      <c r="BB334" s="363">
        <v>900</v>
      </c>
      <c r="BC334" s="363">
        <f t="shared" si="714"/>
        <v>0</v>
      </c>
      <c r="BD334" s="363">
        <v>840</v>
      </c>
      <c r="BE334" s="363">
        <f t="shared" si="715"/>
        <v>0</v>
      </c>
      <c r="BF334" s="364">
        <f t="shared" si="608"/>
        <v>0</v>
      </c>
      <c r="BG334" s="1220">
        <f t="shared" si="584"/>
        <v>0</v>
      </c>
      <c r="BH334" s="1220">
        <f t="shared" si="585"/>
        <v>0</v>
      </c>
    </row>
    <row r="335" spans="1:60" hidden="1" x14ac:dyDescent="0.2">
      <c r="A335" s="1">
        <v>326</v>
      </c>
      <c r="B335" s="50" t="s">
        <v>158</v>
      </c>
      <c r="C335" s="1159"/>
      <c r="D335" s="51" t="s">
        <v>137</v>
      </c>
      <c r="E335" s="1658">
        <v>0</v>
      </c>
      <c r="F335" s="76"/>
      <c r="G335" s="76">
        <f t="shared" si="550"/>
        <v>0</v>
      </c>
      <c r="H335" s="76"/>
      <c r="I335" s="76">
        <f t="shared" si="551"/>
        <v>0</v>
      </c>
      <c r="J335" s="120"/>
      <c r="K335" s="131"/>
      <c r="L335" s="95"/>
      <c r="M335" s="95">
        <f t="shared" si="693"/>
        <v>0</v>
      </c>
      <c r="N335" s="95"/>
      <c r="O335" s="95">
        <f t="shared" si="694"/>
        <v>0</v>
      </c>
      <c r="P335" s="96"/>
      <c r="Q335" s="177"/>
      <c r="R335" s="178"/>
      <c r="S335" s="178">
        <f t="shared" si="696"/>
        <v>0</v>
      </c>
      <c r="T335" s="178"/>
      <c r="U335" s="178">
        <f t="shared" si="697"/>
        <v>0</v>
      </c>
      <c r="V335" s="179"/>
      <c r="W335" s="224"/>
      <c r="X335" s="225"/>
      <c r="Y335" s="225">
        <f t="shared" si="699"/>
        <v>0</v>
      </c>
      <c r="Z335" s="225"/>
      <c r="AA335" s="225">
        <f t="shared" si="700"/>
        <v>0</v>
      </c>
      <c r="AB335" s="226"/>
      <c r="AC335" s="271"/>
      <c r="AD335" s="272"/>
      <c r="AE335" s="272">
        <f t="shared" si="702"/>
        <v>0</v>
      </c>
      <c r="AF335" s="272"/>
      <c r="AG335" s="272">
        <f t="shared" si="703"/>
        <v>0</v>
      </c>
      <c r="AH335" s="273"/>
      <c r="AI335" s="318"/>
      <c r="AJ335" s="319"/>
      <c r="AK335" s="319">
        <f t="shared" si="705"/>
        <v>0</v>
      </c>
      <c r="AL335" s="319"/>
      <c r="AM335" s="319">
        <f t="shared" si="706"/>
        <v>0</v>
      </c>
      <c r="AN335" s="320"/>
      <c r="AO335" s="1107"/>
      <c r="AP335" s="1093"/>
      <c r="AQ335" s="1093">
        <f t="shared" si="708"/>
        <v>0</v>
      </c>
      <c r="AR335" s="1093"/>
      <c r="AS335" s="1093">
        <f t="shared" si="709"/>
        <v>0</v>
      </c>
      <c r="AT335" s="1094"/>
      <c r="AU335" s="1103"/>
      <c r="AV335" s="1101"/>
      <c r="AW335" s="1101">
        <f t="shared" si="711"/>
        <v>0</v>
      </c>
      <c r="AX335" s="1101"/>
      <c r="AY335" s="1101">
        <f t="shared" si="712"/>
        <v>0</v>
      </c>
      <c r="AZ335" s="1102"/>
      <c r="BA335" s="1163">
        <f t="shared" si="683"/>
        <v>0</v>
      </c>
      <c r="BB335" s="363"/>
      <c r="BC335" s="363">
        <f t="shared" si="714"/>
        <v>0</v>
      </c>
      <c r="BD335" s="363"/>
      <c r="BE335" s="363">
        <f t="shared" si="715"/>
        <v>0</v>
      </c>
      <c r="BF335" s="364">
        <f t="shared" si="608"/>
        <v>0</v>
      </c>
      <c r="BG335" s="1220">
        <f t="shared" si="584"/>
        <v>0</v>
      </c>
      <c r="BH335" s="1220">
        <f t="shared" si="585"/>
        <v>0</v>
      </c>
    </row>
    <row r="336" spans="1:60" x14ac:dyDescent="0.2">
      <c r="A336" s="1">
        <v>327</v>
      </c>
      <c r="B336" s="50" t="s">
        <v>159</v>
      </c>
      <c r="C336" s="51"/>
      <c r="D336" s="51" t="s">
        <v>56</v>
      </c>
      <c r="E336" s="1655">
        <v>2.2839999999999998</v>
      </c>
      <c r="F336" s="76">
        <v>900</v>
      </c>
      <c r="G336" s="76">
        <f t="shared" si="550"/>
        <v>2055.6</v>
      </c>
      <c r="H336" s="76">
        <v>3080</v>
      </c>
      <c r="I336" s="76">
        <f t="shared" si="551"/>
        <v>7034.7199999999993</v>
      </c>
      <c r="J336" s="120">
        <f t="shared" ref="J336:J337" si="716">G336+I336</f>
        <v>9090.32</v>
      </c>
      <c r="K336" s="1595">
        <v>0.504</v>
      </c>
      <c r="L336" s="95">
        <v>900</v>
      </c>
      <c r="M336" s="95">
        <f t="shared" si="693"/>
        <v>453.6</v>
      </c>
      <c r="N336" s="95">
        <v>3080</v>
      </c>
      <c r="O336" s="95">
        <f t="shared" si="694"/>
        <v>1552.32</v>
      </c>
      <c r="P336" s="96">
        <f t="shared" ref="P336:P337" si="717">M336+O336</f>
        <v>2005.92</v>
      </c>
      <c r="Q336" s="1310"/>
      <c r="R336" s="178">
        <v>900</v>
      </c>
      <c r="S336" s="178">
        <f t="shared" si="696"/>
        <v>0</v>
      </c>
      <c r="T336" s="178">
        <v>3080</v>
      </c>
      <c r="U336" s="178">
        <f t="shared" si="697"/>
        <v>0</v>
      </c>
      <c r="V336" s="179">
        <f t="shared" ref="V336:V337" si="718">S336+U336</f>
        <v>0</v>
      </c>
      <c r="W336" s="1311"/>
      <c r="X336" s="225">
        <v>900</v>
      </c>
      <c r="Y336" s="225">
        <f t="shared" si="699"/>
        <v>0</v>
      </c>
      <c r="Z336" s="225">
        <v>3080</v>
      </c>
      <c r="AA336" s="225">
        <f t="shared" si="700"/>
        <v>0</v>
      </c>
      <c r="AB336" s="226">
        <f t="shared" ref="AB336:AB337" si="719">Y336+AA336</f>
        <v>0</v>
      </c>
      <c r="AC336" s="1312"/>
      <c r="AD336" s="272">
        <v>900</v>
      </c>
      <c r="AE336" s="272">
        <f t="shared" si="702"/>
        <v>0</v>
      </c>
      <c r="AF336" s="272">
        <v>3080</v>
      </c>
      <c r="AG336" s="272">
        <f t="shared" si="703"/>
        <v>0</v>
      </c>
      <c r="AH336" s="273">
        <f t="shared" ref="AH336:AH337" si="720">AE336+AG336</f>
        <v>0</v>
      </c>
      <c r="AI336" s="1597">
        <v>1.7799999999999998</v>
      </c>
      <c r="AJ336" s="319">
        <v>900</v>
      </c>
      <c r="AK336" s="319">
        <f t="shared" si="705"/>
        <v>1601.9999999999998</v>
      </c>
      <c r="AL336" s="319">
        <v>3080</v>
      </c>
      <c r="AM336" s="319">
        <f t="shared" si="706"/>
        <v>5482.4</v>
      </c>
      <c r="AN336" s="320">
        <f t="shared" ref="AN336:AN337" si="721">AK336+AM336</f>
        <v>7084.4</v>
      </c>
      <c r="AO336" s="1314"/>
      <c r="AP336" s="1093">
        <v>900</v>
      </c>
      <c r="AQ336" s="1093">
        <f t="shared" si="708"/>
        <v>0</v>
      </c>
      <c r="AR336" s="1093">
        <v>3080</v>
      </c>
      <c r="AS336" s="1093">
        <f t="shared" si="709"/>
        <v>0</v>
      </c>
      <c r="AT336" s="1094">
        <f t="shared" ref="AT336:AT337" si="722">AQ336+AS336</f>
        <v>0</v>
      </c>
      <c r="AU336" s="1315"/>
      <c r="AV336" s="1101">
        <v>900</v>
      </c>
      <c r="AW336" s="1101">
        <f t="shared" si="711"/>
        <v>0</v>
      </c>
      <c r="AX336" s="1101">
        <v>3080</v>
      </c>
      <c r="AY336" s="1101">
        <f t="shared" si="712"/>
        <v>0</v>
      </c>
      <c r="AZ336" s="1102">
        <f t="shared" ref="AZ336:AZ337" si="723">AW336+AY336</f>
        <v>0</v>
      </c>
      <c r="BA336" s="1151">
        <f t="shared" si="683"/>
        <v>0</v>
      </c>
      <c r="BB336" s="363">
        <v>900</v>
      </c>
      <c r="BC336" s="363">
        <f t="shared" si="714"/>
        <v>0</v>
      </c>
      <c r="BD336" s="363">
        <v>3080</v>
      </c>
      <c r="BE336" s="363">
        <f t="shared" si="715"/>
        <v>0</v>
      </c>
      <c r="BF336" s="364">
        <f t="shared" si="608"/>
        <v>0</v>
      </c>
      <c r="BG336" s="1220">
        <f t="shared" si="584"/>
        <v>0</v>
      </c>
      <c r="BH336" s="1220">
        <f t="shared" si="585"/>
        <v>0</v>
      </c>
    </row>
    <row r="337" spans="1:60" x14ac:dyDescent="0.2">
      <c r="A337" s="1659">
        <v>328</v>
      </c>
      <c r="B337" s="50" t="s">
        <v>135</v>
      </c>
      <c r="C337" s="1159"/>
      <c r="D337" s="51" t="s">
        <v>56</v>
      </c>
      <c r="E337" s="51">
        <v>149.20499999999998</v>
      </c>
      <c r="F337" s="76">
        <v>1875</v>
      </c>
      <c r="G337" s="76">
        <f t="shared" si="550"/>
        <v>279759.37499999994</v>
      </c>
      <c r="H337" s="76">
        <v>869</v>
      </c>
      <c r="I337" s="76">
        <f t="shared" si="551"/>
        <v>129659.14499999999</v>
      </c>
      <c r="J337" s="120">
        <f t="shared" si="716"/>
        <v>409418.5199999999</v>
      </c>
      <c r="K337" s="1596">
        <v>82.23599999999999</v>
      </c>
      <c r="L337" s="95">
        <v>1875</v>
      </c>
      <c r="M337" s="95">
        <f t="shared" si="693"/>
        <v>154192.49999999997</v>
      </c>
      <c r="N337" s="95">
        <v>869</v>
      </c>
      <c r="O337" s="95">
        <f t="shared" si="694"/>
        <v>71463.083999999988</v>
      </c>
      <c r="P337" s="96">
        <f t="shared" si="717"/>
        <v>225655.58399999997</v>
      </c>
      <c r="Q337" s="1596">
        <v>66.969000000000008</v>
      </c>
      <c r="R337" s="178">
        <v>1875</v>
      </c>
      <c r="S337" s="178">
        <f t="shared" si="696"/>
        <v>125566.87500000001</v>
      </c>
      <c r="T337" s="178">
        <v>869</v>
      </c>
      <c r="U337" s="178">
        <f t="shared" si="697"/>
        <v>58196.061000000009</v>
      </c>
      <c r="V337" s="179">
        <f t="shared" si="718"/>
        <v>183762.93600000002</v>
      </c>
      <c r="W337" s="224"/>
      <c r="X337" s="225">
        <v>1875</v>
      </c>
      <c r="Y337" s="225">
        <f t="shared" si="699"/>
        <v>0</v>
      </c>
      <c r="Z337" s="225">
        <v>869</v>
      </c>
      <c r="AA337" s="225">
        <f t="shared" si="700"/>
        <v>0</v>
      </c>
      <c r="AB337" s="226">
        <f t="shared" si="719"/>
        <v>0</v>
      </c>
      <c r="AC337" s="271"/>
      <c r="AD337" s="272">
        <v>1875</v>
      </c>
      <c r="AE337" s="272">
        <f t="shared" si="702"/>
        <v>0</v>
      </c>
      <c r="AF337" s="272">
        <v>869</v>
      </c>
      <c r="AG337" s="272">
        <f t="shared" si="703"/>
        <v>0</v>
      </c>
      <c r="AH337" s="273">
        <f t="shared" si="720"/>
        <v>0</v>
      </c>
      <c r="AI337" s="318"/>
      <c r="AJ337" s="319">
        <v>1875</v>
      </c>
      <c r="AK337" s="319">
        <f t="shared" si="705"/>
        <v>0</v>
      </c>
      <c r="AL337" s="319">
        <v>869</v>
      </c>
      <c r="AM337" s="319">
        <f t="shared" si="706"/>
        <v>0</v>
      </c>
      <c r="AN337" s="320">
        <f t="shared" si="721"/>
        <v>0</v>
      </c>
      <c r="AO337" s="1107"/>
      <c r="AP337" s="1093">
        <v>1875</v>
      </c>
      <c r="AQ337" s="1093">
        <f t="shared" si="708"/>
        <v>0</v>
      </c>
      <c r="AR337" s="1093">
        <v>869</v>
      </c>
      <c r="AS337" s="1093">
        <f t="shared" si="709"/>
        <v>0</v>
      </c>
      <c r="AT337" s="1094">
        <f t="shared" si="722"/>
        <v>0</v>
      </c>
      <c r="AU337" s="1103"/>
      <c r="AV337" s="1101">
        <v>1875</v>
      </c>
      <c r="AW337" s="1101">
        <f t="shared" si="711"/>
        <v>0</v>
      </c>
      <c r="AX337" s="1101">
        <v>869</v>
      </c>
      <c r="AY337" s="1101">
        <f t="shared" si="712"/>
        <v>0</v>
      </c>
      <c r="AZ337" s="1102">
        <f t="shared" si="723"/>
        <v>0</v>
      </c>
      <c r="BA337" s="1151">
        <f t="shared" si="683"/>
        <v>-1.4210854715202004E-14</v>
      </c>
      <c r="BB337" s="363">
        <v>1875</v>
      </c>
      <c r="BC337" s="363">
        <f t="shared" si="714"/>
        <v>-2.6645352591003757E-11</v>
      </c>
      <c r="BD337" s="363">
        <v>869</v>
      </c>
      <c r="BE337" s="363">
        <f t="shared" si="715"/>
        <v>-1.2349232747510541E-11</v>
      </c>
      <c r="BF337" s="364">
        <f t="shared" si="608"/>
        <v>-3.8994585338514298E-11</v>
      </c>
      <c r="BG337" s="1220">
        <f t="shared" si="584"/>
        <v>-8.7311491370201111E-11</v>
      </c>
      <c r="BH337" s="1220">
        <f t="shared" si="585"/>
        <v>4.8316906031686813E-11</v>
      </c>
    </row>
    <row r="338" spans="1:60" hidden="1" x14ac:dyDescent="0.2">
      <c r="A338" s="1">
        <v>329</v>
      </c>
      <c r="B338" s="50" t="s">
        <v>136</v>
      </c>
      <c r="C338" s="1159"/>
      <c r="D338" s="51" t="s">
        <v>137</v>
      </c>
      <c r="E338" s="51">
        <v>0</v>
      </c>
      <c r="F338" s="76"/>
      <c r="G338" s="76">
        <f t="shared" si="550"/>
        <v>0</v>
      </c>
      <c r="H338" s="76"/>
      <c r="I338" s="76">
        <f t="shared" si="551"/>
        <v>0</v>
      </c>
      <c r="J338" s="120"/>
      <c r="K338" s="131"/>
      <c r="L338" s="95"/>
      <c r="M338" s="95">
        <f t="shared" si="693"/>
        <v>0</v>
      </c>
      <c r="N338" s="95"/>
      <c r="O338" s="95">
        <f t="shared" si="694"/>
        <v>0</v>
      </c>
      <c r="P338" s="96"/>
      <c r="Q338" s="177"/>
      <c r="R338" s="178"/>
      <c r="S338" s="178">
        <f t="shared" si="696"/>
        <v>0</v>
      </c>
      <c r="T338" s="178"/>
      <c r="U338" s="178">
        <f t="shared" si="697"/>
        <v>0</v>
      </c>
      <c r="V338" s="179"/>
      <c r="W338" s="224"/>
      <c r="X338" s="225"/>
      <c r="Y338" s="225">
        <f t="shared" si="699"/>
        <v>0</v>
      </c>
      <c r="Z338" s="225"/>
      <c r="AA338" s="225">
        <f t="shared" si="700"/>
        <v>0</v>
      </c>
      <c r="AB338" s="226"/>
      <c r="AC338" s="271"/>
      <c r="AD338" s="272"/>
      <c r="AE338" s="272">
        <f t="shared" si="702"/>
        <v>0</v>
      </c>
      <c r="AF338" s="272"/>
      <c r="AG338" s="272">
        <f t="shared" si="703"/>
        <v>0</v>
      </c>
      <c r="AH338" s="273"/>
      <c r="AI338" s="318"/>
      <c r="AJ338" s="319"/>
      <c r="AK338" s="319">
        <f t="shared" si="705"/>
        <v>0</v>
      </c>
      <c r="AL338" s="319"/>
      <c r="AM338" s="319">
        <f t="shared" si="706"/>
        <v>0</v>
      </c>
      <c r="AN338" s="320"/>
      <c r="AO338" s="1107"/>
      <c r="AP338" s="1093"/>
      <c r="AQ338" s="1093">
        <f t="shared" si="708"/>
        <v>0</v>
      </c>
      <c r="AR338" s="1093"/>
      <c r="AS338" s="1093">
        <f t="shared" si="709"/>
        <v>0</v>
      </c>
      <c r="AT338" s="1094"/>
      <c r="AU338" s="1103"/>
      <c r="AV338" s="1101"/>
      <c r="AW338" s="1101">
        <f t="shared" si="711"/>
        <v>0</v>
      </c>
      <c r="AX338" s="1101"/>
      <c r="AY338" s="1101">
        <f t="shared" si="712"/>
        <v>0</v>
      </c>
      <c r="AZ338" s="1102"/>
      <c r="BA338" s="1163">
        <f t="shared" si="683"/>
        <v>0</v>
      </c>
      <c r="BB338" s="363"/>
      <c r="BC338" s="363">
        <f t="shared" si="714"/>
        <v>0</v>
      </c>
      <c r="BD338" s="363"/>
      <c r="BE338" s="363">
        <f t="shared" si="715"/>
        <v>0</v>
      </c>
      <c r="BF338" s="364">
        <f t="shared" si="608"/>
        <v>0</v>
      </c>
      <c r="BG338" s="1220">
        <f t="shared" si="584"/>
        <v>0</v>
      </c>
      <c r="BH338" s="1220">
        <f t="shared" si="585"/>
        <v>0</v>
      </c>
    </row>
    <row r="339" spans="1:60" hidden="1" x14ac:dyDescent="0.2">
      <c r="A339" s="1">
        <v>330</v>
      </c>
      <c r="B339" s="50" t="s">
        <v>160</v>
      </c>
      <c r="C339" s="1159"/>
      <c r="D339" s="51" t="s">
        <v>137</v>
      </c>
      <c r="E339" s="51">
        <v>0</v>
      </c>
      <c r="F339" s="76"/>
      <c r="G339" s="76">
        <f t="shared" si="550"/>
        <v>0</v>
      </c>
      <c r="H339" s="76"/>
      <c r="I339" s="76">
        <f t="shared" si="551"/>
        <v>0</v>
      </c>
      <c r="J339" s="120"/>
      <c r="K339" s="131"/>
      <c r="L339" s="95"/>
      <c r="M339" s="95">
        <f t="shared" si="693"/>
        <v>0</v>
      </c>
      <c r="N339" s="95"/>
      <c r="O339" s="95">
        <f t="shared" si="694"/>
        <v>0</v>
      </c>
      <c r="P339" s="96"/>
      <c r="Q339" s="177"/>
      <c r="R339" s="178"/>
      <c r="S339" s="178">
        <f t="shared" si="696"/>
        <v>0</v>
      </c>
      <c r="T339" s="178"/>
      <c r="U339" s="178">
        <f t="shared" si="697"/>
        <v>0</v>
      </c>
      <c r="V339" s="179"/>
      <c r="W339" s="224"/>
      <c r="X339" s="225"/>
      <c r="Y339" s="225">
        <f t="shared" si="699"/>
        <v>0</v>
      </c>
      <c r="Z339" s="225"/>
      <c r="AA339" s="225">
        <f t="shared" si="700"/>
        <v>0</v>
      </c>
      <c r="AB339" s="226"/>
      <c r="AC339" s="271"/>
      <c r="AD339" s="272"/>
      <c r="AE339" s="272">
        <f t="shared" si="702"/>
        <v>0</v>
      </c>
      <c r="AF339" s="272"/>
      <c r="AG339" s="272">
        <f t="shared" si="703"/>
        <v>0</v>
      </c>
      <c r="AH339" s="273"/>
      <c r="AI339" s="318"/>
      <c r="AJ339" s="319"/>
      <c r="AK339" s="319">
        <f t="shared" si="705"/>
        <v>0</v>
      </c>
      <c r="AL339" s="319"/>
      <c r="AM339" s="319">
        <f t="shared" si="706"/>
        <v>0</v>
      </c>
      <c r="AN339" s="320"/>
      <c r="AO339" s="1107"/>
      <c r="AP339" s="1093"/>
      <c r="AQ339" s="1093">
        <f t="shared" si="708"/>
        <v>0</v>
      </c>
      <c r="AR339" s="1093"/>
      <c r="AS339" s="1093">
        <f t="shared" si="709"/>
        <v>0</v>
      </c>
      <c r="AT339" s="1094"/>
      <c r="AU339" s="1103"/>
      <c r="AV339" s="1101"/>
      <c r="AW339" s="1101">
        <f t="shared" si="711"/>
        <v>0</v>
      </c>
      <c r="AX339" s="1101"/>
      <c r="AY339" s="1101">
        <f t="shared" si="712"/>
        <v>0</v>
      </c>
      <c r="AZ339" s="1102"/>
      <c r="BA339" s="1163">
        <f t="shared" si="683"/>
        <v>0</v>
      </c>
      <c r="BB339" s="363"/>
      <c r="BC339" s="363">
        <f t="shared" si="714"/>
        <v>0</v>
      </c>
      <c r="BD339" s="363"/>
      <c r="BE339" s="363">
        <f t="shared" si="715"/>
        <v>0</v>
      </c>
      <c r="BF339" s="364">
        <f t="shared" si="608"/>
        <v>0</v>
      </c>
      <c r="BG339" s="1220">
        <f t="shared" si="584"/>
        <v>0</v>
      </c>
      <c r="BH339" s="1220">
        <f t="shared" si="585"/>
        <v>0</v>
      </c>
    </row>
    <row r="340" spans="1:60" hidden="1" x14ac:dyDescent="0.2">
      <c r="A340" s="1">
        <v>331</v>
      </c>
      <c r="B340" s="50" t="s">
        <v>161</v>
      </c>
      <c r="C340" s="1159"/>
      <c r="D340" s="51" t="s">
        <v>137</v>
      </c>
      <c r="E340" s="51">
        <v>0</v>
      </c>
      <c r="F340" s="76"/>
      <c r="G340" s="76">
        <f t="shared" si="550"/>
        <v>0</v>
      </c>
      <c r="H340" s="76"/>
      <c r="I340" s="76">
        <f t="shared" si="551"/>
        <v>0</v>
      </c>
      <c r="J340" s="120"/>
      <c r="K340" s="131"/>
      <c r="L340" s="95"/>
      <c r="M340" s="95">
        <f t="shared" si="693"/>
        <v>0</v>
      </c>
      <c r="N340" s="95"/>
      <c r="O340" s="95">
        <f t="shared" si="694"/>
        <v>0</v>
      </c>
      <c r="P340" s="96"/>
      <c r="Q340" s="177"/>
      <c r="R340" s="178"/>
      <c r="S340" s="178">
        <f t="shared" si="696"/>
        <v>0</v>
      </c>
      <c r="T340" s="178"/>
      <c r="U340" s="178">
        <f t="shared" si="697"/>
        <v>0</v>
      </c>
      <c r="V340" s="179"/>
      <c r="W340" s="224"/>
      <c r="X340" s="225"/>
      <c r="Y340" s="225">
        <f t="shared" si="699"/>
        <v>0</v>
      </c>
      <c r="Z340" s="225"/>
      <c r="AA340" s="225">
        <f t="shared" si="700"/>
        <v>0</v>
      </c>
      <c r="AB340" s="226"/>
      <c r="AC340" s="271"/>
      <c r="AD340" s="272"/>
      <c r="AE340" s="272">
        <f t="shared" si="702"/>
        <v>0</v>
      </c>
      <c r="AF340" s="272"/>
      <c r="AG340" s="272">
        <f t="shared" si="703"/>
        <v>0</v>
      </c>
      <c r="AH340" s="273"/>
      <c r="AI340" s="318"/>
      <c r="AJ340" s="319"/>
      <c r="AK340" s="319">
        <f t="shared" si="705"/>
        <v>0</v>
      </c>
      <c r="AL340" s="319"/>
      <c r="AM340" s="319">
        <f t="shared" si="706"/>
        <v>0</v>
      </c>
      <c r="AN340" s="320"/>
      <c r="AO340" s="1107"/>
      <c r="AP340" s="1093"/>
      <c r="AQ340" s="1093">
        <f t="shared" si="708"/>
        <v>0</v>
      </c>
      <c r="AR340" s="1093"/>
      <c r="AS340" s="1093">
        <f t="shared" si="709"/>
        <v>0</v>
      </c>
      <c r="AT340" s="1094"/>
      <c r="AU340" s="1103"/>
      <c r="AV340" s="1101"/>
      <c r="AW340" s="1101">
        <f t="shared" si="711"/>
        <v>0</v>
      </c>
      <c r="AX340" s="1101"/>
      <c r="AY340" s="1101">
        <f t="shared" si="712"/>
        <v>0</v>
      </c>
      <c r="AZ340" s="1102"/>
      <c r="BA340" s="1163">
        <f t="shared" si="683"/>
        <v>0</v>
      </c>
      <c r="BB340" s="363"/>
      <c r="BC340" s="363">
        <f t="shared" si="714"/>
        <v>0</v>
      </c>
      <c r="BD340" s="363"/>
      <c r="BE340" s="363">
        <f t="shared" si="715"/>
        <v>0</v>
      </c>
      <c r="BF340" s="364">
        <f t="shared" si="608"/>
        <v>0</v>
      </c>
      <c r="BG340" s="1220">
        <f t="shared" si="584"/>
        <v>0</v>
      </c>
      <c r="BH340" s="1220">
        <f t="shared" si="585"/>
        <v>0</v>
      </c>
    </row>
    <row r="341" spans="1:60" hidden="1" x14ac:dyDescent="0.2">
      <c r="A341" s="1">
        <v>332</v>
      </c>
      <c r="B341" s="50" t="s">
        <v>138</v>
      </c>
      <c r="C341" s="1159"/>
      <c r="D341" s="51" t="s">
        <v>137</v>
      </c>
      <c r="E341" s="51">
        <v>0</v>
      </c>
      <c r="F341" s="76"/>
      <c r="G341" s="76">
        <f t="shared" si="550"/>
        <v>0</v>
      </c>
      <c r="H341" s="76"/>
      <c r="I341" s="76">
        <f t="shared" si="551"/>
        <v>0</v>
      </c>
      <c r="J341" s="120"/>
      <c r="K341" s="131"/>
      <c r="L341" s="95"/>
      <c r="M341" s="95">
        <f t="shared" si="693"/>
        <v>0</v>
      </c>
      <c r="N341" s="95"/>
      <c r="O341" s="95">
        <f t="shared" si="694"/>
        <v>0</v>
      </c>
      <c r="P341" s="96"/>
      <c r="Q341" s="177"/>
      <c r="R341" s="178"/>
      <c r="S341" s="178">
        <f t="shared" si="696"/>
        <v>0</v>
      </c>
      <c r="T341" s="178"/>
      <c r="U341" s="178">
        <f t="shared" si="697"/>
        <v>0</v>
      </c>
      <c r="V341" s="179"/>
      <c r="W341" s="224"/>
      <c r="X341" s="225"/>
      <c r="Y341" s="225">
        <f t="shared" si="699"/>
        <v>0</v>
      </c>
      <c r="Z341" s="225"/>
      <c r="AA341" s="225">
        <f t="shared" si="700"/>
        <v>0</v>
      </c>
      <c r="AB341" s="226"/>
      <c r="AC341" s="271"/>
      <c r="AD341" s="272"/>
      <c r="AE341" s="272">
        <f t="shared" si="702"/>
        <v>0</v>
      </c>
      <c r="AF341" s="272"/>
      <c r="AG341" s="272">
        <f t="shared" si="703"/>
        <v>0</v>
      </c>
      <c r="AH341" s="273"/>
      <c r="AI341" s="318"/>
      <c r="AJ341" s="319"/>
      <c r="AK341" s="319">
        <f t="shared" si="705"/>
        <v>0</v>
      </c>
      <c r="AL341" s="319"/>
      <c r="AM341" s="319">
        <f t="shared" si="706"/>
        <v>0</v>
      </c>
      <c r="AN341" s="320"/>
      <c r="AO341" s="1107"/>
      <c r="AP341" s="1093"/>
      <c r="AQ341" s="1093">
        <f t="shared" si="708"/>
        <v>0</v>
      </c>
      <c r="AR341" s="1093"/>
      <c r="AS341" s="1093">
        <f t="shared" si="709"/>
        <v>0</v>
      </c>
      <c r="AT341" s="1094"/>
      <c r="AU341" s="1103"/>
      <c r="AV341" s="1101"/>
      <c r="AW341" s="1101">
        <f t="shared" si="711"/>
        <v>0</v>
      </c>
      <c r="AX341" s="1101"/>
      <c r="AY341" s="1101">
        <f t="shared" si="712"/>
        <v>0</v>
      </c>
      <c r="AZ341" s="1102"/>
      <c r="BA341" s="1163">
        <f t="shared" si="683"/>
        <v>0</v>
      </c>
      <c r="BB341" s="363"/>
      <c r="BC341" s="363">
        <f t="shared" si="714"/>
        <v>0</v>
      </c>
      <c r="BD341" s="363"/>
      <c r="BE341" s="363">
        <f t="shared" si="715"/>
        <v>0</v>
      </c>
      <c r="BF341" s="364">
        <f t="shared" si="608"/>
        <v>0</v>
      </c>
      <c r="BG341" s="1220">
        <f t="shared" si="584"/>
        <v>0</v>
      </c>
      <c r="BH341" s="1220">
        <f t="shared" si="585"/>
        <v>0</v>
      </c>
    </row>
    <row r="342" spans="1:60" hidden="1" x14ac:dyDescent="0.2">
      <c r="A342" s="1">
        <v>333</v>
      </c>
      <c r="B342" s="50" t="s">
        <v>162</v>
      </c>
      <c r="C342" s="1159"/>
      <c r="D342" s="51" t="s">
        <v>137</v>
      </c>
      <c r="E342" s="51">
        <v>0</v>
      </c>
      <c r="F342" s="76"/>
      <c r="G342" s="76">
        <f t="shared" si="550"/>
        <v>0</v>
      </c>
      <c r="H342" s="76"/>
      <c r="I342" s="76">
        <f t="shared" si="551"/>
        <v>0</v>
      </c>
      <c r="J342" s="120"/>
      <c r="K342" s="131"/>
      <c r="L342" s="95"/>
      <c r="M342" s="95">
        <f t="shared" si="693"/>
        <v>0</v>
      </c>
      <c r="N342" s="95"/>
      <c r="O342" s="95">
        <f t="shared" si="694"/>
        <v>0</v>
      </c>
      <c r="P342" s="96"/>
      <c r="Q342" s="177"/>
      <c r="R342" s="178"/>
      <c r="S342" s="178">
        <f t="shared" si="696"/>
        <v>0</v>
      </c>
      <c r="T342" s="178"/>
      <c r="U342" s="178">
        <f t="shared" si="697"/>
        <v>0</v>
      </c>
      <c r="V342" s="179"/>
      <c r="W342" s="224"/>
      <c r="X342" s="225"/>
      <c r="Y342" s="225">
        <f t="shared" si="699"/>
        <v>0</v>
      </c>
      <c r="Z342" s="225"/>
      <c r="AA342" s="225">
        <f t="shared" si="700"/>
        <v>0</v>
      </c>
      <c r="AB342" s="226"/>
      <c r="AC342" s="271"/>
      <c r="AD342" s="272"/>
      <c r="AE342" s="272">
        <f t="shared" si="702"/>
        <v>0</v>
      </c>
      <c r="AF342" s="272"/>
      <c r="AG342" s="272">
        <f t="shared" si="703"/>
        <v>0</v>
      </c>
      <c r="AH342" s="273"/>
      <c r="AI342" s="318"/>
      <c r="AJ342" s="319"/>
      <c r="AK342" s="319">
        <f t="shared" si="705"/>
        <v>0</v>
      </c>
      <c r="AL342" s="319"/>
      <c r="AM342" s="319">
        <f t="shared" si="706"/>
        <v>0</v>
      </c>
      <c r="AN342" s="320"/>
      <c r="AO342" s="1107"/>
      <c r="AP342" s="1093"/>
      <c r="AQ342" s="1093">
        <f t="shared" si="708"/>
        <v>0</v>
      </c>
      <c r="AR342" s="1093"/>
      <c r="AS342" s="1093">
        <f t="shared" si="709"/>
        <v>0</v>
      </c>
      <c r="AT342" s="1094"/>
      <c r="AU342" s="1103"/>
      <c r="AV342" s="1101"/>
      <c r="AW342" s="1101">
        <f t="shared" si="711"/>
        <v>0</v>
      </c>
      <c r="AX342" s="1101"/>
      <c r="AY342" s="1101">
        <f t="shared" si="712"/>
        <v>0</v>
      </c>
      <c r="AZ342" s="1102"/>
      <c r="BA342" s="1163">
        <f t="shared" si="683"/>
        <v>0</v>
      </c>
      <c r="BB342" s="363"/>
      <c r="BC342" s="363">
        <f t="shared" si="714"/>
        <v>0</v>
      </c>
      <c r="BD342" s="363"/>
      <c r="BE342" s="363">
        <f t="shared" si="715"/>
        <v>0</v>
      </c>
      <c r="BF342" s="364">
        <f t="shared" si="608"/>
        <v>0</v>
      </c>
      <c r="BG342" s="1220">
        <f t="shared" si="584"/>
        <v>0</v>
      </c>
      <c r="BH342" s="1220">
        <f t="shared" si="585"/>
        <v>0</v>
      </c>
    </row>
    <row r="343" spans="1:60" ht="25.5" x14ac:dyDescent="0.2">
      <c r="A343" s="1">
        <v>334</v>
      </c>
      <c r="B343" s="50" t="s">
        <v>139</v>
      </c>
      <c r="C343" s="1159"/>
      <c r="D343" s="51" t="s">
        <v>56</v>
      </c>
      <c r="E343" s="1655">
        <v>23.460999999999999</v>
      </c>
      <c r="F343" s="76">
        <v>1875</v>
      </c>
      <c r="G343" s="76">
        <f t="shared" si="550"/>
        <v>43989.375</v>
      </c>
      <c r="H343" s="76">
        <v>1617</v>
      </c>
      <c r="I343" s="76">
        <f t="shared" si="551"/>
        <v>37936.436999999998</v>
      </c>
      <c r="J343" s="120">
        <f t="shared" ref="J343:J344" si="724">G343+I343</f>
        <v>81925.812000000005</v>
      </c>
      <c r="K343" s="1595">
        <v>14.356000000000002</v>
      </c>
      <c r="L343" s="95">
        <v>1875</v>
      </c>
      <c r="M343" s="95">
        <f t="shared" si="693"/>
        <v>26917.500000000004</v>
      </c>
      <c r="N343" s="95">
        <v>1617</v>
      </c>
      <c r="O343" s="95">
        <f t="shared" si="694"/>
        <v>23213.652000000002</v>
      </c>
      <c r="P343" s="96">
        <f t="shared" ref="P343:P344" si="725">M343+O343</f>
        <v>50131.152000000002</v>
      </c>
      <c r="Q343" s="1595">
        <v>6.944</v>
      </c>
      <c r="R343" s="178">
        <v>1875</v>
      </c>
      <c r="S343" s="178">
        <f t="shared" si="696"/>
        <v>13020</v>
      </c>
      <c r="T343" s="178">
        <v>1617</v>
      </c>
      <c r="U343" s="178">
        <f t="shared" si="697"/>
        <v>11228.448</v>
      </c>
      <c r="V343" s="179">
        <f t="shared" ref="V343:V344" si="726">S343+U343</f>
        <v>24248.448</v>
      </c>
      <c r="W343" s="1311"/>
      <c r="X343" s="225">
        <v>1875</v>
      </c>
      <c r="Y343" s="225">
        <f t="shared" si="699"/>
        <v>0</v>
      </c>
      <c r="Z343" s="225">
        <v>1617</v>
      </c>
      <c r="AA343" s="225">
        <f t="shared" si="700"/>
        <v>0</v>
      </c>
      <c r="AB343" s="226">
        <f t="shared" ref="AB343:AB344" si="727">Y343+AA343</f>
        <v>0</v>
      </c>
      <c r="AC343" s="1312"/>
      <c r="AD343" s="272">
        <v>1875</v>
      </c>
      <c r="AE343" s="272">
        <f t="shared" si="702"/>
        <v>0</v>
      </c>
      <c r="AF343" s="272">
        <v>1617</v>
      </c>
      <c r="AG343" s="272">
        <f t="shared" si="703"/>
        <v>0</v>
      </c>
      <c r="AH343" s="273">
        <f t="shared" ref="AH343:AH344" si="728">AE343+AG343</f>
        <v>0</v>
      </c>
      <c r="AI343" s="1594">
        <v>2.1609999999999969</v>
      </c>
      <c r="AJ343" s="319">
        <v>1875</v>
      </c>
      <c r="AK343" s="319">
        <f t="shared" si="705"/>
        <v>4051.8749999999941</v>
      </c>
      <c r="AL343" s="319">
        <v>1617</v>
      </c>
      <c r="AM343" s="319">
        <f t="shared" si="706"/>
        <v>3494.336999999995</v>
      </c>
      <c r="AN343" s="320">
        <f t="shared" ref="AN343:AN344" si="729">AK343+AM343</f>
        <v>7546.2119999999886</v>
      </c>
      <c r="AO343" s="1308"/>
      <c r="AP343" s="1093">
        <v>1875</v>
      </c>
      <c r="AQ343" s="1093">
        <f t="shared" si="708"/>
        <v>0</v>
      </c>
      <c r="AR343" s="1093">
        <v>1617</v>
      </c>
      <c r="AS343" s="1093">
        <f t="shared" si="709"/>
        <v>0</v>
      </c>
      <c r="AT343" s="1094">
        <f t="shared" ref="AT343:AT344" si="730">AQ343+AS343</f>
        <v>0</v>
      </c>
      <c r="AU343" s="1309"/>
      <c r="AV343" s="1101">
        <v>1875</v>
      </c>
      <c r="AW343" s="1101">
        <f t="shared" si="711"/>
        <v>0</v>
      </c>
      <c r="AX343" s="1101">
        <v>1617</v>
      </c>
      <c r="AY343" s="1101">
        <f t="shared" si="712"/>
        <v>0</v>
      </c>
      <c r="AZ343" s="1102">
        <f t="shared" ref="AZ343:AZ344" si="731">AW343+AY343</f>
        <v>0</v>
      </c>
      <c r="BA343" s="1151">
        <f t="shared" si="683"/>
        <v>0</v>
      </c>
      <c r="BB343" s="363">
        <v>1875</v>
      </c>
      <c r="BC343" s="363">
        <f t="shared" si="714"/>
        <v>0</v>
      </c>
      <c r="BD343" s="363">
        <v>1617</v>
      </c>
      <c r="BE343" s="363">
        <f t="shared" si="715"/>
        <v>0</v>
      </c>
      <c r="BF343" s="364">
        <f t="shared" si="608"/>
        <v>0</v>
      </c>
      <c r="BG343" s="1220">
        <f t="shared" si="584"/>
        <v>1.4551915228366852E-11</v>
      </c>
      <c r="BH343" s="1220">
        <f t="shared" si="585"/>
        <v>-1.4551915228366852E-11</v>
      </c>
    </row>
    <row r="344" spans="1:60" x14ac:dyDescent="0.2">
      <c r="A344" s="1">
        <v>335</v>
      </c>
      <c r="B344" s="50" t="s">
        <v>140</v>
      </c>
      <c r="C344" s="1159"/>
      <c r="D344" s="51" t="s">
        <v>56</v>
      </c>
      <c r="E344" s="51">
        <v>168.46519999999998</v>
      </c>
      <c r="F344" s="76">
        <v>1875</v>
      </c>
      <c r="G344" s="76">
        <f t="shared" si="550"/>
        <v>315872.24999999994</v>
      </c>
      <c r="H344" s="76">
        <v>1226</v>
      </c>
      <c r="I344" s="76">
        <f t="shared" si="551"/>
        <v>206538.33519999997</v>
      </c>
      <c r="J344" s="120">
        <f t="shared" si="724"/>
        <v>522410.58519999991</v>
      </c>
      <c r="K344" s="1594">
        <v>75.831000000000003</v>
      </c>
      <c r="L344" s="95">
        <v>1875</v>
      </c>
      <c r="M344" s="95">
        <f t="shared" si="693"/>
        <v>142183.125</v>
      </c>
      <c r="N344" s="95">
        <v>1226</v>
      </c>
      <c r="O344" s="95">
        <f t="shared" si="694"/>
        <v>92968.805999999997</v>
      </c>
      <c r="P344" s="96">
        <f t="shared" si="725"/>
        <v>235151.93099999998</v>
      </c>
      <c r="Q344" s="1594">
        <v>63.168999999999997</v>
      </c>
      <c r="R344" s="178">
        <v>1875</v>
      </c>
      <c r="S344" s="178">
        <f t="shared" si="696"/>
        <v>118441.875</v>
      </c>
      <c r="T344" s="178">
        <v>1226</v>
      </c>
      <c r="U344" s="178">
        <f t="shared" si="697"/>
        <v>77445.194000000003</v>
      </c>
      <c r="V344" s="179">
        <f t="shared" si="726"/>
        <v>195887.06900000002</v>
      </c>
      <c r="W344" s="224"/>
      <c r="X344" s="225">
        <v>1875</v>
      </c>
      <c r="Y344" s="225">
        <f t="shared" si="699"/>
        <v>0</v>
      </c>
      <c r="Z344" s="225">
        <v>1226</v>
      </c>
      <c r="AA344" s="225">
        <f t="shared" si="700"/>
        <v>0</v>
      </c>
      <c r="AB344" s="226">
        <f t="shared" si="727"/>
        <v>0</v>
      </c>
      <c r="AC344" s="271"/>
      <c r="AD344" s="272">
        <v>1875</v>
      </c>
      <c r="AE344" s="272">
        <f t="shared" si="702"/>
        <v>0</v>
      </c>
      <c r="AF344" s="272">
        <v>1226</v>
      </c>
      <c r="AG344" s="272">
        <f t="shared" si="703"/>
        <v>0</v>
      </c>
      <c r="AH344" s="273">
        <f t="shared" si="728"/>
        <v>0</v>
      </c>
      <c r="AI344" s="1598">
        <v>29.465199999999982</v>
      </c>
      <c r="AJ344" s="319">
        <v>1875</v>
      </c>
      <c r="AK344" s="319">
        <f t="shared" si="705"/>
        <v>55247.249999999964</v>
      </c>
      <c r="AL344" s="319">
        <v>1226</v>
      </c>
      <c r="AM344" s="319">
        <f t="shared" si="706"/>
        <v>36124.33519999998</v>
      </c>
      <c r="AN344" s="320">
        <f t="shared" si="729"/>
        <v>91371.585199999943</v>
      </c>
      <c r="AO344" s="1320"/>
      <c r="AP344" s="1093">
        <v>1875</v>
      </c>
      <c r="AQ344" s="1093">
        <f t="shared" si="708"/>
        <v>0</v>
      </c>
      <c r="AR344" s="1093">
        <v>1226</v>
      </c>
      <c r="AS344" s="1093">
        <f t="shared" si="709"/>
        <v>0</v>
      </c>
      <c r="AT344" s="1094">
        <f t="shared" si="730"/>
        <v>0</v>
      </c>
      <c r="AU344" s="1321"/>
      <c r="AV344" s="1101">
        <v>1875</v>
      </c>
      <c r="AW344" s="1101">
        <f t="shared" si="711"/>
        <v>0</v>
      </c>
      <c r="AX344" s="1101">
        <v>1226</v>
      </c>
      <c r="AY344" s="1101">
        <f t="shared" si="712"/>
        <v>0</v>
      </c>
      <c r="AZ344" s="1102">
        <f t="shared" si="731"/>
        <v>0</v>
      </c>
      <c r="BA344" s="1151">
        <f t="shared" si="683"/>
        <v>0</v>
      </c>
      <c r="BB344" s="363">
        <v>1875</v>
      </c>
      <c r="BC344" s="363">
        <f t="shared" si="714"/>
        <v>0</v>
      </c>
      <c r="BD344" s="363">
        <v>1226</v>
      </c>
      <c r="BE344" s="363">
        <f t="shared" si="715"/>
        <v>0</v>
      </c>
      <c r="BF344" s="364">
        <f t="shared" si="608"/>
        <v>0</v>
      </c>
      <c r="BG344" s="1220">
        <f t="shared" si="584"/>
        <v>0</v>
      </c>
      <c r="BH344" s="1220">
        <f t="shared" si="585"/>
        <v>0</v>
      </c>
    </row>
    <row r="345" spans="1:60" hidden="1" x14ac:dyDescent="0.2">
      <c r="A345" s="1">
        <v>336</v>
      </c>
      <c r="B345" s="50" t="s">
        <v>163</v>
      </c>
      <c r="C345" s="1159"/>
      <c r="D345" s="51" t="s">
        <v>137</v>
      </c>
      <c r="E345" s="51">
        <v>0</v>
      </c>
      <c r="F345" s="76"/>
      <c r="G345" s="76">
        <f t="shared" ref="G345:G408" si="732">E345*F345</f>
        <v>0</v>
      </c>
      <c r="H345" s="76"/>
      <c r="I345" s="76">
        <f t="shared" ref="I345:I408" si="733">E345*H345</f>
        <v>0</v>
      </c>
      <c r="J345" s="120"/>
      <c r="K345" s="131"/>
      <c r="L345" s="95"/>
      <c r="M345" s="95">
        <f t="shared" si="693"/>
        <v>0</v>
      </c>
      <c r="N345" s="95"/>
      <c r="O345" s="95">
        <f t="shared" si="694"/>
        <v>0</v>
      </c>
      <c r="P345" s="96"/>
      <c r="Q345" s="177"/>
      <c r="R345" s="178"/>
      <c r="S345" s="178">
        <f t="shared" si="696"/>
        <v>0</v>
      </c>
      <c r="T345" s="178"/>
      <c r="U345" s="178">
        <f t="shared" si="697"/>
        <v>0</v>
      </c>
      <c r="V345" s="179"/>
      <c r="W345" s="224"/>
      <c r="X345" s="225"/>
      <c r="Y345" s="225">
        <f t="shared" si="699"/>
        <v>0</v>
      </c>
      <c r="Z345" s="225"/>
      <c r="AA345" s="225">
        <f t="shared" si="700"/>
        <v>0</v>
      </c>
      <c r="AB345" s="226"/>
      <c r="AC345" s="271"/>
      <c r="AD345" s="272"/>
      <c r="AE345" s="272">
        <f t="shared" si="702"/>
        <v>0</v>
      </c>
      <c r="AF345" s="272"/>
      <c r="AG345" s="272">
        <f t="shared" si="703"/>
        <v>0</v>
      </c>
      <c r="AH345" s="273"/>
      <c r="AI345" s="318"/>
      <c r="AJ345" s="319"/>
      <c r="AK345" s="319">
        <f t="shared" si="705"/>
        <v>0</v>
      </c>
      <c r="AL345" s="319"/>
      <c r="AM345" s="319">
        <f t="shared" si="706"/>
        <v>0</v>
      </c>
      <c r="AN345" s="320"/>
      <c r="AO345" s="1107"/>
      <c r="AP345" s="1093"/>
      <c r="AQ345" s="1093">
        <f t="shared" si="708"/>
        <v>0</v>
      </c>
      <c r="AR345" s="1093"/>
      <c r="AS345" s="1093">
        <f t="shared" si="709"/>
        <v>0</v>
      </c>
      <c r="AT345" s="1094"/>
      <c r="AU345" s="1103"/>
      <c r="AV345" s="1101"/>
      <c r="AW345" s="1101">
        <f t="shared" si="711"/>
        <v>0</v>
      </c>
      <c r="AX345" s="1101"/>
      <c r="AY345" s="1101">
        <f t="shared" si="712"/>
        <v>0</v>
      </c>
      <c r="AZ345" s="1102"/>
      <c r="BA345" s="1163">
        <f t="shared" si="683"/>
        <v>0</v>
      </c>
      <c r="BB345" s="363"/>
      <c r="BC345" s="363">
        <f t="shared" si="714"/>
        <v>0</v>
      </c>
      <c r="BD345" s="363"/>
      <c r="BE345" s="363">
        <f t="shared" si="715"/>
        <v>0</v>
      </c>
      <c r="BF345" s="364">
        <f t="shared" si="608"/>
        <v>0</v>
      </c>
      <c r="BG345" s="1220">
        <f t="shared" si="584"/>
        <v>0</v>
      </c>
      <c r="BH345" s="1220">
        <f t="shared" si="585"/>
        <v>0</v>
      </c>
    </row>
    <row r="346" spans="1:60" ht="25.5" x14ac:dyDescent="0.2">
      <c r="A346" s="1">
        <v>337</v>
      </c>
      <c r="B346" s="50" t="s">
        <v>144</v>
      </c>
      <c r="C346" s="1159"/>
      <c r="D346" s="51" t="s">
        <v>56</v>
      </c>
      <c r="E346" s="1655">
        <v>53</v>
      </c>
      <c r="F346" s="76">
        <v>1875</v>
      </c>
      <c r="G346" s="76">
        <f t="shared" si="732"/>
        <v>99375</v>
      </c>
      <c r="H346" s="76">
        <v>2132</v>
      </c>
      <c r="I346" s="76">
        <f t="shared" si="733"/>
        <v>112996</v>
      </c>
      <c r="J346" s="120">
        <f t="shared" ref="J346:J347" si="734">G346+I346</f>
        <v>212371</v>
      </c>
      <c r="K346" s="1595">
        <v>16.396999999999998</v>
      </c>
      <c r="L346" s="95">
        <v>1875</v>
      </c>
      <c r="M346" s="95">
        <f t="shared" si="693"/>
        <v>30744.374999999996</v>
      </c>
      <c r="N346" s="95">
        <v>2132</v>
      </c>
      <c r="O346" s="95">
        <f t="shared" si="694"/>
        <v>34958.403999999995</v>
      </c>
      <c r="P346" s="96">
        <f t="shared" ref="P346:P347" si="735">M346+O346</f>
        <v>65702.778999999995</v>
      </c>
      <c r="Q346" s="1595">
        <v>3.1030000000000002</v>
      </c>
      <c r="R346" s="178">
        <v>1875</v>
      </c>
      <c r="S346" s="178">
        <f t="shared" si="696"/>
        <v>5818.125</v>
      </c>
      <c r="T346" s="178">
        <v>2132</v>
      </c>
      <c r="U346" s="178">
        <f t="shared" si="697"/>
        <v>6615.5960000000005</v>
      </c>
      <c r="V346" s="179">
        <f t="shared" ref="V346:V347" si="736">S346+U346</f>
        <v>12433.721000000001</v>
      </c>
      <c r="W346" s="1311"/>
      <c r="X346" s="225">
        <v>1875</v>
      </c>
      <c r="Y346" s="225">
        <f t="shared" si="699"/>
        <v>0</v>
      </c>
      <c r="Z346" s="225">
        <v>2132</v>
      </c>
      <c r="AA346" s="225">
        <f t="shared" si="700"/>
        <v>0</v>
      </c>
      <c r="AB346" s="226">
        <f t="shared" ref="AB346:AB347" si="737">Y346+AA346</f>
        <v>0</v>
      </c>
      <c r="AC346" s="1312"/>
      <c r="AD346" s="272">
        <v>1875</v>
      </c>
      <c r="AE346" s="272">
        <f t="shared" si="702"/>
        <v>0</v>
      </c>
      <c r="AF346" s="272">
        <v>2132</v>
      </c>
      <c r="AG346" s="272">
        <f t="shared" si="703"/>
        <v>0</v>
      </c>
      <c r="AH346" s="273">
        <f t="shared" ref="AH346:AH347" si="738">AE346+AG346</f>
        <v>0</v>
      </c>
      <c r="AI346" s="1597">
        <v>33.5</v>
      </c>
      <c r="AJ346" s="319">
        <v>1875</v>
      </c>
      <c r="AK346" s="319">
        <f t="shared" si="705"/>
        <v>62812.5</v>
      </c>
      <c r="AL346" s="319">
        <v>2132</v>
      </c>
      <c r="AM346" s="319">
        <f t="shared" si="706"/>
        <v>71422</v>
      </c>
      <c r="AN346" s="320">
        <f t="shared" ref="AN346:AN348" si="739">AK346+AM346</f>
        <v>134234.5</v>
      </c>
      <c r="AO346" s="1322"/>
      <c r="AP346" s="1093">
        <v>1875</v>
      </c>
      <c r="AQ346" s="1093">
        <f t="shared" si="708"/>
        <v>0</v>
      </c>
      <c r="AR346" s="1093">
        <v>2132</v>
      </c>
      <c r="AS346" s="1093">
        <f t="shared" si="709"/>
        <v>0</v>
      </c>
      <c r="AT346" s="1094">
        <f t="shared" ref="AT346:AT352" si="740">AQ346+AS346</f>
        <v>0</v>
      </c>
      <c r="AU346" s="1323"/>
      <c r="AV346" s="1101">
        <v>1875</v>
      </c>
      <c r="AW346" s="1101">
        <f t="shared" si="711"/>
        <v>0</v>
      </c>
      <c r="AX346" s="1101">
        <v>2132</v>
      </c>
      <c r="AY346" s="1101">
        <f t="shared" si="712"/>
        <v>0</v>
      </c>
      <c r="AZ346" s="1102">
        <f t="shared" ref="AZ346:AZ352" si="741">AW346+AY346</f>
        <v>0</v>
      </c>
      <c r="BA346" s="1151">
        <f t="shared" si="683"/>
        <v>0</v>
      </c>
      <c r="BB346" s="363">
        <v>1875</v>
      </c>
      <c r="BC346" s="363">
        <f t="shared" si="714"/>
        <v>0</v>
      </c>
      <c r="BD346" s="363">
        <v>2132</v>
      </c>
      <c r="BE346" s="363">
        <f t="shared" si="715"/>
        <v>0</v>
      </c>
      <c r="BF346" s="364">
        <f t="shared" si="608"/>
        <v>0</v>
      </c>
      <c r="BG346" s="1220">
        <f t="shared" si="584"/>
        <v>0</v>
      </c>
      <c r="BH346" s="1220">
        <f t="shared" si="585"/>
        <v>0</v>
      </c>
    </row>
    <row r="347" spans="1:60" ht="25.5" x14ac:dyDescent="0.2">
      <c r="A347" s="1">
        <v>338</v>
      </c>
      <c r="B347" s="50" t="s">
        <v>148</v>
      </c>
      <c r="C347" s="1159"/>
      <c r="D347" s="51" t="s">
        <v>56</v>
      </c>
      <c r="E347" s="51">
        <v>2.52</v>
      </c>
      <c r="F347" s="76">
        <v>1875</v>
      </c>
      <c r="G347" s="76">
        <f t="shared" si="732"/>
        <v>4725</v>
      </c>
      <c r="H347" s="76">
        <v>1428</v>
      </c>
      <c r="I347" s="76">
        <f t="shared" si="733"/>
        <v>3598.56</v>
      </c>
      <c r="J347" s="120">
        <f t="shared" si="734"/>
        <v>8323.56</v>
      </c>
      <c r="K347" s="131"/>
      <c r="L347" s="95">
        <v>1875</v>
      </c>
      <c r="M347" s="95">
        <f t="shared" si="693"/>
        <v>0</v>
      </c>
      <c r="N347" s="95">
        <v>1428</v>
      </c>
      <c r="O347" s="95">
        <f t="shared" si="694"/>
        <v>0</v>
      </c>
      <c r="P347" s="96">
        <f t="shared" si="735"/>
        <v>0</v>
      </c>
      <c r="Q347" s="1596">
        <v>2.52</v>
      </c>
      <c r="R347" s="178">
        <v>1875</v>
      </c>
      <c r="S347" s="178">
        <f t="shared" si="696"/>
        <v>4725</v>
      </c>
      <c r="T347" s="178">
        <v>1428</v>
      </c>
      <c r="U347" s="178">
        <f t="shared" si="697"/>
        <v>3598.56</v>
      </c>
      <c r="V347" s="179">
        <f t="shared" si="736"/>
        <v>8323.56</v>
      </c>
      <c r="W347" s="224"/>
      <c r="X347" s="225">
        <v>1875</v>
      </c>
      <c r="Y347" s="225">
        <f t="shared" si="699"/>
        <v>0</v>
      </c>
      <c r="Z347" s="225">
        <v>1428</v>
      </c>
      <c r="AA347" s="225">
        <f t="shared" si="700"/>
        <v>0</v>
      </c>
      <c r="AB347" s="226">
        <f t="shared" si="737"/>
        <v>0</v>
      </c>
      <c r="AC347" s="271"/>
      <c r="AD347" s="272">
        <v>1875</v>
      </c>
      <c r="AE347" s="272">
        <f t="shared" si="702"/>
        <v>0</v>
      </c>
      <c r="AF347" s="272">
        <v>1428</v>
      </c>
      <c r="AG347" s="272">
        <f t="shared" si="703"/>
        <v>0</v>
      </c>
      <c r="AH347" s="273">
        <f t="shared" si="738"/>
        <v>0</v>
      </c>
      <c r="AI347" s="318"/>
      <c r="AJ347" s="319">
        <v>1875</v>
      </c>
      <c r="AK347" s="319">
        <f t="shared" si="705"/>
        <v>0</v>
      </c>
      <c r="AL347" s="319">
        <v>1428</v>
      </c>
      <c r="AM347" s="319">
        <f t="shared" si="706"/>
        <v>0</v>
      </c>
      <c r="AN347" s="320">
        <f t="shared" si="739"/>
        <v>0</v>
      </c>
      <c r="AO347" s="1107"/>
      <c r="AP347" s="1093">
        <v>1875</v>
      </c>
      <c r="AQ347" s="1093">
        <f t="shared" si="708"/>
        <v>0</v>
      </c>
      <c r="AR347" s="1093">
        <v>1428</v>
      </c>
      <c r="AS347" s="1093">
        <f t="shared" si="709"/>
        <v>0</v>
      </c>
      <c r="AT347" s="1094">
        <f t="shared" si="740"/>
        <v>0</v>
      </c>
      <c r="AU347" s="1103"/>
      <c r="AV347" s="1101">
        <v>1875</v>
      </c>
      <c r="AW347" s="1101">
        <f t="shared" si="711"/>
        <v>0</v>
      </c>
      <c r="AX347" s="1101">
        <v>1428</v>
      </c>
      <c r="AY347" s="1101">
        <f t="shared" si="712"/>
        <v>0</v>
      </c>
      <c r="AZ347" s="1102">
        <f t="shared" si="741"/>
        <v>0</v>
      </c>
      <c r="BA347" s="1151">
        <f t="shared" si="683"/>
        <v>0</v>
      </c>
      <c r="BB347" s="363">
        <v>1875</v>
      </c>
      <c r="BC347" s="363">
        <f t="shared" si="714"/>
        <v>0</v>
      </c>
      <c r="BD347" s="363">
        <v>1428</v>
      </c>
      <c r="BE347" s="363">
        <f t="shared" si="715"/>
        <v>0</v>
      </c>
      <c r="BF347" s="364">
        <f t="shared" si="608"/>
        <v>0</v>
      </c>
      <c r="BG347" s="1220">
        <f t="shared" si="584"/>
        <v>0</v>
      </c>
      <c r="BH347" s="1220">
        <f t="shared" si="585"/>
        <v>0</v>
      </c>
    </row>
    <row r="348" spans="1:60" hidden="1" x14ac:dyDescent="0.2">
      <c r="A348" s="1">
        <v>339</v>
      </c>
      <c r="B348" s="50" t="s">
        <v>164</v>
      </c>
      <c r="C348" s="1159"/>
      <c r="D348" s="51" t="s">
        <v>137</v>
      </c>
      <c r="E348" s="51">
        <v>0</v>
      </c>
      <c r="F348" s="76"/>
      <c r="G348" s="76">
        <f t="shared" si="732"/>
        <v>0</v>
      </c>
      <c r="H348" s="76"/>
      <c r="I348" s="76">
        <f t="shared" si="733"/>
        <v>0</v>
      </c>
      <c r="J348" s="120"/>
      <c r="K348" s="131"/>
      <c r="L348" s="95"/>
      <c r="M348" s="95">
        <f t="shared" si="693"/>
        <v>0</v>
      </c>
      <c r="N348" s="95"/>
      <c r="O348" s="95">
        <f t="shared" si="694"/>
        <v>0</v>
      </c>
      <c r="P348" s="96"/>
      <c r="Q348" s="177"/>
      <c r="R348" s="178"/>
      <c r="S348" s="178">
        <f t="shared" si="696"/>
        <v>0</v>
      </c>
      <c r="T348" s="178"/>
      <c r="U348" s="178">
        <f t="shared" si="697"/>
        <v>0</v>
      </c>
      <c r="V348" s="179"/>
      <c r="W348" s="224"/>
      <c r="X348" s="225"/>
      <c r="Y348" s="225">
        <f t="shared" si="699"/>
        <v>0</v>
      </c>
      <c r="Z348" s="225"/>
      <c r="AA348" s="225">
        <f t="shared" si="700"/>
        <v>0</v>
      </c>
      <c r="AB348" s="226"/>
      <c r="AC348" s="271"/>
      <c r="AD348" s="272"/>
      <c r="AE348" s="272">
        <f t="shared" si="702"/>
        <v>0</v>
      </c>
      <c r="AF348" s="272"/>
      <c r="AG348" s="272">
        <f t="shared" si="703"/>
        <v>0</v>
      </c>
      <c r="AH348" s="273"/>
      <c r="AI348" s="318"/>
      <c r="AJ348" s="319"/>
      <c r="AK348" s="319">
        <f t="shared" si="705"/>
        <v>0</v>
      </c>
      <c r="AL348" s="319"/>
      <c r="AM348" s="319">
        <f t="shared" si="706"/>
        <v>0</v>
      </c>
      <c r="AN348" s="320">
        <f t="shared" si="739"/>
        <v>0</v>
      </c>
      <c r="AO348" s="1107"/>
      <c r="AP348" s="1093"/>
      <c r="AQ348" s="1093">
        <f t="shared" si="708"/>
        <v>0</v>
      </c>
      <c r="AR348" s="1093"/>
      <c r="AS348" s="1093">
        <f t="shared" si="709"/>
        <v>0</v>
      </c>
      <c r="AT348" s="1094">
        <f t="shared" si="740"/>
        <v>0</v>
      </c>
      <c r="AU348" s="1103"/>
      <c r="AV348" s="1101"/>
      <c r="AW348" s="1101">
        <f t="shared" si="711"/>
        <v>0</v>
      </c>
      <c r="AX348" s="1101"/>
      <c r="AY348" s="1101">
        <f t="shared" si="712"/>
        <v>0</v>
      </c>
      <c r="AZ348" s="1102">
        <f t="shared" si="741"/>
        <v>0</v>
      </c>
      <c r="BA348" s="1163">
        <f t="shared" si="683"/>
        <v>0</v>
      </c>
      <c r="BB348" s="363"/>
      <c r="BC348" s="363">
        <f t="shared" si="714"/>
        <v>0</v>
      </c>
      <c r="BD348" s="363"/>
      <c r="BE348" s="363">
        <f t="shared" si="715"/>
        <v>0</v>
      </c>
      <c r="BF348" s="364">
        <f t="shared" si="608"/>
        <v>0</v>
      </c>
      <c r="BG348" s="1220">
        <f t="shared" si="584"/>
        <v>0</v>
      </c>
      <c r="BH348" s="1220">
        <f t="shared" si="585"/>
        <v>0</v>
      </c>
    </row>
    <row r="349" spans="1:60" ht="25.5" x14ac:dyDescent="0.2">
      <c r="A349" s="1">
        <v>340</v>
      </c>
      <c r="B349" s="50" t="s">
        <v>150</v>
      </c>
      <c r="C349" s="1159"/>
      <c r="D349" s="51" t="s">
        <v>56</v>
      </c>
      <c r="E349" s="1657">
        <v>10.469999999999999</v>
      </c>
      <c r="F349" s="76">
        <v>1875</v>
      </c>
      <c r="G349" s="76">
        <f t="shared" si="732"/>
        <v>19631.249999999996</v>
      </c>
      <c r="H349" s="76">
        <v>2646</v>
      </c>
      <c r="I349" s="76">
        <f t="shared" si="733"/>
        <v>27703.619999999995</v>
      </c>
      <c r="J349" s="120">
        <f t="shared" ref="J349:J352" si="742">G349+I349</f>
        <v>47334.869999999995</v>
      </c>
      <c r="K349" s="1317"/>
      <c r="L349" s="95">
        <v>1875</v>
      </c>
      <c r="M349" s="95">
        <f t="shared" si="693"/>
        <v>0</v>
      </c>
      <c r="N349" s="95">
        <v>2646</v>
      </c>
      <c r="O349" s="95">
        <f t="shared" si="694"/>
        <v>0</v>
      </c>
      <c r="P349" s="96">
        <f t="shared" ref="P349:P352" si="743">M349+O349</f>
        <v>0</v>
      </c>
      <c r="Q349" s="1597">
        <v>1.1000000000000001</v>
      </c>
      <c r="R349" s="178">
        <v>1875</v>
      </c>
      <c r="S349" s="178">
        <f t="shared" si="696"/>
        <v>2062.5</v>
      </c>
      <c r="T349" s="178">
        <v>2646</v>
      </c>
      <c r="U349" s="178">
        <f t="shared" si="697"/>
        <v>2910.6000000000004</v>
      </c>
      <c r="V349" s="179">
        <f t="shared" ref="V349:V352" si="744">S349+U349</f>
        <v>4973.1000000000004</v>
      </c>
      <c r="W349" s="1311"/>
      <c r="X349" s="225">
        <v>1875</v>
      </c>
      <c r="Y349" s="225">
        <f t="shared" si="699"/>
        <v>0</v>
      </c>
      <c r="Z349" s="225">
        <v>2646</v>
      </c>
      <c r="AA349" s="225">
        <f t="shared" si="700"/>
        <v>0</v>
      </c>
      <c r="AB349" s="226">
        <f t="shared" ref="AB349:AB352" si="745">Y349+AA349</f>
        <v>0</v>
      </c>
      <c r="AC349" s="1312"/>
      <c r="AD349" s="272">
        <v>1875</v>
      </c>
      <c r="AE349" s="272">
        <f t="shared" si="702"/>
        <v>0</v>
      </c>
      <c r="AF349" s="272">
        <v>2646</v>
      </c>
      <c r="AG349" s="272">
        <f t="shared" si="703"/>
        <v>0</v>
      </c>
      <c r="AH349" s="273">
        <f t="shared" ref="AH349:AH352" si="746">AE349+AG349</f>
        <v>0</v>
      </c>
      <c r="AI349" s="1594">
        <v>9.3699999999999992</v>
      </c>
      <c r="AJ349" s="319">
        <v>1875</v>
      </c>
      <c r="AK349" s="319">
        <f t="shared" si="705"/>
        <v>17568.75</v>
      </c>
      <c r="AL349" s="319">
        <v>2646</v>
      </c>
      <c r="AM349" s="319">
        <f t="shared" si="706"/>
        <v>24793.019999999997</v>
      </c>
      <c r="AN349" s="320">
        <f t="shared" ref="AN349:AN352" si="747">AK349+AM349</f>
        <v>42361.77</v>
      </c>
      <c r="AO349" s="1308"/>
      <c r="AP349" s="1093">
        <v>1875</v>
      </c>
      <c r="AQ349" s="1093">
        <f t="shared" si="708"/>
        <v>0</v>
      </c>
      <c r="AR349" s="1093">
        <v>2646</v>
      </c>
      <c r="AS349" s="1093">
        <f t="shared" si="709"/>
        <v>0</v>
      </c>
      <c r="AT349" s="1094">
        <f t="shared" si="740"/>
        <v>0</v>
      </c>
      <c r="AU349" s="1309"/>
      <c r="AV349" s="1101">
        <v>1875</v>
      </c>
      <c r="AW349" s="1101">
        <f t="shared" si="711"/>
        <v>0</v>
      </c>
      <c r="AX349" s="1101">
        <v>2646</v>
      </c>
      <c r="AY349" s="1101">
        <f t="shared" si="712"/>
        <v>0</v>
      </c>
      <c r="AZ349" s="1102">
        <f t="shared" si="741"/>
        <v>0</v>
      </c>
      <c r="BA349" s="1151">
        <f t="shared" si="683"/>
        <v>0</v>
      </c>
      <c r="BB349" s="363">
        <v>1875</v>
      </c>
      <c r="BC349" s="363">
        <f t="shared" si="714"/>
        <v>0</v>
      </c>
      <c r="BD349" s="363">
        <v>2646</v>
      </c>
      <c r="BE349" s="363">
        <f t="shared" si="715"/>
        <v>0</v>
      </c>
      <c r="BF349" s="364">
        <f t="shared" si="608"/>
        <v>0</v>
      </c>
      <c r="BG349" s="1220">
        <f t="shared" si="584"/>
        <v>0</v>
      </c>
      <c r="BH349" s="1220">
        <f t="shared" si="585"/>
        <v>0</v>
      </c>
    </row>
    <row r="350" spans="1:60" ht="25.5" x14ac:dyDescent="0.2">
      <c r="A350" s="1">
        <v>341</v>
      </c>
      <c r="B350" s="50" t="s">
        <v>151</v>
      </c>
      <c r="C350" s="51" t="s">
        <v>152</v>
      </c>
      <c r="D350" s="51" t="s">
        <v>56</v>
      </c>
      <c r="E350" s="51">
        <v>7.3</v>
      </c>
      <c r="F350" s="76">
        <v>600</v>
      </c>
      <c r="G350" s="76">
        <f t="shared" si="732"/>
        <v>4380</v>
      </c>
      <c r="H350" s="76">
        <v>381</v>
      </c>
      <c r="I350" s="76">
        <f t="shared" si="733"/>
        <v>2781.2999999999997</v>
      </c>
      <c r="J350" s="120">
        <f t="shared" si="742"/>
        <v>7161.2999999999993</v>
      </c>
      <c r="K350" s="131"/>
      <c r="L350" s="95">
        <v>600</v>
      </c>
      <c r="M350" s="95">
        <f t="shared" si="693"/>
        <v>0</v>
      </c>
      <c r="N350" s="95">
        <v>381</v>
      </c>
      <c r="O350" s="95">
        <f t="shared" si="694"/>
        <v>0</v>
      </c>
      <c r="P350" s="96">
        <f t="shared" si="743"/>
        <v>0</v>
      </c>
      <c r="Q350" s="177"/>
      <c r="R350" s="178">
        <v>600</v>
      </c>
      <c r="S350" s="178">
        <f t="shared" si="696"/>
        <v>0</v>
      </c>
      <c r="T350" s="178">
        <v>381</v>
      </c>
      <c r="U350" s="178">
        <f t="shared" si="697"/>
        <v>0</v>
      </c>
      <c r="V350" s="179">
        <f t="shared" si="744"/>
        <v>0</v>
      </c>
      <c r="W350" s="224"/>
      <c r="X350" s="225">
        <v>600</v>
      </c>
      <c r="Y350" s="225">
        <f t="shared" si="699"/>
        <v>0</v>
      </c>
      <c r="Z350" s="225">
        <v>381</v>
      </c>
      <c r="AA350" s="225">
        <f t="shared" si="700"/>
        <v>0</v>
      </c>
      <c r="AB350" s="226">
        <f t="shared" si="745"/>
        <v>0</v>
      </c>
      <c r="AC350" s="271"/>
      <c r="AD350" s="272">
        <v>600</v>
      </c>
      <c r="AE350" s="272">
        <f t="shared" si="702"/>
        <v>0</v>
      </c>
      <c r="AF350" s="272">
        <v>381</v>
      </c>
      <c r="AG350" s="272">
        <f t="shared" si="703"/>
        <v>0</v>
      </c>
      <c r="AH350" s="273">
        <f t="shared" si="746"/>
        <v>0</v>
      </c>
      <c r="AI350" s="318">
        <v>7.3</v>
      </c>
      <c r="AJ350" s="319">
        <v>600</v>
      </c>
      <c r="AK350" s="319">
        <f t="shared" si="705"/>
        <v>4380</v>
      </c>
      <c r="AL350" s="319">
        <v>381</v>
      </c>
      <c r="AM350" s="319">
        <f t="shared" si="706"/>
        <v>2781.2999999999997</v>
      </c>
      <c r="AN350" s="320">
        <f t="shared" si="747"/>
        <v>7161.2999999999993</v>
      </c>
      <c r="AO350" s="1107"/>
      <c r="AP350" s="1093">
        <v>600</v>
      </c>
      <c r="AQ350" s="1093">
        <f t="shared" si="708"/>
        <v>0</v>
      </c>
      <c r="AR350" s="1093">
        <v>381</v>
      </c>
      <c r="AS350" s="1093">
        <f t="shared" si="709"/>
        <v>0</v>
      </c>
      <c r="AT350" s="1094">
        <f t="shared" si="740"/>
        <v>0</v>
      </c>
      <c r="AU350" s="1103"/>
      <c r="AV350" s="1101">
        <v>600</v>
      </c>
      <c r="AW350" s="1101">
        <f t="shared" si="711"/>
        <v>0</v>
      </c>
      <c r="AX350" s="1101">
        <v>381</v>
      </c>
      <c r="AY350" s="1101">
        <f t="shared" si="712"/>
        <v>0</v>
      </c>
      <c r="AZ350" s="1102">
        <f t="shared" si="741"/>
        <v>0</v>
      </c>
      <c r="BA350" s="1151">
        <f t="shared" si="683"/>
        <v>0</v>
      </c>
      <c r="BB350" s="363">
        <v>600</v>
      </c>
      <c r="BC350" s="363">
        <f t="shared" si="714"/>
        <v>0</v>
      </c>
      <c r="BD350" s="363">
        <v>381</v>
      </c>
      <c r="BE350" s="363">
        <f t="shared" si="715"/>
        <v>0</v>
      </c>
      <c r="BF350" s="364">
        <f t="shared" si="608"/>
        <v>0</v>
      </c>
      <c r="BG350" s="1220">
        <f t="shared" ref="BG350:BG413" si="748">J350-P350-V350-AB350-AH350-AN350</f>
        <v>0</v>
      </c>
      <c r="BH350" s="1220">
        <f t="shared" ref="BH350:BH413" si="749">BF350-BG350</f>
        <v>0</v>
      </c>
    </row>
    <row r="351" spans="1:60" x14ac:dyDescent="0.2">
      <c r="A351" s="1">
        <v>342</v>
      </c>
      <c r="B351" s="50" t="s">
        <v>153</v>
      </c>
      <c r="C351" s="1159"/>
      <c r="D351" s="51" t="s">
        <v>56</v>
      </c>
      <c r="E351" s="51">
        <v>1.04</v>
      </c>
      <c r="F351" s="76">
        <v>1000</v>
      </c>
      <c r="G351" s="76">
        <f t="shared" si="732"/>
        <v>1040</v>
      </c>
      <c r="H351" s="76">
        <v>123</v>
      </c>
      <c r="I351" s="76">
        <f t="shared" si="733"/>
        <v>127.92</v>
      </c>
      <c r="J351" s="120">
        <f t="shared" si="742"/>
        <v>1167.92</v>
      </c>
      <c r="K351" s="131"/>
      <c r="L351" s="95">
        <v>1000</v>
      </c>
      <c r="M351" s="95">
        <f t="shared" si="693"/>
        <v>0</v>
      </c>
      <c r="N351" s="95">
        <v>123</v>
      </c>
      <c r="O351" s="95">
        <f t="shared" si="694"/>
        <v>0</v>
      </c>
      <c r="P351" s="96">
        <f t="shared" si="743"/>
        <v>0</v>
      </c>
      <c r="Q351" s="177">
        <v>1.04</v>
      </c>
      <c r="R351" s="178">
        <v>1000</v>
      </c>
      <c r="S351" s="178">
        <f t="shared" si="696"/>
        <v>1040</v>
      </c>
      <c r="T351" s="178">
        <v>123</v>
      </c>
      <c r="U351" s="178">
        <f t="shared" si="697"/>
        <v>127.92</v>
      </c>
      <c r="V351" s="179">
        <f t="shared" si="744"/>
        <v>1167.92</v>
      </c>
      <c r="W351" s="224"/>
      <c r="X351" s="225">
        <v>1000</v>
      </c>
      <c r="Y351" s="225">
        <f t="shared" si="699"/>
        <v>0</v>
      </c>
      <c r="Z351" s="225">
        <v>123</v>
      </c>
      <c r="AA351" s="225">
        <f t="shared" si="700"/>
        <v>0</v>
      </c>
      <c r="AB351" s="226">
        <f t="shared" si="745"/>
        <v>0</v>
      </c>
      <c r="AC351" s="271"/>
      <c r="AD351" s="272">
        <v>1000</v>
      </c>
      <c r="AE351" s="272">
        <f t="shared" si="702"/>
        <v>0</v>
      </c>
      <c r="AF351" s="272">
        <v>123</v>
      </c>
      <c r="AG351" s="272">
        <f t="shared" si="703"/>
        <v>0</v>
      </c>
      <c r="AH351" s="273">
        <f t="shared" si="746"/>
        <v>0</v>
      </c>
      <c r="AI351" s="318"/>
      <c r="AJ351" s="319">
        <v>1000</v>
      </c>
      <c r="AK351" s="319">
        <f t="shared" si="705"/>
        <v>0</v>
      </c>
      <c r="AL351" s="319">
        <v>123</v>
      </c>
      <c r="AM351" s="319">
        <f t="shared" si="706"/>
        <v>0</v>
      </c>
      <c r="AN351" s="320">
        <f t="shared" si="747"/>
        <v>0</v>
      </c>
      <c r="AO351" s="1107"/>
      <c r="AP351" s="1093">
        <v>1000</v>
      </c>
      <c r="AQ351" s="1093">
        <f t="shared" si="708"/>
        <v>0</v>
      </c>
      <c r="AR351" s="1093">
        <v>123</v>
      </c>
      <c r="AS351" s="1093">
        <f t="shared" si="709"/>
        <v>0</v>
      </c>
      <c r="AT351" s="1094">
        <f t="shared" si="740"/>
        <v>0</v>
      </c>
      <c r="AU351" s="1103"/>
      <c r="AV351" s="1101">
        <v>1000</v>
      </c>
      <c r="AW351" s="1101">
        <f t="shared" si="711"/>
        <v>0</v>
      </c>
      <c r="AX351" s="1101">
        <v>123</v>
      </c>
      <c r="AY351" s="1101">
        <f t="shared" si="712"/>
        <v>0</v>
      </c>
      <c r="AZ351" s="1102">
        <f t="shared" si="741"/>
        <v>0</v>
      </c>
      <c r="BA351" s="1151">
        <f t="shared" si="683"/>
        <v>0</v>
      </c>
      <c r="BB351" s="363">
        <v>1000</v>
      </c>
      <c r="BC351" s="363">
        <f t="shared" si="714"/>
        <v>0</v>
      </c>
      <c r="BD351" s="363">
        <v>123</v>
      </c>
      <c r="BE351" s="363">
        <f t="shared" si="715"/>
        <v>0</v>
      </c>
      <c r="BF351" s="364">
        <f t="shared" si="608"/>
        <v>0</v>
      </c>
      <c r="BG351" s="1220">
        <f t="shared" si="748"/>
        <v>0</v>
      </c>
      <c r="BH351" s="1220">
        <f t="shared" si="749"/>
        <v>0</v>
      </c>
    </row>
    <row r="352" spans="1:60" x14ac:dyDescent="0.2">
      <c r="A352" s="1">
        <v>343</v>
      </c>
      <c r="B352" s="50" t="s">
        <v>60</v>
      </c>
      <c r="C352" s="1159"/>
      <c r="D352" s="51" t="s">
        <v>5</v>
      </c>
      <c r="E352" s="51">
        <v>1</v>
      </c>
      <c r="F352" s="76">
        <v>0</v>
      </c>
      <c r="G352" s="76">
        <f t="shared" si="732"/>
        <v>0</v>
      </c>
      <c r="H352" s="76">
        <v>101443</v>
      </c>
      <c r="I352" s="76">
        <f t="shared" si="733"/>
        <v>101443</v>
      </c>
      <c r="J352" s="120">
        <f t="shared" si="742"/>
        <v>101443</v>
      </c>
      <c r="K352" s="131">
        <v>0.55553398058252423</v>
      </c>
      <c r="L352" s="95">
        <v>0</v>
      </c>
      <c r="M352" s="95">
        <f t="shared" si="693"/>
        <v>0</v>
      </c>
      <c r="N352" s="95">
        <v>101443</v>
      </c>
      <c r="O352" s="95">
        <f t="shared" si="694"/>
        <v>56355.033592233005</v>
      </c>
      <c r="P352" s="96">
        <f t="shared" si="743"/>
        <v>56355.033592233005</v>
      </c>
      <c r="Q352" s="177">
        <v>0.44400000000000001</v>
      </c>
      <c r="R352" s="178">
        <v>0</v>
      </c>
      <c r="S352" s="178">
        <f t="shared" si="696"/>
        <v>0</v>
      </c>
      <c r="T352" s="178">
        <v>101443</v>
      </c>
      <c r="U352" s="178">
        <f t="shared" si="697"/>
        <v>45040.692000000003</v>
      </c>
      <c r="V352" s="179">
        <f t="shared" si="744"/>
        <v>45040.692000000003</v>
      </c>
      <c r="W352" s="224"/>
      <c r="X352" s="225">
        <v>0</v>
      </c>
      <c r="Y352" s="225">
        <f t="shared" si="699"/>
        <v>0</v>
      </c>
      <c r="Z352" s="225">
        <v>101443</v>
      </c>
      <c r="AA352" s="225">
        <f t="shared" si="700"/>
        <v>0</v>
      </c>
      <c r="AB352" s="226">
        <f t="shared" si="745"/>
        <v>0</v>
      </c>
      <c r="AC352" s="271"/>
      <c r="AD352" s="272">
        <v>0</v>
      </c>
      <c r="AE352" s="272">
        <f t="shared" si="702"/>
        <v>0</v>
      </c>
      <c r="AF352" s="272">
        <v>101443</v>
      </c>
      <c r="AG352" s="272">
        <f t="shared" si="703"/>
        <v>0</v>
      </c>
      <c r="AH352" s="273">
        <f t="shared" si="746"/>
        <v>0</v>
      </c>
      <c r="AI352" s="1106">
        <v>4.6601941747576037E-4</v>
      </c>
      <c r="AJ352" s="319">
        <v>0</v>
      </c>
      <c r="AK352" s="319">
        <f t="shared" si="705"/>
        <v>0</v>
      </c>
      <c r="AL352" s="319">
        <v>101443</v>
      </c>
      <c r="AM352" s="319">
        <f t="shared" si="706"/>
        <v>47.274407766993562</v>
      </c>
      <c r="AN352" s="320">
        <f t="shared" si="747"/>
        <v>47.274407766993562</v>
      </c>
      <c r="AO352" s="1107"/>
      <c r="AP352" s="1093">
        <v>0</v>
      </c>
      <c r="AQ352" s="1093">
        <f t="shared" si="708"/>
        <v>0</v>
      </c>
      <c r="AR352" s="1093">
        <v>101443</v>
      </c>
      <c r="AS352" s="1093">
        <f t="shared" si="709"/>
        <v>0</v>
      </c>
      <c r="AT352" s="1094">
        <f t="shared" si="740"/>
        <v>0</v>
      </c>
      <c r="AU352" s="1103"/>
      <c r="AV352" s="1101">
        <v>0</v>
      </c>
      <c r="AW352" s="1101">
        <f t="shared" si="711"/>
        <v>0</v>
      </c>
      <c r="AX352" s="1101">
        <v>101443</v>
      </c>
      <c r="AY352" s="1101">
        <f t="shared" si="712"/>
        <v>0</v>
      </c>
      <c r="AZ352" s="1102">
        <f t="shared" si="741"/>
        <v>0</v>
      </c>
      <c r="BA352" s="1151">
        <f t="shared" si="683"/>
        <v>0</v>
      </c>
      <c r="BB352" s="363">
        <v>0</v>
      </c>
      <c r="BC352" s="363">
        <f t="shared" si="714"/>
        <v>0</v>
      </c>
      <c r="BD352" s="363">
        <v>101443</v>
      </c>
      <c r="BE352" s="363">
        <f t="shared" si="715"/>
        <v>0</v>
      </c>
      <c r="BF352" s="364">
        <f t="shared" si="608"/>
        <v>0</v>
      </c>
      <c r="BG352" s="1220">
        <f t="shared" si="748"/>
        <v>-1.3358203432289883E-12</v>
      </c>
      <c r="BH352" s="1220">
        <f t="shared" si="749"/>
        <v>1.3358203432289883E-12</v>
      </c>
    </row>
    <row r="353" spans="1:60" x14ac:dyDescent="0.2">
      <c r="A353" s="1">
        <v>344</v>
      </c>
      <c r="B353" s="1319" t="s">
        <v>116</v>
      </c>
      <c r="C353" s="1159"/>
      <c r="D353" s="51"/>
      <c r="E353" s="51"/>
      <c r="F353" s="51"/>
      <c r="G353" s="76"/>
      <c r="H353" s="1124"/>
      <c r="I353" s="76"/>
      <c r="J353" s="1125"/>
      <c r="K353" s="131"/>
      <c r="L353" s="1144"/>
      <c r="M353" s="95"/>
      <c r="N353" s="1126"/>
      <c r="O353" s="95"/>
      <c r="P353" s="1127"/>
      <c r="Q353" s="177"/>
      <c r="R353" s="1145"/>
      <c r="S353" s="178"/>
      <c r="T353" s="1128"/>
      <c r="U353" s="178"/>
      <c r="V353" s="1129"/>
      <c r="W353" s="224"/>
      <c r="X353" s="1146"/>
      <c r="Y353" s="225"/>
      <c r="Z353" s="1130"/>
      <c r="AA353" s="225"/>
      <c r="AB353" s="1131"/>
      <c r="AC353" s="271"/>
      <c r="AD353" s="1147"/>
      <c r="AE353" s="272"/>
      <c r="AF353" s="1132"/>
      <c r="AG353" s="272"/>
      <c r="AH353" s="1133"/>
      <c r="AI353" s="318"/>
      <c r="AJ353" s="1148"/>
      <c r="AK353" s="319"/>
      <c r="AL353" s="1134"/>
      <c r="AM353" s="319"/>
      <c r="AN353" s="1135"/>
      <c r="AO353" s="1107"/>
      <c r="AP353" s="1149"/>
      <c r="AQ353" s="1093"/>
      <c r="AR353" s="1136"/>
      <c r="AS353" s="1093"/>
      <c r="AT353" s="1137"/>
      <c r="AU353" s="1103"/>
      <c r="AV353" s="1150"/>
      <c r="AW353" s="1101"/>
      <c r="AX353" s="1138"/>
      <c r="AY353" s="1101"/>
      <c r="AZ353" s="1139"/>
      <c r="BA353" s="1151">
        <f t="shared" si="683"/>
        <v>0</v>
      </c>
      <c r="BB353" s="1152"/>
      <c r="BC353" s="363"/>
      <c r="BD353" s="1140"/>
      <c r="BE353" s="363"/>
      <c r="BF353" s="364">
        <f t="shared" si="608"/>
        <v>0</v>
      </c>
      <c r="BG353" s="1220">
        <f t="shared" si="748"/>
        <v>0</v>
      </c>
      <c r="BH353" s="1220">
        <f t="shared" si="749"/>
        <v>0</v>
      </c>
    </row>
    <row r="354" spans="1:60" ht="25.5" x14ac:dyDescent="0.2">
      <c r="A354" s="1">
        <v>345</v>
      </c>
      <c r="B354" s="50" t="s">
        <v>289</v>
      </c>
      <c r="C354" s="51" t="s">
        <v>367</v>
      </c>
      <c r="D354" s="51" t="s">
        <v>14</v>
      </c>
      <c r="E354" s="51">
        <v>1</v>
      </c>
      <c r="F354" s="76">
        <v>8293.6</v>
      </c>
      <c r="G354" s="76">
        <f t="shared" si="732"/>
        <v>8293.6</v>
      </c>
      <c r="H354" s="76">
        <v>22342.319999999996</v>
      </c>
      <c r="I354" s="76">
        <f t="shared" si="733"/>
        <v>22342.319999999996</v>
      </c>
      <c r="J354" s="120">
        <f t="shared" ref="J354:J357" si="750">G354+I354</f>
        <v>30635.919999999998</v>
      </c>
      <c r="K354" s="131"/>
      <c r="L354" s="95">
        <v>8293.6</v>
      </c>
      <c r="M354" s="95">
        <f t="shared" ref="M354:M371" si="751">K354*L354</f>
        <v>0</v>
      </c>
      <c r="N354" s="95">
        <v>22342.319999999996</v>
      </c>
      <c r="O354" s="95">
        <f t="shared" ref="O354:O371" si="752">K354*N354</f>
        <v>0</v>
      </c>
      <c r="P354" s="96">
        <f t="shared" ref="P354:P357" si="753">M354+O354</f>
        <v>0</v>
      </c>
      <c r="Q354" s="177"/>
      <c r="R354" s="178">
        <v>8293.6</v>
      </c>
      <c r="S354" s="178">
        <f t="shared" ref="S354:S371" si="754">Q354*R354</f>
        <v>0</v>
      </c>
      <c r="T354" s="178">
        <v>22342.319999999996</v>
      </c>
      <c r="U354" s="178">
        <f t="shared" ref="U354:U371" si="755">Q354*T354</f>
        <v>0</v>
      </c>
      <c r="V354" s="179">
        <f t="shared" ref="V354:V357" si="756">S354+U354</f>
        <v>0</v>
      </c>
      <c r="W354" s="224">
        <v>1</v>
      </c>
      <c r="X354" s="225">
        <v>8293.6</v>
      </c>
      <c r="Y354" s="225">
        <f t="shared" ref="Y354:Y371" si="757">W354*X354</f>
        <v>8293.6</v>
      </c>
      <c r="Z354" s="225">
        <v>22342.319999999996</v>
      </c>
      <c r="AA354" s="225">
        <f t="shared" ref="AA354:AA371" si="758">W354*Z354</f>
        <v>22342.319999999996</v>
      </c>
      <c r="AB354" s="226">
        <f t="shared" ref="AB354:AB357" si="759">Y354+AA354</f>
        <v>30635.919999999998</v>
      </c>
      <c r="AC354" s="271"/>
      <c r="AD354" s="272">
        <v>8293.6</v>
      </c>
      <c r="AE354" s="272">
        <f t="shared" ref="AE354:AE371" si="760">AC354*AD354</f>
        <v>0</v>
      </c>
      <c r="AF354" s="272">
        <v>22342.319999999996</v>
      </c>
      <c r="AG354" s="272">
        <f t="shared" ref="AG354:AG371" si="761">AC354*AF354</f>
        <v>0</v>
      </c>
      <c r="AH354" s="273">
        <f t="shared" ref="AH354:AH357" si="762">AE354+AG354</f>
        <v>0</v>
      </c>
      <c r="AI354" s="318"/>
      <c r="AJ354" s="319">
        <v>8293.6</v>
      </c>
      <c r="AK354" s="319">
        <f t="shared" ref="AK354:AK371" si="763">AI354*AJ354</f>
        <v>0</v>
      </c>
      <c r="AL354" s="319">
        <v>22342.319999999996</v>
      </c>
      <c r="AM354" s="319">
        <f t="shared" ref="AM354:AM371" si="764">AI354*AL354</f>
        <v>0</v>
      </c>
      <c r="AN354" s="320">
        <f t="shared" ref="AN354:AN357" si="765">AK354+AM354</f>
        <v>0</v>
      </c>
      <c r="AO354" s="1107"/>
      <c r="AP354" s="1093">
        <v>8293.6</v>
      </c>
      <c r="AQ354" s="1093">
        <f t="shared" ref="AQ354:AQ371" si="766">AO354*AP354</f>
        <v>0</v>
      </c>
      <c r="AR354" s="1093">
        <v>22342.319999999996</v>
      </c>
      <c r="AS354" s="1093">
        <f t="shared" ref="AS354:AS371" si="767">AO354*AR354</f>
        <v>0</v>
      </c>
      <c r="AT354" s="1094">
        <f t="shared" ref="AT354:AT357" si="768">AQ354+AS354</f>
        <v>0</v>
      </c>
      <c r="AU354" s="1103"/>
      <c r="AV354" s="1101">
        <v>8293.6</v>
      </c>
      <c r="AW354" s="1101">
        <f t="shared" ref="AW354:AW371" si="769">AU354*AV354</f>
        <v>0</v>
      </c>
      <c r="AX354" s="1101">
        <v>22342.319999999996</v>
      </c>
      <c r="AY354" s="1101">
        <f t="shared" ref="AY354:AY371" si="770">AU354*AX354</f>
        <v>0</v>
      </c>
      <c r="AZ354" s="1102">
        <f t="shared" ref="AZ354:AZ357" si="771">AW354+AY354</f>
        <v>0</v>
      </c>
      <c r="BA354" s="1151">
        <f t="shared" si="683"/>
        <v>0</v>
      </c>
      <c r="BB354" s="363">
        <v>8293.6</v>
      </c>
      <c r="BC354" s="363">
        <f t="shared" ref="BC354:BC371" si="772">BA354*BB354</f>
        <v>0</v>
      </c>
      <c r="BD354" s="363">
        <v>22342.319999999996</v>
      </c>
      <c r="BE354" s="363">
        <f t="shared" ref="BE354:BE371" si="773">BA354*BD354</f>
        <v>0</v>
      </c>
      <c r="BF354" s="364">
        <f t="shared" si="608"/>
        <v>0</v>
      </c>
      <c r="BG354" s="1220">
        <f t="shared" si="748"/>
        <v>0</v>
      </c>
      <c r="BH354" s="1220">
        <f t="shared" si="749"/>
        <v>0</v>
      </c>
    </row>
    <row r="355" spans="1:60" x14ac:dyDescent="0.2">
      <c r="A355" s="1">
        <v>346</v>
      </c>
      <c r="B355" s="50" t="s">
        <v>132</v>
      </c>
      <c r="C355" s="1159" t="s">
        <v>133</v>
      </c>
      <c r="D355" s="51" t="s">
        <v>14</v>
      </c>
      <c r="E355" s="51">
        <v>10</v>
      </c>
      <c r="F355" s="76">
        <v>4003.24</v>
      </c>
      <c r="G355" s="76">
        <f t="shared" si="732"/>
        <v>40032.399999999994</v>
      </c>
      <c r="H355" s="76">
        <v>9764</v>
      </c>
      <c r="I355" s="76">
        <f t="shared" si="733"/>
        <v>97640</v>
      </c>
      <c r="J355" s="120">
        <f t="shared" si="750"/>
        <v>137672.4</v>
      </c>
      <c r="K355" s="131">
        <v>9</v>
      </c>
      <c r="L355" s="95">
        <v>4003.24</v>
      </c>
      <c r="M355" s="95">
        <f t="shared" si="751"/>
        <v>36029.159999999996</v>
      </c>
      <c r="N355" s="95">
        <v>9764</v>
      </c>
      <c r="O355" s="95">
        <f t="shared" si="752"/>
        <v>87876</v>
      </c>
      <c r="P355" s="96">
        <f t="shared" si="753"/>
        <v>123905.16</v>
      </c>
      <c r="Q355" s="177"/>
      <c r="R355" s="178">
        <v>4003.24</v>
      </c>
      <c r="S355" s="178">
        <f t="shared" si="754"/>
        <v>0</v>
      </c>
      <c r="T355" s="178">
        <v>9764</v>
      </c>
      <c r="U355" s="178">
        <f t="shared" si="755"/>
        <v>0</v>
      </c>
      <c r="V355" s="179">
        <f t="shared" si="756"/>
        <v>0</v>
      </c>
      <c r="W355" s="224">
        <v>1</v>
      </c>
      <c r="X355" s="225">
        <v>4003.24</v>
      </c>
      <c r="Y355" s="225">
        <f t="shared" si="757"/>
        <v>4003.24</v>
      </c>
      <c r="Z355" s="225">
        <v>9764</v>
      </c>
      <c r="AA355" s="225">
        <f t="shared" si="758"/>
        <v>9764</v>
      </c>
      <c r="AB355" s="226">
        <f t="shared" si="759"/>
        <v>13767.24</v>
      </c>
      <c r="AC355" s="271"/>
      <c r="AD355" s="272">
        <v>4003.24</v>
      </c>
      <c r="AE355" s="272">
        <f t="shared" si="760"/>
        <v>0</v>
      </c>
      <c r="AF355" s="272">
        <v>9764</v>
      </c>
      <c r="AG355" s="272">
        <f t="shared" si="761"/>
        <v>0</v>
      </c>
      <c r="AH355" s="273">
        <f t="shared" si="762"/>
        <v>0</v>
      </c>
      <c r="AI355" s="318"/>
      <c r="AJ355" s="319">
        <v>4003.24</v>
      </c>
      <c r="AK355" s="319">
        <f t="shared" si="763"/>
        <v>0</v>
      </c>
      <c r="AL355" s="319">
        <v>9764</v>
      </c>
      <c r="AM355" s="319">
        <f t="shared" si="764"/>
        <v>0</v>
      </c>
      <c r="AN355" s="320">
        <f t="shared" si="765"/>
        <v>0</v>
      </c>
      <c r="AO355" s="1107"/>
      <c r="AP355" s="1093">
        <v>4003.24</v>
      </c>
      <c r="AQ355" s="1093">
        <f t="shared" si="766"/>
        <v>0</v>
      </c>
      <c r="AR355" s="1093">
        <v>9764</v>
      </c>
      <c r="AS355" s="1093">
        <f t="shared" si="767"/>
        <v>0</v>
      </c>
      <c r="AT355" s="1094">
        <f t="shared" si="768"/>
        <v>0</v>
      </c>
      <c r="AU355" s="1103"/>
      <c r="AV355" s="1101">
        <v>4003.24</v>
      </c>
      <c r="AW355" s="1101">
        <f t="shared" si="769"/>
        <v>0</v>
      </c>
      <c r="AX355" s="1101">
        <v>9764</v>
      </c>
      <c r="AY355" s="1101">
        <f t="shared" si="770"/>
        <v>0</v>
      </c>
      <c r="AZ355" s="1102">
        <f t="shared" si="771"/>
        <v>0</v>
      </c>
      <c r="BA355" s="1151">
        <f t="shared" si="683"/>
        <v>0</v>
      </c>
      <c r="BB355" s="363">
        <v>4003.24</v>
      </c>
      <c r="BC355" s="363">
        <f t="shared" si="772"/>
        <v>0</v>
      </c>
      <c r="BD355" s="363">
        <v>9764</v>
      </c>
      <c r="BE355" s="363">
        <f t="shared" si="773"/>
        <v>0</v>
      </c>
      <c r="BF355" s="364">
        <f t="shared" si="608"/>
        <v>0</v>
      </c>
      <c r="BG355" s="1220">
        <f t="shared" si="748"/>
        <v>-9.0949470177292824E-12</v>
      </c>
      <c r="BH355" s="1220">
        <f t="shared" si="749"/>
        <v>9.0949470177292824E-12</v>
      </c>
    </row>
    <row r="356" spans="1:60" x14ac:dyDescent="0.2">
      <c r="A356" s="1">
        <v>347</v>
      </c>
      <c r="B356" s="50" t="s">
        <v>134</v>
      </c>
      <c r="C356" s="1159"/>
      <c r="D356" s="51" t="s">
        <v>14</v>
      </c>
      <c r="E356" s="51">
        <v>10</v>
      </c>
      <c r="F356" s="76">
        <v>800</v>
      </c>
      <c r="G356" s="76">
        <f t="shared" si="732"/>
        <v>8000</v>
      </c>
      <c r="H356" s="76">
        <v>2142</v>
      </c>
      <c r="I356" s="76">
        <f t="shared" si="733"/>
        <v>21420</v>
      </c>
      <c r="J356" s="120">
        <f t="shared" si="750"/>
        <v>29420</v>
      </c>
      <c r="K356" s="131">
        <v>9</v>
      </c>
      <c r="L356" s="95">
        <v>800</v>
      </c>
      <c r="M356" s="95">
        <f t="shared" si="751"/>
        <v>7200</v>
      </c>
      <c r="N356" s="95">
        <v>2142</v>
      </c>
      <c r="O356" s="95">
        <f t="shared" si="752"/>
        <v>19278</v>
      </c>
      <c r="P356" s="96">
        <f t="shared" si="753"/>
        <v>26478</v>
      </c>
      <c r="Q356" s="177"/>
      <c r="R356" s="178">
        <v>800</v>
      </c>
      <c r="S356" s="178">
        <f t="shared" si="754"/>
        <v>0</v>
      </c>
      <c r="T356" s="178">
        <v>2142</v>
      </c>
      <c r="U356" s="178">
        <f t="shared" si="755"/>
        <v>0</v>
      </c>
      <c r="V356" s="179">
        <f t="shared" si="756"/>
        <v>0</v>
      </c>
      <c r="W356" s="224"/>
      <c r="X356" s="225">
        <v>800</v>
      </c>
      <c r="Y356" s="225">
        <f t="shared" si="757"/>
        <v>0</v>
      </c>
      <c r="Z356" s="225">
        <v>2142</v>
      </c>
      <c r="AA356" s="225">
        <f t="shared" si="758"/>
        <v>0</v>
      </c>
      <c r="AB356" s="226">
        <f t="shared" si="759"/>
        <v>0</v>
      </c>
      <c r="AC356" s="271"/>
      <c r="AD356" s="272">
        <v>800</v>
      </c>
      <c r="AE356" s="272">
        <f t="shared" si="760"/>
        <v>0</v>
      </c>
      <c r="AF356" s="272">
        <v>2142</v>
      </c>
      <c r="AG356" s="272">
        <f t="shared" si="761"/>
        <v>0</v>
      </c>
      <c r="AH356" s="273">
        <f t="shared" si="762"/>
        <v>0</v>
      </c>
      <c r="AI356" s="1106">
        <v>1</v>
      </c>
      <c r="AJ356" s="319">
        <v>800</v>
      </c>
      <c r="AK356" s="319">
        <f t="shared" si="763"/>
        <v>800</v>
      </c>
      <c r="AL356" s="319">
        <v>2142</v>
      </c>
      <c r="AM356" s="319">
        <f t="shared" si="764"/>
        <v>2142</v>
      </c>
      <c r="AN356" s="320">
        <f t="shared" si="765"/>
        <v>2942</v>
      </c>
      <c r="AO356" s="1107"/>
      <c r="AP356" s="1093">
        <v>800</v>
      </c>
      <c r="AQ356" s="1093">
        <f t="shared" si="766"/>
        <v>0</v>
      </c>
      <c r="AR356" s="1093">
        <v>2142</v>
      </c>
      <c r="AS356" s="1093">
        <f t="shared" si="767"/>
        <v>0</v>
      </c>
      <c r="AT356" s="1094">
        <f t="shared" si="768"/>
        <v>0</v>
      </c>
      <c r="AU356" s="1103"/>
      <c r="AV356" s="1101">
        <v>800</v>
      </c>
      <c r="AW356" s="1101">
        <f t="shared" si="769"/>
        <v>0</v>
      </c>
      <c r="AX356" s="1101">
        <v>2142</v>
      </c>
      <c r="AY356" s="1101">
        <f t="shared" si="770"/>
        <v>0</v>
      </c>
      <c r="AZ356" s="1102">
        <f t="shared" si="771"/>
        <v>0</v>
      </c>
      <c r="BA356" s="1151">
        <f t="shared" si="683"/>
        <v>0</v>
      </c>
      <c r="BB356" s="363">
        <v>800</v>
      </c>
      <c r="BC356" s="363">
        <f t="shared" si="772"/>
        <v>0</v>
      </c>
      <c r="BD356" s="363">
        <v>2142</v>
      </c>
      <c r="BE356" s="363">
        <f t="shared" si="773"/>
        <v>0</v>
      </c>
      <c r="BF356" s="364">
        <f t="shared" ref="BF356:BF419" si="774">BC356+BE356</f>
        <v>0</v>
      </c>
      <c r="BG356" s="1220">
        <f t="shared" si="748"/>
        <v>0</v>
      </c>
      <c r="BH356" s="1220">
        <f t="shared" si="749"/>
        <v>0</v>
      </c>
    </row>
    <row r="357" spans="1:60" x14ac:dyDescent="0.2">
      <c r="A357" s="1">
        <v>348</v>
      </c>
      <c r="B357" s="50" t="s">
        <v>135</v>
      </c>
      <c r="C357" s="1159"/>
      <c r="D357" s="51" t="s">
        <v>56</v>
      </c>
      <c r="E357" s="51">
        <v>154.03899999999999</v>
      </c>
      <c r="F357" s="76">
        <v>1875</v>
      </c>
      <c r="G357" s="76">
        <f t="shared" si="732"/>
        <v>288823.125</v>
      </c>
      <c r="H357" s="76">
        <v>869</v>
      </c>
      <c r="I357" s="76">
        <f t="shared" si="733"/>
        <v>133859.891</v>
      </c>
      <c r="J357" s="120">
        <f t="shared" si="750"/>
        <v>422683.016</v>
      </c>
      <c r="K357" s="1596">
        <v>154.03899999999999</v>
      </c>
      <c r="L357" s="95">
        <v>1875</v>
      </c>
      <c r="M357" s="95">
        <f t="shared" si="751"/>
        <v>288823.125</v>
      </c>
      <c r="N357" s="95">
        <v>869</v>
      </c>
      <c r="O357" s="95">
        <f t="shared" si="752"/>
        <v>133859.891</v>
      </c>
      <c r="P357" s="96">
        <f t="shared" si="753"/>
        <v>422683.016</v>
      </c>
      <c r="Q357" s="177"/>
      <c r="R357" s="178">
        <v>1875</v>
      </c>
      <c r="S357" s="178">
        <f t="shared" si="754"/>
        <v>0</v>
      </c>
      <c r="T357" s="178">
        <v>869</v>
      </c>
      <c r="U357" s="178">
        <f t="shared" si="755"/>
        <v>0</v>
      </c>
      <c r="V357" s="179">
        <f t="shared" si="756"/>
        <v>0</v>
      </c>
      <c r="W357" s="224"/>
      <c r="X357" s="225">
        <v>1875</v>
      </c>
      <c r="Y357" s="225">
        <f t="shared" si="757"/>
        <v>0</v>
      </c>
      <c r="Z357" s="225">
        <v>869</v>
      </c>
      <c r="AA357" s="225">
        <f t="shared" si="758"/>
        <v>0</v>
      </c>
      <c r="AB357" s="226">
        <f t="shared" si="759"/>
        <v>0</v>
      </c>
      <c r="AC357" s="271"/>
      <c r="AD357" s="272">
        <v>1875</v>
      </c>
      <c r="AE357" s="272">
        <f t="shared" si="760"/>
        <v>0</v>
      </c>
      <c r="AF357" s="272">
        <v>869</v>
      </c>
      <c r="AG357" s="272">
        <f t="shared" si="761"/>
        <v>0</v>
      </c>
      <c r="AH357" s="273">
        <f t="shared" si="762"/>
        <v>0</v>
      </c>
      <c r="AI357" s="318"/>
      <c r="AJ357" s="319">
        <v>1875</v>
      </c>
      <c r="AK357" s="319">
        <f t="shared" si="763"/>
        <v>0</v>
      </c>
      <c r="AL357" s="319">
        <v>869</v>
      </c>
      <c r="AM357" s="319">
        <f t="shared" si="764"/>
        <v>0</v>
      </c>
      <c r="AN357" s="320">
        <f t="shared" si="765"/>
        <v>0</v>
      </c>
      <c r="AO357" s="1107"/>
      <c r="AP357" s="1093">
        <v>1875</v>
      </c>
      <c r="AQ357" s="1093">
        <f t="shared" si="766"/>
        <v>0</v>
      </c>
      <c r="AR357" s="1093">
        <v>869</v>
      </c>
      <c r="AS357" s="1093">
        <f t="shared" si="767"/>
        <v>0</v>
      </c>
      <c r="AT357" s="1094">
        <f t="shared" si="768"/>
        <v>0</v>
      </c>
      <c r="AU357" s="1103"/>
      <c r="AV357" s="1101">
        <v>1875</v>
      </c>
      <c r="AW357" s="1101">
        <f t="shared" si="769"/>
        <v>0</v>
      </c>
      <c r="AX357" s="1101">
        <v>869</v>
      </c>
      <c r="AY357" s="1101">
        <f t="shared" si="770"/>
        <v>0</v>
      </c>
      <c r="AZ357" s="1102">
        <f t="shared" si="771"/>
        <v>0</v>
      </c>
      <c r="BA357" s="1151">
        <f t="shared" si="683"/>
        <v>0</v>
      </c>
      <c r="BB357" s="363">
        <v>1875</v>
      </c>
      <c r="BC357" s="363">
        <f t="shared" si="772"/>
        <v>0</v>
      </c>
      <c r="BD357" s="363">
        <v>869</v>
      </c>
      <c r="BE357" s="363">
        <f t="shared" si="773"/>
        <v>0</v>
      </c>
      <c r="BF357" s="364">
        <f t="shared" si="774"/>
        <v>0</v>
      </c>
      <c r="BG357" s="1220">
        <f t="shared" si="748"/>
        <v>0</v>
      </c>
      <c r="BH357" s="1220">
        <f t="shared" si="749"/>
        <v>0</v>
      </c>
    </row>
    <row r="358" spans="1:60" hidden="1" x14ac:dyDescent="0.2">
      <c r="A358" s="1">
        <v>349</v>
      </c>
      <c r="B358" s="50" t="s">
        <v>136</v>
      </c>
      <c r="C358" s="1159"/>
      <c r="D358" s="51" t="s">
        <v>137</v>
      </c>
      <c r="E358" s="51">
        <v>0</v>
      </c>
      <c r="F358" s="76"/>
      <c r="G358" s="76">
        <f t="shared" si="732"/>
        <v>0</v>
      </c>
      <c r="H358" s="76"/>
      <c r="I358" s="76">
        <f t="shared" si="733"/>
        <v>0</v>
      </c>
      <c r="J358" s="120"/>
      <c r="K358" s="131"/>
      <c r="L358" s="95"/>
      <c r="M358" s="95">
        <f t="shared" si="751"/>
        <v>0</v>
      </c>
      <c r="N358" s="95"/>
      <c r="O358" s="95">
        <f t="shared" si="752"/>
        <v>0</v>
      </c>
      <c r="P358" s="96"/>
      <c r="Q358" s="177"/>
      <c r="R358" s="178"/>
      <c r="S358" s="178">
        <f t="shared" si="754"/>
        <v>0</v>
      </c>
      <c r="T358" s="178"/>
      <c r="U358" s="178">
        <f t="shared" si="755"/>
        <v>0</v>
      </c>
      <c r="V358" s="179"/>
      <c r="W358" s="224"/>
      <c r="X358" s="225"/>
      <c r="Y358" s="225">
        <f t="shared" si="757"/>
        <v>0</v>
      </c>
      <c r="Z358" s="225"/>
      <c r="AA358" s="225">
        <f t="shared" si="758"/>
        <v>0</v>
      </c>
      <c r="AB358" s="226"/>
      <c r="AC358" s="271"/>
      <c r="AD358" s="272"/>
      <c r="AE358" s="272">
        <f t="shared" si="760"/>
        <v>0</v>
      </c>
      <c r="AF358" s="272"/>
      <c r="AG358" s="272">
        <f t="shared" si="761"/>
        <v>0</v>
      </c>
      <c r="AH358" s="273"/>
      <c r="AI358" s="318"/>
      <c r="AJ358" s="319"/>
      <c r="AK358" s="319">
        <f t="shared" si="763"/>
        <v>0</v>
      </c>
      <c r="AL358" s="319"/>
      <c r="AM358" s="319">
        <f t="shared" si="764"/>
        <v>0</v>
      </c>
      <c r="AN358" s="320"/>
      <c r="AO358" s="1107"/>
      <c r="AP358" s="1093"/>
      <c r="AQ358" s="1093">
        <f t="shared" si="766"/>
        <v>0</v>
      </c>
      <c r="AR358" s="1093"/>
      <c r="AS358" s="1093">
        <f t="shared" si="767"/>
        <v>0</v>
      </c>
      <c r="AT358" s="1094"/>
      <c r="AU358" s="1103"/>
      <c r="AV358" s="1101"/>
      <c r="AW358" s="1101">
        <f t="shared" si="769"/>
        <v>0</v>
      </c>
      <c r="AX358" s="1101"/>
      <c r="AY358" s="1101">
        <f t="shared" si="770"/>
        <v>0</v>
      </c>
      <c r="AZ358" s="1102"/>
      <c r="BA358" s="1163">
        <f t="shared" si="683"/>
        <v>0</v>
      </c>
      <c r="BB358" s="363"/>
      <c r="BC358" s="363">
        <f t="shared" si="772"/>
        <v>0</v>
      </c>
      <c r="BD358" s="363"/>
      <c r="BE358" s="363">
        <f t="shared" si="773"/>
        <v>0</v>
      </c>
      <c r="BF358" s="364">
        <f t="shared" si="774"/>
        <v>0</v>
      </c>
      <c r="BG358" s="1220">
        <f t="shared" si="748"/>
        <v>0</v>
      </c>
      <c r="BH358" s="1220">
        <f t="shared" si="749"/>
        <v>0</v>
      </c>
    </row>
    <row r="359" spans="1:60" hidden="1" x14ac:dyDescent="0.2">
      <c r="A359" s="1">
        <v>350</v>
      </c>
      <c r="B359" s="50" t="s">
        <v>161</v>
      </c>
      <c r="C359" s="1159"/>
      <c r="D359" s="51" t="s">
        <v>137</v>
      </c>
      <c r="E359" s="51">
        <v>0</v>
      </c>
      <c r="F359" s="76"/>
      <c r="G359" s="76">
        <f t="shared" si="732"/>
        <v>0</v>
      </c>
      <c r="H359" s="76"/>
      <c r="I359" s="76">
        <f t="shared" si="733"/>
        <v>0</v>
      </c>
      <c r="J359" s="120"/>
      <c r="K359" s="131"/>
      <c r="L359" s="95"/>
      <c r="M359" s="95">
        <f t="shared" si="751"/>
        <v>0</v>
      </c>
      <c r="N359" s="95"/>
      <c r="O359" s="95">
        <f t="shared" si="752"/>
        <v>0</v>
      </c>
      <c r="P359" s="96"/>
      <c r="Q359" s="177"/>
      <c r="R359" s="178"/>
      <c r="S359" s="178">
        <f t="shared" si="754"/>
        <v>0</v>
      </c>
      <c r="T359" s="178"/>
      <c r="U359" s="178">
        <f t="shared" si="755"/>
        <v>0</v>
      </c>
      <c r="V359" s="179"/>
      <c r="W359" s="224"/>
      <c r="X359" s="225"/>
      <c r="Y359" s="225">
        <f t="shared" si="757"/>
        <v>0</v>
      </c>
      <c r="Z359" s="225"/>
      <c r="AA359" s="225">
        <f t="shared" si="758"/>
        <v>0</v>
      </c>
      <c r="AB359" s="226"/>
      <c r="AC359" s="271"/>
      <c r="AD359" s="272"/>
      <c r="AE359" s="272">
        <f t="shared" si="760"/>
        <v>0</v>
      </c>
      <c r="AF359" s="272"/>
      <c r="AG359" s="272">
        <f t="shared" si="761"/>
        <v>0</v>
      </c>
      <c r="AH359" s="273"/>
      <c r="AI359" s="318"/>
      <c r="AJ359" s="319"/>
      <c r="AK359" s="319">
        <f t="shared" si="763"/>
        <v>0</v>
      </c>
      <c r="AL359" s="319"/>
      <c r="AM359" s="319">
        <f t="shared" si="764"/>
        <v>0</v>
      </c>
      <c r="AN359" s="320"/>
      <c r="AO359" s="1107"/>
      <c r="AP359" s="1093"/>
      <c r="AQ359" s="1093">
        <f t="shared" si="766"/>
        <v>0</v>
      </c>
      <c r="AR359" s="1093"/>
      <c r="AS359" s="1093">
        <f t="shared" si="767"/>
        <v>0</v>
      </c>
      <c r="AT359" s="1094"/>
      <c r="AU359" s="1103"/>
      <c r="AV359" s="1101"/>
      <c r="AW359" s="1101">
        <f t="shared" si="769"/>
        <v>0</v>
      </c>
      <c r="AX359" s="1101"/>
      <c r="AY359" s="1101">
        <f t="shared" si="770"/>
        <v>0</v>
      </c>
      <c r="AZ359" s="1102"/>
      <c r="BA359" s="1163">
        <f t="shared" si="683"/>
        <v>0</v>
      </c>
      <c r="BB359" s="363"/>
      <c r="BC359" s="363">
        <f t="shared" si="772"/>
        <v>0</v>
      </c>
      <c r="BD359" s="363"/>
      <c r="BE359" s="363">
        <f t="shared" si="773"/>
        <v>0</v>
      </c>
      <c r="BF359" s="364">
        <f t="shared" si="774"/>
        <v>0</v>
      </c>
      <c r="BG359" s="1220">
        <f t="shared" si="748"/>
        <v>0</v>
      </c>
      <c r="BH359" s="1220">
        <f t="shared" si="749"/>
        <v>0</v>
      </c>
    </row>
    <row r="360" spans="1:60" hidden="1" x14ac:dyDescent="0.2">
      <c r="A360" s="1">
        <v>351</v>
      </c>
      <c r="B360" s="50" t="s">
        <v>138</v>
      </c>
      <c r="C360" s="1159"/>
      <c r="D360" s="51" t="s">
        <v>137</v>
      </c>
      <c r="E360" s="51">
        <v>0</v>
      </c>
      <c r="F360" s="76"/>
      <c r="G360" s="76">
        <f t="shared" si="732"/>
        <v>0</v>
      </c>
      <c r="H360" s="76"/>
      <c r="I360" s="76">
        <f t="shared" si="733"/>
        <v>0</v>
      </c>
      <c r="J360" s="120"/>
      <c r="K360" s="131"/>
      <c r="L360" s="95"/>
      <c r="M360" s="95">
        <f t="shared" si="751"/>
        <v>0</v>
      </c>
      <c r="N360" s="95"/>
      <c r="O360" s="95">
        <f t="shared" si="752"/>
        <v>0</v>
      </c>
      <c r="P360" s="96"/>
      <c r="Q360" s="177"/>
      <c r="R360" s="178"/>
      <c r="S360" s="178">
        <f t="shared" si="754"/>
        <v>0</v>
      </c>
      <c r="T360" s="178"/>
      <c r="U360" s="178">
        <f t="shared" si="755"/>
        <v>0</v>
      </c>
      <c r="V360" s="179"/>
      <c r="W360" s="224"/>
      <c r="X360" s="225"/>
      <c r="Y360" s="225">
        <f t="shared" si="757"/>
        <v>0</v>
      </c>
      <c r="Z360" s="225"/>
      <c r="AA360" s="225">
        <f t="shared" si="758"/>
        <v>0</v>
      </c>
      <c r="AB360" s="226"/>
      <c r="AC360" s="271"/>
      <c r="AD360" s="272"/>
      <c r="AE360" s="272">
        <f t="shared" si="760"/>
        <v>0</v>
      </c>
      <c r="AF360" s="272"/>
      <c r="AG360" s="272">
        <f t="shared" si="761"/>
        <v>0</v>
      </c>
      <c r="AH360" s="273"/>
      <c r="AI360" s="318"/>
      <c r="AJ360" s="319"/>
      <c r="AK360" s="319">
        <f t="shared" si="763"/>
        <v>0</v>
      </c>
      <c r="AL360" s="319"/>
      <c r="AM360" s="319">
        <f t="shared" si="764"/>
        <v>0</v>
      </c>
      <c r="AN360" s="320"/>
      <c r="AO360" s="1107"/>
      <c r="AP360" s="1093"/>
      <c r="AQ360" s="1093">
        <f t="shared" si="766"/>
        <v>0</v>
      </c>
      <c r="AR360" s="1093"/>
      <c r="AS360" s="1093">
        <f t="shared" si="767"/>
        <v>0</v>
      </c>
      <c r="AT360" s="1094"/>
      <c r="AU360" s="1103"/>
      <c r="AV360" s="1101"/>
      <c r="AW360" s="1101">
        <f t="shared" si="769"/>
        <v>0</v>
      </c>
      <c r="AX360" s="1101"/>
      <c r="AY360" s="1101">
        <f t="shared" si="770"/>
        <v>0</v>
      </c>
      <c r="AZ360" s="1102"/>
      <c r="BA360" s="1163">
        <f t="shared" si="683"/>
        <v>0</v>
      </c>
      <c r="BB360" s="363"/>
      <c r="BC360" s="363">
        <f t="shared" si="772"/>
        <v>0</v>
      </c>
      <c r="BD360" s="363"/>
      <c r="BE360" s="363">
        <f t="shared" si="773"/>
        <v>0</v>
      </c>
      <c r="BF360" s="364">
        <f t="shared" si="774"/>
        <v>0</v>
      </c>
      <c r="BG360" s="1220">
        <f t="shared" si="748"/>
        <v>0</v>
      </c>
      <c r="BH360" s="1220">
        <f t="shared" si="749"/>
        <v>0</v>
      </c>
    </row>
    <row r="361" spans="1:60" hidden="1" x14ac:dyDescent="0.2">
      <c r="A361" s="1">
        <v>352</v>
      </c>
      <c r="B361" s="50" t="s">
        <v>162</v>
      </c>
      <c r="C361" s="1159"/>
      <c r="D361" s="51" t="s">
        <v>137</v>
      </c>
      <c r="E361" s="51">
        <v>0</v>
      </c>
      <c r="F361" s="76"/>
      <c r="G361" s="76">
        <f t="shared" si="732"/>
        <v>0</v>
      </c>
      <c r="H361" s="76"/>
      <c r="I361" s="76">
        <f t="shared" si="733"/>
        <v>0</v>
      </c>
      <c r="J361" s="120"/>
      <c r="K361" s="131"/>
      <c r="L361" s="95"/>
      <c r="M361" s="95">
        <f t="shared" si="751"/>
        <v>0</v>
      </c>
      <c r="N361" s="95"/>
      <c r="O361" s="95">
        <f t="shared" si="752"/>
        <v>0</v>
      </c>
      <c r="P361" s="96"/>
      <c r="Q361" s="177"/>
      <c r="R361" s="178"/>
      <c r="S361" s="178">
        <f t="shared" si="754"/>
        <v>0</v>
      </c>
      <c r="T361" s="178"/>
      <c r="U361" s="178">
        <f t="shared" si="755"/>
        <v>0</v>
      </c>
      <c r="V361" s="179"/>
      <c r="W361" s="224"/>
      <c r="X361" s="225"/>
      <c r="Y361" s="225">
        <f t="shared" si="757"/>
        <v>0</v>
      </c>
      <c r="Z361" s="225"/>
      <c r="AA361" s="225">
        <f t="shared" si="758"/>
        <v>0</v>
      </c>
      <c r="AB361" s="226"/>
      <c r="AC361" s="271"/>
      <c r="AD361" s="272"/>
      <c r="AE361" s="272">
        <f t="shared" si="760"/>
        <v>0</v>
      </c>
      <c r="AF361" s="272"/>
      <c r="AG361" s="272">
        <f t="shared" si="761"/>
        <v>0</v>
      </c>
      <c r="AH361" s="273"/>
      <c r="AI361" s="318"/>
      <c r="AJ361" s="319"/>
      <c r="AK361" s="319">
        <f t="shared" si="763"/>
        <v>0</v>
      </c>
      <c r="AL361" s="319"/>
      <c r="AM361" s="319">
        <f t="shared" si="764"/>
        <v>0</v>
      </c>
      <c r="AN361" s="320"/>
      <c r="AO361" s="1107"/>
      <c r="AP361" s="1093"/>
      <c r="AQ361" s="1093">
        <f t="shared" si="766"/>
        <v>0</v>
      </c>
      <c r="AR361" s="1093"/>
      <c r="AS361" s="1093">
        <f t="shared" si="767"/>
        <v>0</v>
      </c>
      <c r="AT361" s="1094"/>
      <c r="AU361" s="1103"/>
      <c r="AV361" s="1101"/>
      <c r="AW361" s="1101">
        <f t="shared" si="769"/>
        <v>0</v>
      </c>
      <c r="AX361" s="1101"/>
      <c r="AY361" s="1101">
        <f t="shared" si="770"/>
        <v>0</v>
      </c>
      <c r="AZ361" s="1102"/>
      <c r="BA361" s="1163">
        <f t="shared" si="683"/>
        <v>0</v>
      </c>
      <c r="BB361" s="363"/>
      <c r="BC361" s="363">
        <f t="shared" si="772"/>
        <v>0</v>
      </c>
      <c r="BD361" s="363"/>
      <c r="BE361" s="363">
        <f t="shared" si="773"/>
        <v>0</v>
      </c>
      <c r="BF361" s="364">
        <f t="shared" si="774"/>
        <v>0</v>
      </c>
      <c r="BG361" s="1220">
        <f t="shared" si="748"/>
        <v>0</v>
      </c>
      <c r="BH361" s="1220">
        <f t="shared" si="749"/>
        <v>0</v>
      </c>
    </row>
    <row r="362" spans="1:60" ht="25.5" x14ac:dyDescent="0.2">
      <c r="A362" s="1">
        <v>353</v>
      </c>
      <c r="B362" s="50" t="s">
        <v>139</v>
      </c>
      <c r="C362" s="1159"/>
      <c r="D362" s="51" t="s">
        <v>56</v>
      </c>
      <c r="E362" s="1655">
        <v>18.700000000000003</v>
      </c>
      <c r="F362" s="76">
        <v>1875</v>
      </c>
      <c r="G362" s="76">
        <f t="shared" si="732"/>
        <v>35062.500000000007</v>
      </c>
      <c r="H362" s="76">
        <v>1617</v>
      </c>
      <c r="I362" s="76">
        <f t="shared" si="733"/>
        <v>30237.900000000005</v>
      </c>
      <c r="J362" s="120">
        <f t="shared" ref="J362:J363" si="775">G362+I362</f>
        <v>65300.400000000009</v>
      </c>
      <c r="K362" s="1595">
        <v>18.700000000000003</v>
      </c>
      <c r="L362" s="95">
        <v>1875</v>
      </c>
      <c r="M362" s="95">
        <f t="shared" si="751"/>
        <v>35062.500000000007</v>
      </c>
      <c r="N362" s="95">
        <v>1617</v>
      </c>
      <c r="O362" s="95">
        <f t="shared" si="752"/>
        <v>30237.900000000005</v>
      </c>
      <c r="P362" s="96">
        <f t="shared" ref="P362:P363" si="776">M362+O362</f>
        <v>65300.400000000009</v>
      </c>
      <c r="Q362" s="1310"/>
      <c r="R362" s="178">
        <v>1875</v>
      </c>
      <c r="S362" s="178">
        <f t="shared" si="754"/>
        <v>0</v>
      </c>
      <c r="T362" s="178">
        <v>1617</v>
      </c>
      <c r="U362" s="178">
        <f t="shared" si="755"/>
        <v>0</v>
      </c>
      <c r="V362" s="179">
        <f t="shared" ref="V362:V363" si="777">S362+U362</f>
        <v>0</v>
      </c>
      <c r="W362" s="1311"/>
      <c r="X362" s="225">
        <v>1875</v>
      </c>
      <c r="Y362" s="225">
        <f t="shared" si="757"/>
        <v>0</v>
      </c>
      <c r="Z362" s="225">
        <v>1617</v>
      </c>
      <c r="AA362" s="225">
        <f t="shared" si="758"/>
        <v>0</v>
      </c>
      <c r="AB362" s="226">
        <f t="shared" ref="AB362:AB363" si="778">Y362+AA362</f>
        <v>0</v>
      </c>
      <c r="AC362" s="1312"/>
      <c r="AD362" s="272">
        <v>1875</v>
      </c>
      <c r="AE362" s="272">
        <f t="shared" si="760"/>
        <v>0</v>
      </c>
      <c r="AF362" s="272">
        <v>1617</v>
      </c>
      <c r="AG362" s="272">
        <f t="shared" si="761"/>
        <v>0</v>
      </c>
      <c r="AH362" s="273">
        <f t="shared" ref="AH362:AH363" si="779">AE362+AG362</f>
        <v>0</v>
      </c>
      <c r="AI362" s="1313"/>
      <c r="AJ362" s="319">
        <v>1875</v>
      </c>
      <c r="AK362" s="319">
        <f t="shared" si="763"/>
        <v>0</v>
      </c>
      <c r="AL362" s="319">
        <v>1617</v>
      </c>
      <c r="AM362" s="319">
        <f t="shared" si="764"/>
        <v>0</v>
      </c>
      <c r="AN362" s="320">
        <f t="shared" ref="AN362:AN363" si="780">AK362+AM362</f>
        <v>0</v>
      </c>
      <c r="AO362" s="1314"/>
      <c r="AP362" s="1093">
        <v>1875</v>
      </c>
      <c r="AQ362" s="1093">
        <f t="shared" si="766"/>
        <v>0</v>
      </c>
      <c r="AR362" s="1093">
        <v>1617</v>
      </c>
      <c r="AS362" s="1093">
        <f t="shared" si="767"/>
        <v>0</v>
      </c>
      <c r="AT362" s="1094">
        <f t="shared" ref="AT362:AT363" si="781">AQ362+AS362</f>
        <v>0</v>
      </c>
      <c r="AU362" s="1315"/>
      <c r="AV362" s="1101">
        <v>1875</v>
      </c>
      <c r="AW362" s="1101">
        <f t="shared" si="769"/>
        <v>0</v>
      </c>
      <c r="AX362" s="1101">
        <v>1617</v>
      </c>
      <c r="AY362" s="1101">
        <f t="shared" si="770"/>
        <v>0</v>
      </c>
      <c r="AZ362" s="1102">
        <f t="shared" ref="AZ362:AZ363" si="782">AW362+AY362</f>
        <v>0</v>
      </c>
      <c r="BA362" s="1151">
        <f t="shared" si="683"/>
        <v>0</v>
      </c>
      <c r="BB362" s="363">
        <v>1875</v>
      </c>
      <c r="BC362" s="363">
        <f t="shared" si="772"/>
        <v>0</v>
      </c>
      <c r="BD362" s="363">
        <v>1617</v>
      </c>
      <c r="BE362" s="363">
        <f t="shared" si="773"/>
        <v>0</v>
      </c>
      <c r="BF362" s="364">
        <f t="shared" si="774"/>
        <v>0</v>
      </c>
      <c r="BG362" s="1220">
        <f t="shared" si="748"/>
        <v>0</v>
      </c>
      <c r="BH362" s="1220">
        <f t="shared" si="749"/>
        <v>0</v>
      </c>
    </row>
    <row r="363" spans="1:60" x14ac:dyDescent="0.2">
      <c r="A363" s="1">
        <v>354</v>
      </c>
      <c r="B363" s="50" t="s">
        <v>140</v>
      </c>
      <c r="C363" s="1159"/>
      <c r="D363" s="51" t="s">
        <v>56</v>
      </c>
      <c r="E363" s="51">
        <v>107.038</v>
      </c>
      <c r="F363" s="76">
        <v>1875</v>
      </c>
      <c r="G363" s="76">
        <f t="shared" si="732"/>
        <v>200696.25</v>
      </c>
      <c r="H363" s="76">
        <v>1226</v>
      </c>
      <c r="I363" s="76">
        <f t="shared" si="733"/>
        <v>131228.58799999999</v>
      </c>
      <c r="J363" s="120">
        <f t="shared" si="775"/>
        <v>331924.83799999999</v>
      </c>
      <c r="K363" s="1596">
        <v>70.3</v>
      </c>
      <c r="L363" s="95">
        <v>1875</v>
      </c>
      <c r="M363" s="95">
        <f t="shared" si="751"/>
        <v>131812.5</v>
      </c>
      <c r="N363" s="95">
        <v>1226</v>
      </c>
      <c r="O363" s="95">
        <f t="shared" si="752"/>
        <v>86187.8</v>
      </c>
      <c r="P363" s="96">
        <f t="shared" si="776"/>
        <v>218000.3</v>
      </c>
      <c r="Q363" s="1607">
        <v>23.7</v>
      </c>
      <c r="R363" s="178">
        <v>1875</v>
      </c>
      <c r="S363" s="178">
        <f t="shared" si="754"/>
        <v>44437.5</v>
      </c>
      <c r="T363" s="178">
        <v>1226</v>
      </c>
      <c r="U363" s="178">
        <f t="shared" si="755"/>
        <v>29056.2</v>
      </c>
      <c r="V363" s="179">
        <f t="shared" si="777"/>
        <v>73493.7</v>
      </c>
      <c r="W363" s="224"/>
      <c r="X363" s="225">
        <v>1875</v>
      </c>
      <c r="Y363" s="225">
        <f t="shared" si="757"/>
        <v>0</v>
      </c>
      <c r="Z363" s="225">
        <v>1226</v>
      </c>
      <c r="AA363" s="225">
        <f t="shared" si="758"/>
        <v>0</v>
      </c>
      <c r="AB363" s="226">
        <f t="shared" si="778"/>
        <v>0</v>
      </c>
      <c r="AC363" s="271"/>
      <c r="AD363" s="272">
        <v>1875</v>
      </c>
      <c r="AE363" s="272">
        <f t="shared" si="760"/>
        <v>0</v>
      </c>
      <c r="AF363" s="272">
        <v>1226</v>
      </c>
      <c r="AG363" s="272">
        <f t="shared" si="761"/>
        <v>0</v>
      </c>
      <c r="AH363" s="273">
        <f t="shared" si="779"/>
        <v>0</v>
      </c>
      <c r="AI363" s="1596">
        <v>13.038</v>
      </c>
      <c r="AJ363" s="319">
        <v>1875</v>
      </c>
      <c r="AK363" s="319">
        <f t="shared" si="763"/>
        <v>24446.25</v>
      </c>
      <c r="AL363" s="319">
        <v>1226</v>
      </c>
      <c r="AM363" s="319">
        <f t="shared" si="764"/>
        <v>15984.588</v>
      </c>
      <c r="AN363" s="320">
        <f t="shared" si="780"/>
        <v>40430.838000000003</v>
      </c>
      <c r="AO363" s="1107"/>
      <c r="AP363" s="1093">
        <v>1875</v>
      </c>
      <c r="AQ363" s="1093">
        <f t="shared" si="766"/>
        <v>0</v>
      </c>
      <c r="AR363" s="1093">
        <v>1226</v>
      </c>
      <c r="AS363" s="1093">
        <f t="shared" si="767"/>
        <v>0</v>
      </c>
      <c r="AT363" s="1094">
        <f t="shared" si="781"/>
        <v>0</v>
      </c>
      <c r="AU363" s="1103"/>
      <c r="AV363" s="1101">
        <v>1875</v>
      </c>
      <c r="AW363" s="1101">
        <f t="shared" si="769"/>
        <v>0</v>
      </c>
      <c r="AX363" s="1101">
        <v>1226</v>
      </c>
      <c r="AY363" s="1101">
        <f t="shared" si="770"/>
        <v>0</v>
      </c>
      <c r="AZ363" s="1102">
        <f t="shared" si="782"/>
        <v>0</v>
      </c>
      <c r="BA363" s="1151">
        <f t="shared" si="683"/>
        <v>0</v>
      </c>
      <c r="BB363" s="363">
        <v>1875</v>
      </c>
      <c r="BC363" s="363">
        <f t="shared" si="772"/>
        <v>0</v>
      </c>
      <c r="BD363" s="363">
        <v>1226</v>
      </c>
      <c r="BE363" s="363">
        <f t="shared" si="773"/>
        <v>0</v>
      </c>
      <c r="BF363" s="364">
        <f t="shared" si="774"/>
        <v>0</v>
      </c>
      <c r="BG363" s="1220">
        <f t="shared" si="748"/>
        <v>0</v>
      </c>
      <c r="BH363" s="1220">
        <f t="shared" si="749"/>
        <v>0</v>
      </c>
    </row>
    <row r="364" spans="1:60" hidden="1" x14ac:dyDescent="0.2">
      <c r="A364" s="1">
        <v>355</v>
      </c>
      <c r="B364" s="50" t="s">
        <v>163</v>
      </c>
      <c r="C364" s="1159"/>
      <c r="D364" s="51" t="s">
        <v>137</v>
      </c>
      <c r="E364" s="51">
        <v>0</v>
      </c>
      <c r="F364" s="76"/>
      <c r="G364" s="76">
        <f t="shared" si="732"/>
        <v>0</v>
      </c>
      <c r="H364" s="76"/>
      <c r="I364" s="76">
        <f t="shared" si="733"/>
        <v>0</v>
      </c>
      <c r="J364" s="120"/>
      <c r="K364" s="131"/>
      <c r="L364" s="95"/>
      <c r="M364" s="95">
        <f t="shared" si="751"/>
        <v>0</v>
      </c>
      <c r="N364" s="95"/>
      <c r="O364" s="95">
        <f t="shared" si="752"/>
        <v>0</v>
      </c>
      <c r="P364" s="96"/>
      <c r="Q364" s="177"/>
      <c r="R364" s="178"/>
      <c r="S364" s="178">
        <f t="shared" si="754"/>
        <v>0</v>
      </c>
      <c r="T364" s="178"/>
      <c r="U364" s="178">
        <f t="shared" si="755"/>
        <v>0</v>
      </c>
      <c r="V364" s="179"/>
      <c r="W364" s="224"/>
      <c r="X364" s="225"/>
      <c r="Y364" s="225">
        <f t="shared" si="757"/>
        <v>0</v>
      </c>
      <c r="Z364" s="225"/>
      <c r="AA364" s="225">
        <f t="shared" si="758"/>
        <v>0</v>
      </c>
      <c r="AB364" s="226"/>
      <c r="AC364" s="271"/>
      <c r="AD364" s="272"/>
      <c r="AE364" s="272">
        <f t="shared" si="760"/>
        <v>0</v>
      </c>
      <c r="AF364" s="272"/>
      <c r="AG364" s="272">
        <f t="shared" si="761"/>
        <v>0</v>
      </c>
      <c r="AH364" s="273"/>
      <c r="AI364" s="318"/>
      <c r="AJ364" s="319"/>
      <c r="AK364" s="319">
        <f t="shared" si="763"/>
        <v>0</v>
      </c>
      <c r="AL364" s="319"/>
      <c r="AM364" s="319">
        <f t="shared" si="764"/>
        <v>0</v>
      </c>
      <c r="AN364" s="320"/>
      <c r="AO364" s="1107"/>
      <c r="AP364" s="1093"/>
      <c r="AQ364" s="1093">
        <f t="shared" si="766"/>
        <v>0</v>
      </c>
      <c r="AR364" s="1093"/>
      <c r="AS364" s="1093">
        <f t="shared" si="767"/>
        <v>0</v>
      </c>
      <c r="AT364" s="1094"/>
      <c r="AU364" s="1103"/>
      <c r="AV364" s="1101"/>
      <c r="AW364" s="1101">
        <f t="shared" si="769"/>
        <v>0</v>
      </c>
      <c r="AX364" s="1101"/>
      <c r="AY364" s="1101">
        <f t="shared" si="770"/>
        <v>0</v>
      </c>
      <c r="AZ364" s="1102"/>
      <c r="BA364" s="1163">
        <f t="shared" si="683"/>
        <v>0</v>
      </c>
      <c r="BB364" s="363"/>
      <c r="BC364" s="363">
        <f t="shared" si="772"/>
        <v>0</v>
      </c>
      <c r="BD364" s="363"/>
      <c r="BE364" s="363">
        <f t="shared" si="773"/>
        <v>0</v>
      </c>
      <c r="BF364" s="364">
        <f t="shared" si="774"/>
        <v>0</v>
      </c>
      <c r="BG364" s="1220">
        <f t="shared" si="748"/>
        <v>0</v>
      </c>
      <c r="BH364" s="1220">
        <f t="shared" si="749"/>
        <v>0</v>
      </c>
    </row>
    <row r="365" spans="1:60" ht="25.5" x14ac:dyDescent="0.2">
      <c r="A365" s="1">
        <v>356</v>
      </c>
      <c r="B365" s="50" t="s">
        <v>144</v>
      </c>
      <c r="C365" s="1159"/>
      <c r="D365" s="51" t="s">
        <v>56</v>
      </c>
      <c r="E365" s="1655">
        <v>43.977000000000004</v>
      </c>
      <c r="F365" s="76">
        <v>1875</v>
      </c>
      <c r="G365" s="76">
        <f t="shared" si="732"/>
        <v>82456.875</v>
      </c>
      <c r="H365" s="76">
        <v>2132</v>
      </c>
      <c r="I365" s="76">
        <f t="shared" si="733"/>
        <v>93758.964000000007</v>
      </c>
      <c r="J365" s="120">
        <f t="shared" ref="J365:J366" si="783">G365+I365</f>
        <v>176215.83900000001</v>
      </c>
      <c r="K365" s="1595">
        <v>15.5</v>
      </c>
      <c r="L365" s="95">
        <v>1875</v>
      </c>
      <c r="M365" s="95">
        <f t="shared" si="751"/>
        <v>29062.5</v>
      </c>
      <c r="N365" s="95">
        <v>2132</v>
      </c>
      <c r="O365" s="95">
        <f t="shared" si="752"/>
        <v>33046</v>
      </c>
      <c r="P365" s="96">
        <f t="shared" ref="P365:P366" si="784">M365+O365</f>
        <v>62108.5</v>
      </c>
      <c r="Q365" s="1310"/>
      <c r="R365" s="178">
        <v>1875</v>
      </c>
      <c r="S365" s="178">
        <f t="shared" si="754"/>
        <v>0</v>
      </c>
      <c r="T365" s="178">
        <v>2132</v>
      </c>
      <c r="U365" s="178">
        <f t="shared" si="755"/>
        <v>0</v>
      </c>
      <c r="V365" s="179">
        <f t="shared" ref="V365:V366" si="785">S365+U365</f>
        <v>0</v>
      </c>
      <c r="W365" s="1311"/>
      <c r="X365" s="225">
        <v>1875</v>
      </c>
      <c r="Y365" s="225">
        <f t="shared" si="757"/>
        <v>0</v>
      </c>
      <c r="Z365" s="225">
        <v>2132</v>
      </c>
      <c r="AA365" s="225">
        <f t="shared" si="758"/>
        <v>0</v>
      </c>
      <c r="AB365" s="226">
        <f t="shared" ref="AB365:AB366" si="786">Y365+AA365</f>
        <v>0</v>
      </c>
      <c r="AC365" s="1312"/>
      <c r="AD365" s="272">
        <v>1875</v>
      </c>
      <c r="AE365" s="272">
        <f t="shared" si="760"/>
        <v>0</v>
      </c>
      <c r="AF365" s="272">
        <v>2132</v>
      </c>
      <c r="AG365" s="272">
        <f t="shared" si="761"/>
        <v>0</v>
      </c>
      <c r="AH365" s="273">
        <f t="shared" ref="AH365:AH366" si="787">AE365+AG365</f>
        <v>0</v>
      </c>
      <c r="AI365" s="1595">
        <v>28.477</v>
      </c>
      <c r="AJ365" s="319">
        <v>1875</v>
      </c>
      <c r="AK365" s="319">
        <f t="shared" si="763"/>
        <v>53394.375</v>
      </c>
      <c r="AL365" s="319">
        <v>2132</v>
      </c>
      <c r="AM365" s="319">
        <f t="shared" si="764"/>
        <v>60712.964</v>
      </c>
      <c r="AN365" s="320">
        <f t="shared" ref="AN365:AN366" si="788">AK365+AM365</f>
        <v>114107.33900000001</v>
      </c>
      <c r="AO365" s="1314"/>
      <c r="AP365" s="1093">
        <v>1875</v>
      </c>
      <c r="AQ365" s="1093">
        <f t="shared" si="766"/>
        <v>0</v>
      </c>
      <c r="AR365" s="1093">
        <v>2132</v>
      </c>
      <c r="AS365" s="1093">
        <f t="shared" si="767"/>
        <v>0</v>
      </c>
      <c r="AT365" s="1094">
        <f t="shared" ref="AT365:AT366" si="789">AQ365+AS365</f>
        <v>0</v>
      </c>
      <c r="AU365" s="1315"/>
      <c r="AV365" s="1101">
        <v>1875</v>
      </c>
      <c r="AW365" s="1101">
        <f t="shared" si="769"/>
        <v>0</v>
      </c>
      <c r="AX365" s="1101">
        <v>2132</v>
      </c>
      <c r="AY365" s="1101">
        <f t="shared" si="770"/>
        <v>0</v>
      </c>
      <c r="AZ365" s="1102">
        <f t="shared" ref="AZ365:AZ366" si="790">AW365+AY365</f>
        <v>0</v>
      </c>
      <c r="BA365" s="1151">
        <f t="shared" si="683"/>
        <v>3.5527136788005009E-15</v>
      </c>
      <c r="BB365" s="363">
        <v>1875</v>
      </c>
      <c r="BC365" s="363">
        <f t="shared" si="772"/>
        <v>6.6613381477509392E-12</v>
      </c>
      <c r="BD365" s="363">
        <v>2132</v>
      </c>
      <c r="BE365" s="363">
        <f t="shared" si="773"/>
        <v>7.574385563202668E-12</v>
      </c>
      <c r="BF365" s="364">
        <f t="shared" si="774"/>
        <v>1.4235723710953607E-11</v>
      </c>
      <c r="BG365" s="1220">
        <f t="shared" si="748"/>
        <v>0</v>
      </c>
      <c r="BH365" s="1220">
        <f t="shared" si="749"/>
        <v>1.4235723710953607E-11</v>
      </c>
    </row>
    <row r="366" spans="1:60" ht="25.5" x14ac:dyDescent="0.2">
      <c r="A366" s="1">
        <v>357</v>
      </c>
      <c r="B366" s="50" t="s">
        <v>148</v>
      </c>
      <c r="C366" s="1159"/>
      <c r="D366" s="51" t="s">
        <v>56</v>
      </c>
      <c r="E366" s="51">
        <v>2.52</v>
      </c>
      <c r="F366" s="76">
        <v>1875</v>
      </c>
      <c r="G366" s="76">
        <f t="shared" si="732"/>
        <v>4725</v>
      </c>
      <c r="H366" s="76">
        <v>1428</v>
      </c>
      <c r="I366" s="76">
        <f t="shared" si="733"/>
        <v>3598.56</v>
      </c>
      <c r="J366" s="120">
        <f t="shared" si="783"/>
        <v>8323.56</v>
      </c>
      <c r="K366" s="131"/>
      <c r="L366" s="95">
        <v>1875</v>
      </c>
      <c r="M366" s="95">
        <f t="shared" si="751"/>
        <v>0</v>
      </c>
      <c r="N366" s="95">
        <v>1428</v>
      </c>
      <c r="O366" s="95">
        <f t="shared" si="752"/>
        <v>0</v>
      </c>
      <c r="P366" s="96">
        <f t="shared" si="784"/>
        <v>0</v>
      </c>
      <c r="Q366" s="1596">
        <v>2.52</v>
      </c>
      <c r="R366" s="178">
        <v>1875</v>
      </c>
      <c r="S366" s="178">
        <f t="shared" si="754"/>
        <v>4725</v>
      </c>
      <c r="T366" s="178">
        <v>1428</v>
      </c>
      <c r="U366" s="178">
        <f t="shared" si="755"/>
        <v>3598.56</v>
      </c>
      <c r="V366" s="179">
        <f t="shared" si="785"/>
        <v>8323.56</v>
      </c>
      <c r="W366" s="224"/>
      <c r="X366" s="225">
        <v>1875</v>
      </c>
      <c r="Y366" s="225">
        <f t="shared" si="757"/>
        <v>0</v>
      </c>
      <c r="Z366" s="225">
        <v>1428</v>
      </c>
      <c r="AA366" s="225">
        <f t="shared" si="758"/>
        <v>0</v>
      </c>
      <c r="AB366" s="226">
        <f t="shared" si="786"/>
        <v>0</v>
      </c>
      <c r="AC366" s="271"/>
      <c r="AD366" s="272">
        <v>1875</v>
      </c>
      <c r="AE366" s="272">
        <f t="shared" si="760"/>
        <v>0</v>
      </c>
      <c r="AF366" s="272">
        <v>1428</v>
      </c>
      <c r="AG366" s="272">
        <f t="shared" si="761"/>
        <v>0</v>
      </c>
      <c r="AH366" s="273">
        <f t="shared" si="787"/>
        <v>0</v>
      </c>
      <c r="AI366" s="318"/>
      <c r="AJ366" s="319">
        <v>1875</v>
      </c>
      <c r="AK366" s="319">
        <f t="shared" si="763"/>
        <v>0</v>
      </c>
      <c r="AL366" s="319">
        <v>1428</v>
      </c>
      <c r="AM366" s="319">
        <f t="shared" si="764"/>
        <v>0</v>
      </c>
      <c r="AN366" s="320">
        <f t="shared" si="788"/>
        <v>0</v>
      </c>
      <c r="AO366" s="1107"/>
      <c r="AP366" s="1093">
        <v>1875</v>
      </c>
      <c r="AQ366" s="1093">
        <f t="shared" si="766"/>
        <v>0</v>
      </c>
      <c r="AR366" s="1093">
        <v>1428</v>
      </c>
      <c r="AS366" s="1093">
        <f t="shared" si="767"/>
        <v>0</v>
      </c>
      <c r="AT366" s="1094">
        <f t="shared" si="789"/>
        <v>0</v>
      </c>
      <c r="AU366" s="1103"/>
      <c r="AV366" s="1101">
        <v>1875</v>
      </c>
      <c r="AW366" s="1101">
        <f t="shared" si="769"/>
        <v>0</v>
      </c>
      <c r="AX366" s="1101">
        <v>1428</v>
      </c>
      <c r="AY366" s="1101">
        <f t="shared" si="770"/>
        <v>0</v>
      </c>
      <c r="AZ366" s="1102">
        <f t="shared" si="790"/>
        <v>0</v>
      </c>
      <c r="BA366" s="1151">
        <f t="shared" si="683"/>
        <v>0</v>
      </c>
      <c r="BB366" s="363">
        <v>1875</v>
      </c>
      <c r="BC366" s="363">
        <f t="shared" si="772"/>
        <v>0</v>
      </c>
      <c r="BD366" s="363">
        <v>1428</v>
      </c>
      <c r="BE366" s="363">
        <f t="shared" si="773"/>
        <v>0</v>
      </c>
      <c r="BF366" s="364">
        <f t="shared" si="774"/>
        <v>0</v>
      </c>
      <c r="BG366" s="1220">
        <f t="shared" si="748"/>
        <v>0</v>
      </c>
      <c r="BH366" s="1220">
        <f t="shared" si="749"/>
        <v>0</v>
      </c>
    </row>
    <row r="367" spans="1:60" hidden="1" x14ac:dyDescent="0.2">
      <c r="A367" s="1">
        <v>358</v>
      </c>
      <c r="B367" s="50" t="s">
        <v>164</v>
      </c>
      <c r="C367" s="1159"/>
      <c r="D367" s="51" t="s">
        <v>137</v>
      </c>
      <c r="E367" s="51">
        <v>0</v>
      </c>
      <c r="F367" s="76"/>
      <c r="G367" s="76">
        <f t="shared" si="732"/>
        <v>0</v>
      </c>
      <c r="H367" s="76"/>
      <c r="I367" s="76">
        <f t="shared" si="733"/>
        <v>0</v>
      </c>
      <c r="J367" s="120"/>
      <c r="K367" s="131"/>
      <c r="L367" s="95"/>
      <c r="M367" s="95">
        <f t="shared" si="751"/>
        <v>0</v>
      </c>
      <c r="N367" s="95"/>
      <c r="O367" s="95">
        <f t="shared" si="752"/>
        <v>0</v>
      </c>
      <c r="P367" s="96"/>
      <c r="Q367" s="177"/>
      <c r="R367" s="178"/>
      <c r="S367" s="178">
        <f t="shared" si="754"/>
        <v>0</v>
      </c>
      <c r="T367" s="178"/>
      <c r="U367" s="178">
        <f t="shared" si="755"/>
        <v>0</v>
      </c>
      <c r="V367" s="179"/>
      <c r="W367" s="224"/>
      <c r="X367" s="225"/>
      <c r="Y367" s="225">
        <f t="shared" si="757"/>
        <v>0</v>
      </c>
      <c r="Z367" s="225"/>
      <c r="AA367" s="225">
        <f t="shared" si="758"/>
        <v>0</v>
      </c>
      <c r="AB367" s="226"/>
      <c r="AC367" s="271"/>
      <c r="AD367" s="272"/>
      <c r="AE367" s="272">
        <f t="shared" si="760"/>
        <v>0</v>
      </c>
      <c r="AF367" s="272"/>
      <c r="AG367" s="272">
        <f t="shared" si="761"/>
        <v>0</v>
      </c>
      <c r="AH367" s="273"/>
      <c r="AI367" s="318"/>
      <c r="AJ367" s="319"/>
      <c r="AK367" s="319">
        <f t="shared" si="763"/>
        <v>0</v>
      </c>
      <c r="AL367" s="319"/>
      <c r="AM367" s="319">
        <f t="shared" si="764"/>
        <v>0</v>
      </c>
      <c r="AN367" s="320"/>
      <c r="AO367" s="1107"/>
      <c r="AP367" s="1093"/>
      <c r="AQ367" s="1093">
        <f t="shared" si="766"/>
        <v>0</v>
      </c>
      <c r="AR367" s="1093"/>
      <c r="AS367" s="1093">
        <f t="shared" si="767"/>
        <v>0</v>
      </c>
      <c r="AT367" s="1094"/>
      <c r="AU367" s="1103"/>
      <c r="AV367" s="1101"/>
      <c r="AW367" s="1101">
        <f t="shared" si="769"/>
        <v>0</v>
      </c>
      <c r="AX367" s="1101"/>
      <c r="AY367" s="1101">
        <f t="shared" si="770"/>
        <v>0</v>
      </c>
      <c r="AZ367" s="1102"/>
      <c r="BA367" s="1163">
        <f t="shared" si="683"/>
        <v>0</v>
      </c>
      <c r="BB367" s="363"/>
      <c r="BC367" s="363">
        <f t="shared" si="772"/>
        <v>0</v>
      </c>
      <c r="BD367" s="363"/>
      <c r="BE367" s="363">
        <f t="shared" si="773"/>
        <v>0</v>
      </c>
      <c r="BF367" s="364">
        <f t="shared" si="774"/>
        <v>0</v>
      </c>
      <c r="BG367" s="1220">
        <f t="shared" si="748"/>
        <v>0</v>
      </c>
      <c r="BH367" s="1220">
        <f t="shared" si="749"/>
        <v>0</v>
      </c>
    </row>
    <row r="368" spans="1:60" ht="25.5" x14ac:dyDescent="0.2">
      <c r="A368" s="1">
        <v>359</v>
      </c>
      <c r="B368" s="50" t="s">
        <v>150</v>
      </c>
      <c r="C368" s="1159"/>
      <c r="D368" s="51" t="s">
        <v>56</v>
      </c>
      <c r="E368" s="1657">
        <v>10.469999999999999</v>
      </c>
      <c r="F368" s="76">
        <v>1875</v>
      </c>
      <c r="G368" s="76">
        <f t="shared" si="732"/>
        <v>19631.249999999996</v>
      </c>
      <c r="H368" s="76">
        <v>2646</v>
      </c>
      <c r="I368" s="76">
        <f t="shared" si="733"/>
        <v>27703.619999999995</v>
      </c>
      <c r="J368" s="120">
        <f t="shared" ref="J368:J371" si="791">G368+I368</f>
        <v>47334.869999999995</v>
      </c>
      <c r="K368" s="1317"/>
      <c r="L368" s="95">
        <v>1875</v>
      </c>
      <c r="M368" s="95">
        <f t="shared" si="751"/>
        <v>0</v>
      </c>
      <c r="N368" s="95">
        <v>2646</v>
      </c>
      <c r="O368" s="95">
        <f t="shared" si="752"/>
        <v>0</v>
      </c>
      <c r="P368" s="96">
        <f t="shared" ref="P368:P371" si="792">M368+O368</f>
        <v>0</v>
      </c>
      <c r="Q368" s="1597">
        <v>1.3</v>
      </c>
      <c r="R368" s="178">
        <v>1875</v>
      </c>
      <c r="S368" s="178">
        <f t="shared" si="754"/>
        <v>2437.5</v>
      </c>
      <c r="T368" s="178">
        <v>2646</v>
      </c>
      <c r="U368" s="178">
        <f t="shared" si="755"/>
        <v>3439.8</v>
      </c>
      <c r="V368" s="179">
        <f t="shared" ref="V368:V371" si="793">S368+U368</f>
        <v>5877.3</v>
      </c>
      <c r="W368" s="1311"/>
      <c r="X368" s="225">
        <v>1875</v>
      </c>
      <c r="Y368" s="225">
        <f t="shared" si="757"/>
        <v>0</v>
      </c>
      <c r="Z368" s="225">
        <v>2646</v>
      </c>
      <c r="AA368" s="225">
        <f t="shared" si="758"/>
        <v>0</v>
      </c>
      <c r="AB368" s="226">
        <f t="shared" ref="AB368:AB371" si="794">Y368+AA368</f>
        <v>0</v>
      </c>
      <c r="AC368" s="1312"/>
      <c r="AD368" s="272">
        <v>1875</v>
      </c>
      <c r="AE368" s="272">
        <f t="shared" si="760"/>
        <v>0</v>
      </c>
      <c r="AF368" s="272">
        <v>2646</v>
      </c>
      <c r="AG368" s="272">
        <f t="shared" si="761"/>
        <v>0</v>
      </c>
      <c r="AH368" s="273">
        <f t="shared" ref="AH368:AH371" si="795">AE368+AG368</f>
        <v>0</v>
      </c>
      <c r="AI368" s="1597">
        <v>9.1699999999999982</v>
      </c>
      <c r="AJ368" s="319">
        <v>1875</v>
      </c>
      <c r="AK368" s="319">
        <f t="shared" si="763"/>
        <v>17193.749999999996</v>
      </c>
      <c r="AL368" s="319">
        <v>2646</v>
      </c>
      <c r="AM368" s="319">
        <f t="shared" si="764"/>
        <v>24263.819999999996</v>
      </c>
      <c r="AN368" s="320">
        <f t="shared" ref="AN368:AN371" si="796">AK368+AM368</f>
        <v>41457.569999999992</v>
      </c>
      <c r="AO368" s="1325"/>
      <c r="AP368" s="1093">
        <v>1875</v>
      </c>
      <c r="AQ368" s="1093">
        <f t="shared" si="766"/>
        <v>0</v>
      </c>
      <c r="AR368" s="1093">
        <v>2646</v>
      </c>
      <c r="AS368" s="1093">
        <f t="shared" si="767"/>
        <v>0</v>
      </c>
      <c r="AT368" s="1094">
        <f t="shared" ref="AT368:AT371" si="797">AQ368+AS368</f>
        <v>0</v>
      </c>
      <c r="AU368" s="1326"/>
      <c r="AV368" s="1101">
        <v>1875</v>
      </c>
      <c r="AW368" s="1101">
        <f t="shared" si="769"/>
        <v>0</v>
      </c>
      <c r="AX368" s="1101">
        <v>2646</v>
      </c>
      <c r="AY368" s="1101">
        <f t="shared" si="770"/>
        <v>0</v>
      </c>
      <c r="AZ368" s="1102">
        <f t="shared" ref="AZ368:AZ371" si="798">AW368+AY368</f>
        <v>0</v>
      </c>
      <c r="BA368" s="1151">
        <f t="shared" si="683"/>
        <v>0</v>
      </c>
      <c r="BB368" s="363">
        <v>1875</v>
      </c>
      <c r="BC368" s="363">
        <f t="shared" si="772"/>
        <v>0</v>
      </c>
      <c r="BD368" s="363">
        <v>2646</v>
      </c>
      <c r="BE368" s="363">
        <f t="shared" si="773"/>
        <v>0</v>
      </c>
      <c r="BF368" s="364">
        <f t="shared" si="774"/>
        <v>0</v>
      </c>
      <c r="BG368" s="1220">
        <f t="shared" si="748"/>
        <v>0</v>
      </c>
      <c r="BH368" s="1220">
        <f t="shared" si="749"/>
        <v>0</v>
      </c>
    </row>
    <row r="369" spans="1:60" ht="25.5" x14ac:dyDescent="0.2">
      <c r="A369" s="1">
        <v>360</v>
      </c>
      <c r="B369" s="50" t="s">
        <v>151</v>
      </c>
      <c r="C369" s="51" t="s">
        <v>152</v>
      </c>
      <c r="D369" s="51" t="s">
        <v>56</v>
      </c>
      <c r="E369" s="51">
        <v>7.3</v>
      </c>
      <c r="F369" s="76">
        <v>600</v>
      </c>
      <c r="G369" s="76">
        <f t="shared" si="732"/>
        <v>4380</v>
      </c>
      <c r="H369" s="76">
        <v>381</v>
      </c>
      <c r="I369" s="76">
        <f t="shared" si="733"/>
        <v>2781.2999999999997</v>
      </c>
      <c r="J369" s="120">
        <f t="shared" si="791"/>
        <v>7161.2999999999993</v>
      </c>
      <c r="K369" s="131"/>
      <c r="L369" s="95">
        <v>600</v>
      </c>
      <c r="M369" s="95">
        <f t="shared" si="751"/>
        <v>0</v>
      </c>
      <c r="N369" s="95">
        <v>381</v>
      </c>
      <c r="O369" s="95">
        <f t="shared" si="752"/>
        <v>0</v>
      </c>
      <c r="P369" s="96">
        <f t="shared" si="792"/>
        <v>0</v>
      </c>
      <c r="Q369" s="177"/>
      <c r="R369" s="178">
        <v>600</v>
      </c>
      <c r="S369" s="178">
        <f t="shared" si="754"/>
        <v>0</v>
      </c>
      <c r="T369" s="178">
        <v>381</v>
      </c>
      <c r="U369" s="178">
        <f t="shared" si="755"/>
        <v>0</v>
      </c>
      <c r="V369" s="179">
        <f t="shared" si="793"/>
        <v>0</v>
      </c>
      <c r="W369" s="224"/>
      <c r="X369" s="225">
        <v>600</v>
      </c>
      <c r="Y369" s="225">
        <f t="shared" si="757"/>
        <v>0</v>
      </c>
      <c r="Z369" s="225">
        <v>381</v>
      </c>
      <c r="AA369" s="225">
        <f t="shared" si="758"/>
        <v>0</v>
      </c>
      <c r="AB369" s="226">
        <f t="shared" si="794"/>
        <v>0</v>
      </c>
      <c r="AC369" s="271"/>
      <c r="AD369" s="272">
        <v>600</v>
      </c>
      <c r="AE369" s="272">
        <f t="shared" si="760"/>
        <v>0</v>
      </c>
      <c r="AF369" s="272">
        <v>381</v>
      </c>
      <c r="AG369" s="272">
        <f t="shared" si="761"/>
        <v>0</v>
      </c>
      <c r="AH369" s="273">
        <f t="shared" si="795"/>
        <v>0</v>
      </c>
      <c r="AI369" s="318">
        <v>7.3</v>
      </c>
      <c r="AJ369" s="319">
        <v>600</v>
      </c>
      <c r="AK369" s="319">
        <f t="shared" si="763"/>
        <v>4380</v>
      </c>
      <c r="AL369" s="319">
        <v>381</v>
      </c>
      <c r="AM369" s="319">
        <f t="shared" si="764"/>
        <v>2781.2999999999997</v>
      </c>
      <c r="AN369" s="320">
        <f t="shared" si="796"/>
        <v>7161.2999999999993</v>
      </c>
      <c r="AO369" s="1107"/>
      <c r="AP369" s="1093">
        <v>600</v>
      </c>
      <c r="AQ369" s="1093">
        <f t="shared" si="766"/>
        <v>0</v>
      </c>
      <c r="AR369" s="1093">
        <v>381</v>
      </c>
      <c r="AS369" s="1093">
        <f t="shared" si="767"/>
        <v>0</v>
      </c>
      <c r="AT369" s="1094">
        <f t="shared" si="797"/>
        <v>0</v>
      </c>
      <c r="AU369" s="1103"/>
      <c r="AV369" s="1101">
        <v>600</v>
      </c>
      <c r="AW369" s="1101">
        <f t="shared" si="769"/>
        <v>0</v>
      </c>
      <c r="AX369" s="1101">
        <v>381</v>
      </c>
      <c r="AY369" s="1101">
        <f t="shared" si="770"/>
        <v>0</v>
      </c>
      <c r="AZ369" s="1102">
        <f t="shared" si="798"/>
        <v>0</v>
      </c>
      <c r="BA369" s="1151">
        <f t="shared" si="683"/>
        <v>0</v>
      </c>
      <c r="BB369" s="363">
        <v>600</v>
      </c>
      <c r="BC369" s="363">
        <f t="shared" si="772"/>
        <v>0</v>
      </c>
      <c r="BD369" s="363">
        <v>381</v>
      </c>
      <c r="BE369" s="363">
        <f t="shared" si="773"/>
        <v>0</v>
      </c>
      <c r="BF369" s="364">
        <f t="shared" si="774"/>
        <v>0</v>
      </c>
      <c r="BG369" s="1220">
        <f t="shared" si="748"/>
        <v>0</v>
      </c>
      <c r="BH369" s="1220">
        <f t="shared" si="749"/>
        <v>0</v>
      </c>
    </row>
    <row r="370" spans="1:60" x14ac:dyDescent="0.2">
      <c r="A370" s="1">
        <v>361</v>
      </c>
      <c r="B370" s="50" t="s">
        <v>153</v>
      </c>
      <c r="C370" s="1159"/>
      <c r="D370" s="51" t="s">
        <v>56</v>
      </c>
      <c r="E370" s="51">
        <v>1.04</v>
      </c>
      <c r="F370" s="76">
        <v>1000</v>
      </c>
      <c r="G370" s="76">
        <f t="shared" si="732"/>
        <v>1040</v>
      </c>
      <c r="H370" s="76">
        <v>123</v>
      </c>
      <c r="I370" s="76">
        <f t="shared" si="733"/>
        <v>127.92</v>
      </c>
      <c r="J370" s="120">
        <f t="shared" si="791"/>
        <v>1167.92</v>
      </c>
      <c r="K370" s="131"/>
      <c r="L370" s="95">
        <v>1000</v>
      </c>
      <c r="M370" s="95">
        <f t="shared" si="751"/>
        <v>0</v>
      </c>
      <c r="N370" s="95">
        <v>123</v>
      </c>
      <c r="O370" s="95">
        <f t="shared" si="752"/>
        <v>0</v>
      </c>
      <c r="P370" s="96">
        <f t="shared" si="792"/>
        <v>0</v>
      </c>
      <c r="Q370" s="1324">
        <v>1.2</v>
      </c>
      <c r="R370" s="178">
        <v>1000</v>
      </c>
      <c r="S370" s="178">
        <f t="shared" si="754"/>
        <v>1200</v>
      </c>
      <c r="T370" s="178">
        <v>123</v>
      </c>
      <c r="U370" s="178">
        <f t="shared" si="755"/>
        <v>147.6</v>
      </c>
      <c r="V370" s="179">
        <f t="shared" si="793"/>
        <v>1347.6</v>
      </c>
      <c r="W370" s="224"/>
      <c r="X370" s="225">
        <v>1000</v>
      </c>
      <c r="Y370" s="225">
        <f t="shared" si="757"/>
        <v>0</v>
      </c>
      <c r="Z370" s="225">
        <v>123</v>
      </c>
      <c r="AA370" s="225">
        <f t="shared" si="758"/>
        <v>0</v>
      </c>
      <c r="AB370" s="226">
        <f t="shared" si="794"/>
        <v>0</v>
      </c>
      <c r="AC370" s="271"/>
      <c r="AD370" s="272">
        <v>1000</v>
      </c>
      <c r="AE370" s="272">
        <f t="shared" si="760"/>
        <v>0</v>
      </c>
      <c r="AF370" s="272">
        <v>123</v>
      </c>
      <c r="AG370" s="272">
        <f t="shared" si="761"/>
        <v>0</v>
      </c>
      <c r="AH370" s="273">
        <f t="shared" si="795"/>
        <v>0</v>
      </c>
      <c r="AI370" s="318">
        <v>-0.16</v>
      </c>
      <c r="AJ370" s="319">
        <v>1000</v>
      </c>
      <c r="AK370" s="319">
        <f t="shared" si="763"/>
        <v>-160</v>
      </c>
      <c r="AL370" s="319">
        <v>123</v>
      </c>
      <c r="AM370" s="319">
        <f t="shared" si="764"/>
        <v>-19.68</v>
      </c>
      <c r="AN370" s="320">
        <f t="shared" si="796"/>
        <v>-179.68</v>
      </c>
      <c r="AO370" s="1107"/>
      <c r="AP370" s="1093">
        <v>1000</v>
      </c>
      <c r="AQ370" s="1093">
        <f t="shared" si="766"/>
        <v>0</v>
      </c>
      <c r="AR370" s="1093">
        <v>123</v>
      </c>
      <c r="AS370" s="1093">
        <f t="shared" si="767"/>
        <v>0</v>
      </c>
      <c r="AT370" s="1094">
        <f t="shared" si="797"/>
        <v>0</v>
      </c>
      <c r="AU370" s="1103"/>
      <c r="AV370" s="1101">
        <v>1000</v>
      </c>
      <c r="AW370" s="1101">
        <f t="shared" si="769"/>
        <v>0</v>
      </c>
      <c r="AX370" s="1101">
        <v>123</v>
      </c>
      <c r="AY370" s="1101">
        <f t="shared" si="770"/>
        <v>0</v>
      </c>
      <c r="AZ370" s="1102">
        <f t="shared" si="798"/>
        <v>0</v>
      </c>
      <c r="BA370" s="1151">
        <f t="shared" si="683"/>
        <v>8.3266726846886741E-17</v>
      </c>
      <c r="BB370" s="363">
        <v>1000</v>
      </c>
      <c r="BC370" s="363">
        <f t="shared" si="772"/>
        <v>8.3266726846886741E-14</v>
      </c>
      <c r="BD370" s="363">
        <v>123</v>
      </c>
      <c r="BE370" s="363">
        <f t="shared" si="773"/>
        <v>1.0241807402167069E-14</v>
      </c>
      <c r="BF370" s="364">
        <f t="shared" si="774"/>
        <v>9.350853424905381E-14</v>
      </c>
      <c r="BG370" s="1220">
        <f t="shared" si="748"/>
        <v>0</v>
      </c>
      <c r="BH370" s="1220">
        <f t="shared" si="749"/>
        <v>9.350853424905381E-14</v>
      </c>
    </row>
    <row r="371" spans="1:60" x14ac:dyDescent="0.2">
      <c r="A371" s="1">
        <v>362</v>
      </c>
      <c r="B371" s="50" t="s">
        <v>60</v>
      </c>
      <c r="C371" s="1159"/>
      <c r="D371" s="51" t="s">
        <v>5</v>
      </c>
      <c r="E371" s="51">
        <v>0.99998840579710135</v>
      </c>
      <c r="F371" s="76">
        <v>0</v>
      </c>
      <c r="G371" s="76">
        <f t="shared" si="732"/>
        <v>0</v>
      </c>
      <c r="H371" s="76">
        <v>96507</v>
      </c>
      <c r="I371" s="76">
        <f t="shared" si="733"/>
        <v>96505.881078260863</v>
      </c>
      <c r="J371" s="120">
        <f t="shared" si="791"/>
        <v>96505.881078260863</v>
      </c>
      <c r="K371" s="1327">
        <f>'[6]кс-2 №1'!E389</f>
        <v>0.74938840579710142</v>
      </c>
      <c r="L371" s="95">
        <v>0</v>
      </c>
      <c r="M371" s="95">
        <f t="shared" si="751"/>
        <v>0</v>
      </c>
      <c r="N371" s="95">
        <v>96507</v>
      </c>
      <c r="O371" s="95">
        <f t="shared" si="752"/>
        <v>72321.226878260873</v>
      </c>
      <c r="P371" s="96">
        <f t="shared" si="792"/>
        <v>72321.226878260873</v>
      </c>
      <c r="Q371" s="1328">
        <v>0.25059999999999999</v>
      </c>
      <c r="R371" s="178">
        <v>0</v>
      </c>
      <c r="S371" s="178">
        <f t="shared" si="754"/>
        <v>0</v>
      </c>
      <c r="T371" s="178">
        <v>96507</v>
      </c>
      <c r="U371" s="178">
        <f t="shared" si="755"/>
        <v>24184.654199999997</v>
      </c>
      <c r="V371" s="179">
        <f t="shared" si="793"/>
        <v>24184.654199999997</v>
      </c>
      <c r="W371" s="224"/>
      <c r="X371" s="225">
        <v>0</v>
      </c>
      <c r="Y371" s="225">
        <f t="shared" si="757"/>
        <v>0</v>
      </c>
      <c r="Z371" s="225">
        <v>96507</v>
      </c>
      <c r="AA371" s="225">
        <f t="shared" si="758"/>
        <v>0</v>
      </c>
      <c r="AB371" s="226">
        <f t="shared" si="794"/>
        <v>0</v>
      </c>
      <c r="AC371" s="271"/>
      <c r="AD371" s="272">
        <v>0</v>
      </c>
      <c r="AE371" s="272">
        <f t="shared" si="760"/>
        <v>0</v>
      </c>
      <c r="AF371" s="272">
        <v>96507</v>
      </c>
      <c r="AG371" s="272">
        <f t="shared" si="761"/>
        <v>0</v>
      </c>
      <c r="AH371" s="273">
        <f t="shared" si="795"/>
        <v>0</v>
      </c>
      <c r="AI371" s="318"/>
      <c r="AJ371" s="319">
        <v>0</v>
      </c>
      <c r="AK371" s="319">
        <f t="shared" si="763"/>
        <v>0</v>
      </c>
      <c r="AL371" s="319">
        <v>96507</v>
      </c>
      <c r="AM371" s="319">
        <f t="shared" si="764"/>
        <v>0</v>
      </c>
      <c r="AN371" s="320">
        <f t="shared" si="796"/>
        <v>0</v>
      </c>
      <c r="AO371" s="1107"/>
      <c r="AP371" s="1093">
        <v>0</v>
      </c>
      <c r="AQ371" s="1093">
        <f t="shared" si="766"/>
        <v>0</v>
      </c>
      <c r="AR371" s="1093">
        <v>96507</v>
      </c>
      <c r="AS371" s="1093">
        <f t="shared" si="767"/>
        <v>0</v>
      </c>
      <c r="AT371" s="1094">
        <f t="shared" si="797"/>
        <v>0</v>
      </c>
      <c r="AU371" s="1103"/>
      <c r="AV371" s="1101">
        <v>0</v>
      </c>
      <c r="AW371" s="1101">
        <f t="shared" si="769"/>
        <v>0</v>
      </c>
      <c r="AX371" s="1101">
        <v>96507</v>
      </c>
      <c r="AY371" s="1101">
        <f t="shared" si="770"/>
        <v>0</v>
      </c>
      <c r="AZ371" s="1102">
        <f t="shared" si="798"/>
        <v>0</v>
      </c>
      <c r="BA371" s="1151">
        <f t="shared" si="683"/>
        <v>-5.5511151231257827E-17</v>
      </c>
      <c r="BB371" s="363">
        <v>0</v>
      </c>
      <c r="BC371" s="363">
        <f t="shared" si="772"/>
        <v>0</v>
      </c>
      <c r="BD371" s="363">
        <v>96507</v>
      </c>
      <c r="BE371" s="363">
        <f t="shared" si="773"/>
        <v>-5.3572146718749991E-12</v>
      </c>
      <c r="BF371" s="364">
        <f t="shared" si="774"/>
        <v>-5.3572146718749991E-12</v>
      </c>
      <c r="BG371" s="1220">
        <f t="shared" si="748"/>
        <v>-7.2759576141834259E-12</v>
      </c>
      <c r="BH371" s="1220">
        <f t="shared" si="749"/>
        <v>1.9187429423084268E-12</v>
      </c>
    </row>
    <row r="372" spans="1:60" x14ac:dyDescent="0.2">
      <c r="A372" s="1">
        <v>363</v>
      </c>
      <c r="B372" s="1319" t="s">
        <v>118</v>
      </c>
      <c r="C372" s="1159"/>
      <c r="D372" s="51"/>
      <c r="E372" s="51"/>
      <c r="F372" s="51"/>
      <c r="G372" s="76"/>
      <c r="H372" s="1124"/>
      <c r="I372" s="76"/>
      <c r="J372" s="1125"/>
      <c r="K372" s="131"/>
      <c r="L372" s="1144"/>
      <c r="M372" s="95"/>
      <c r="N372" s="1126"/>
      <c r="O372" s="95"/>
      <c r="P372" s="1127"/>
      <c r="Q372" s="177"/>
      <c r="R372" s="1145"/>
      <c r="S372" s="178"/>
      <c r="T372" s="1128"/>
      <c r="U372" s="178"/>
      <c r="V372" s="1129"/>
      <c r="W372" s="224"/>
      <c r="X372" s="1146"/>
      <c r="Y372" s="225"/>
      <c r="Z372" s="1130"/>
      <c r="AA372" s="225"/>
      <c r="AB372" s="1131"/>
      <c r="AC372" s="271"/>
      <c r="AD372" s="1147"/>
      <c r="AE372" s="272"/>
      <c r="AF372" s="1132"/>
      <c r="AG372" s="272"/>
      <c r="AH372" s="1133"/>
      <c r="AI372" s="318"/>
      <c r="AJ372" s="1148"/>
      <c r="AK372" s="319"/>
      <c r="AL372" s="1134"/>
      <c r="AM372" s="319"/>
      <c r="AN372" s="1135"/>
      <c r="AO372" s="1107"/>
      <c r="AP372" s="1149"/>
      <c r="AQ372" s="1093"/>
      <c r="AR372" s="1136"/>
      <c r="AS372" s="1093"/>
      <c r="AT372" s="1137"/>
      <c r="AU372" s="1103"/>
      <c r="AV372" s="1150"/>
      <c r="AW372" s="1101"/>
      <c r="AX372" s="1138"/>
      <c r="AY372" s="1101"/>
      <c r="AZ372" s="1139"/>
      <c r="BA372" s="1151">
        <f t="shared" si="683"/>
        <v>0</v>
      </c>
      <c r="BB372" s="1152"/>
      <c r="BC372" s="363"/>
      <c r="BD372" s="1140"/>
      <c r="BE372" s="363"/>
      <c r="BF372" s="364">
        <f t="shared" si="774"/>
        <v>0</v>
      </c>
      <c r="BG372" s="1220">
        <f t="shared" si="748"/>
        <v>0</v>
      </c>
      <c r="BH372" s="1220">
        <f t="shared" si="749"/>
        <v>0</v>
      </c>
    </row>
    <row r="373" spans="1:60" ht="25.5" x14ac:dyDescent="0.2">
      <c r="A373" s="1">
        <v>364</v>
      </c>
      <c r="B373" s="50" t="s">
        <v>289</v>
      </c>
      <c r="C373" s="51" t="s">
        <v>367</v>
      </c>
      <c r="D373" s="51" t="s">
        <v>14</v>
      </c>
      <c r="E373" s="51">
        <v>1</v>
      </c>
      <c r="F373" s="76">
        <v>8293.6</v>
      </c>
      <c r="G373" s="76">
        <f t="shared" si="732"/>
        <v>8293.6</v>
      </c>
      <c r="H373" s="76">
        <v>22342.319999999996</v>
      </c>
      <c r="I373" s="76">
        <f t="shared" si="733"/>
        <v>22342.319999999996</v>
      </c>
      <c r="J373" s="120">
        <f t="shared" ref="J373:J376" si="799">G373+I373</f>
        <v>30635.919999999998</v>
      </c>
      <c r="K373" s="131"/>
      <c r="L373" s="95">
        <v>8293.6</v>
      </c>
      <c r="M373" s="95">
        <f t="shared" ref="M373:M389" si="800">K373*L373</f>
        <v>0</v>
      </c>
      <c r="N373" s="95">
        <v>22342.319999999996</v>
      </c>
      <c r="O373" s="95">
        <f t="shared" ref="O373:O389" si="801">K373*N373</f>
        <v>0</v>
      </c>
      <c r="P373" s="96">
        <f t="shared" ref="P373:P376" si="802">M373+O373</f>
        <v>0</v>
      </c>
      <c r="Q373" s="177"/>
      <c r="R373" s="178">
        <v>8293.6</v>
      </c>
      <c r="S373" s="178">
        <f t="shared" ref="S373:S389" si="803">Q373*R373</f>
        <v>0</v>
      </c>
      <c r="T373" s="178">
        <v>22342.319999999996</v>
      </c>
      <c r="U373" s="178">
        <f t="shared" ref="U373:U389" si="804">Q373*T373</f>
        <v>0</v>
      </c>
      <c r="V373" s="179">
        <f t="shared" ref="V373:V376" si="805">S373+U373</f>
        <v>0</v>
      </c>
      <c r="W373" s="224">
        <v>1</v>
      </c>
      <c r="X373" s="225">
        <v>8293.6</v>
      </c>
      <c r="Y373" s="225">
        <f t="shared" ref="Y373:Y389" si="806">W373*X373</f>
        <v>8293.6</v>
      </c>
      <c r="Z373" s="225">
        <v>22342.319999999996</v>
      </c>
      <c r="AA373" s="225">
        <f t="shared" ref="AA373:AA389" si="807">W373*Z373</f>
        <v>22342.319999999996</v>
      </c>
      <c r="AB373" s="226">
        <f t="shared" ref="AB373:AB376" si="808">Y373+AA373</f>
        <v>30635.919999999998</v>
      </c>
      <c r="AC373" s="271"/>
      <c r="AD373" s="272">
        <v>8293.6</v>
      </c>
      <c r="AE373" s="272">
        <f t="shared" ref="AE373:AE389" si="809">AC373*AD373</f>
        <v>0</v>
      </c>
      <c r="AF373" s="272">
        <v>22342.319999999996</v>
      </c>
      <c r="AG373" s="272">
        <f t="shared" ref="AG373:AG389" si="810">AC373*AF373</f>
        <v>0</v>
      </c>
      <c r="AH373" s="273">
        <f t="shared" ref="AH373:AH376" si="811">AE373+AG373</f>
        <v>0</v>
      </c>
      <c r="AI373" s="318"/>
      <c r="AJ373" s="319">
        <v>8293.6</v>
      </c>
      <c r="AK373" s="319">
        <f t="shared" ref="AK373:AK389" si="812">AI373*AJ373</f>
        <v>0</v>
      </c>
      <c r="AL373" s="319">
        <v>22342.319999999996</v>
      </c>
      <c r="AM373" s="319">
        <f t="shared" ref="AM373:AM389" si="813">AI373*AL373</f>
        <v>0</v>
      </c>
      <c r="AN373" s="320">
        <f t="shared" ref="AN373:AN376" si="814">AK373+AM373</f>
        <v>0</v>
      </c>
      <c r="AO373" s="1107"/>
      <c r="AP373" s="1093">
        <v>8293.6</v>
      </c>
      <c r="AQ373" s="1093">
        <f t="shared" ref="AQ373:AQ389" si="815">AO373*AP373</f>
        <v>0</v>
      </c>
      <c r="AR373" s="1093">
        <v>22342.319999999996</v>
      </c>
      <c r="AS373" s="1093">
        <f t="shared" ref="AS373:AS389" si="816">AO373*AR373</f>
        <v>0</v>
      </c>
      <c r="AT373" s="1094">
        <f t="shared" ref="AT373:AT376" si="817">AQ373+AS373</f>
        <v>0</v>
      </c>
      <c r="AU373" s="1103"/>
      <c r="AV373" s="1101">
        <v>8293.6</v>
      </c>
      <c r="AW373" s="1101">
        <f t="shared" ref="AW373:AW389" si="818">AU373*AV373</f>
        <v>0</v>
      </c>
      <c r="AX373" s="1101">
        <v>22342.319999999996</v>
      </c>
      <c r="AY373" s="1101">
        <f t="shared" ref="AY373:AY389" si="819">AU373*AX373</f>
        <v>0</v>
      </c>
      <c r="AZ373" s="1102">
        <f t="shared" ref="AZ373:AZ376" si="820">AW373+AY373</f>
        <v>0</v>
      </c>
      <c r="BA373" s="1151">
        <f t="shared" si="683"/>
        <v>0</v>
      </c>
      <c r="BB373" s="363">
        <v>8293.6</v>
      </c>
      <c r="BC373" s="363">
        <f t="shared" ref="BC373:BC389" si="821">BA373*BB373</f>
        <v>0</v>
      </c>
      <c r="BD373" s="363">
        <v>22342.319999999996</v>
      </c>
      <c r="BE373" s="363">
        <f t="shared" ref="BE373:BE389" si="822">BA373*BD373</f>
        <v>0</v>
      </c>
      <c r="BF373" s="364">
        <f t="shared" si="774"/>
        <v>0</v>
      </c>
      <c r="BG373" s="1220">
        <f t="shared" si="748"/>
        <v>0</v>
      </c>
      <c r="BH373" s="1220">
        <f t="shared" si="749"/>
        <v>0</v>
      </c>
    </row>
    <row r="374" spans="1:60" x14ac:dyDescent="0.2">
      <c r="A374" s="1">
        <v>365</v>
      </c>
      <c r="B374" s="50" t="s">
        <v>132</v>
      </c>
      <c r="C374" s="1159" t="s">
        <v>133</v>
      </c>
      <c r="D374" s="51" t="s">
        <v>14</v>
      </c>
      <c r="E374" s="51">
        <v>10</v>
      </c>
      <c r="F374" s="76">
        <v>4003.24</v>
      </c>
      <c r="G374" s="76">
        <f t="shared" si="732"/>
        <v>40032.399999999994</v>
      </c>
      <c r="H374" s="76">
        <v>9764</v>
      </c>
      <c r="I374" s="76">
        <f t="shared" si="733"/>
        <v>97640</v>
      </c>
      <c r="J374" s="120">
        <f t="shared" si="799"/>
        <v>137672.4</v>
      </c>
      <c r="K374" s="131">
        <v>3</v>
      </c>
      <c r="L374" s="95">
        <v>4003.24</v>
      </c>
      <c r="M374" s="95">
        <f t="shared" si="800"/>
        <v>12009.72</v>
      </c>
      <c r="N374" s="95">
        <v>9764</v>
      </c>
      <c r="O374" s="95">
        <f t="shared" si="801"/>
        <v>29292</v>
      </c>
      <c r="P374" s="96">
        <f t="shared" si="802"/>
        <v>41301.72</v>
      </c>
      <c r="Q374" s="177"/>
      <c r="R374" s="178">
        <v>4003.24</v>
      </c>
      <c r="S374" s="178">
        <f t="shared" si="803"/>
        <v>0</v>
      </c>
      <c r="T374" s="178">
        <v>9764</v>
      </c>
      <c r="U374" s="178">
        <f t="shared" si="804"/>
        <v>0</v>
      </c>
      <c r="V374" s="179">
        <f t="shared" si="805"/>
        <v>0</v>
      </c>
      <c r="W374" s="224">
        <v>7</v>
      </c>
      <c r="X374" s="225">
        <v>4003.24</v>
      </c>
      <c r="Y374" s="225">
        <f t="shared" si="806"/>
        <v>28022.68</v>
      </c>
      <c r="Z374" s="225">
        <v>9764</v>
      </c>
      <c r="AA374" s="225">
        <f t="shared" si="807"/>
        <v>68348</v>
      </c>
      <c r="AB374" s="226">
        <f t="shared" si="808"/>
        <v>96370.68</v>
      </c>
      <c r="AC374" s="271"/>
      <c r="AD374" s="272">
        <v>4003.24</v>
      </c>
      <c r="AE374" s="272">
        <f t="shared" si="809"/>
        <v>0</v>
      </c>
      <c r="AF374" s="272">
        <v>9764</v>
      </c>
      <c r="AG374" s="272">
        <f t="shared" si="810"/>
        <v>0</v>
      </c>
      <c r="AH374" s="273">
        <f t="shared" si="811"/>
        <v>0</v>
      </c>
      <c r="AI374" s="318"/>
      <c r="AJ374" s="319">
        <v>4003.24</v>
      </c>
      <c r="AK374" s="319">
        <f t="shared" si="812"/>
        <v>0</v>
      </c>
      <c r="AL374" s="319">
        <v>9764</v>
      </c>
      <c r="AM374" s="319">
        <f t="shared" si="813"/>
        <v>0</v>
      </c>
      <c r="AN374" s="320">
        <f t="shared" si="814"/>
        <v>0</v>
      </c>
      <c r="AO374" s="1107"/>
      <c r="AP374" s="1093">
        <v>4003.24</v>
      </c>
      <c r="AQ374" s="1093">
        <f t="shared" si="815"/>
        <v>0</v>
      </c>
      <c r="AR374" s="1093">
        <v>9764</v>
      </c>
      <c r="AS374" s="1093">
        <f t="shared" si="816"/>
        <v>0</v>
      </c>
      <c r="AT374" s="1094">
        <f t="shared" si="817"/>
        <v>0</v>
      </c>
      <c r="AU374" s="1103"/>
      <c r="AV374" s="1101">
        <v>4003.24</v>
      </c>
      <c r="AW374" s="1101">
        <f t="shared" si="818"/>
        <v>0</v>
      </c>
      <c r="AX374" s="1101">
        <v>9764</v>
      </c>
      <c r="AY374" s="1101">
        <f t="shared" si="819"/>
        <v>0</v>
      </c>
      <c r="AZ374" s="1102">
        <f t="shared" si="820"/>
        <v>0</v>
      </c>
      <c r="BA374" s="1151">
        <f t="shared" si="683"/>
        <v>0</v>
      </c>
      <c r="BB374" s="363">
        <v>4003.24</v>
      </c>
      <c r="BC374" s="363">
        <f t="shared" si="821"/>
        <v>0</v>
      </c>
      <c r="BD374" s="363">
        <v>9764</v>
      </c>
      <c r="BE374" s="363">
        <f t="shared" si="822"/>
        <v>0</v>
      </c>
      <c r="BF374" s="364">
        <f t="shared" si="774"/>
        <v>0</v>
      </c>
      <c r="BG374" s="1220">
        <f t="shared" si="748"/>
        <v>0</v>
      </c>
      <c r="BH374" s="1220">
        <f t="shared" si="749"/>
        <v>0</v>
      </c>
    </row>
    <row r="375" spans="1:60" x14ac:dyDescent="0.2">
      <c r="A375" s="1">
        <v>366</v>
      </c>
      <c r="B375" s="50" t="s">
        <v>134</v>
      </c>
      <c r="C375" s="1159"/>
      <c r="D375" s="51" t="s">
        <v>14</v>
      </c>
      <c r="E375" s="51">
        <v>10</v>
      </c>
      <c r="F375" s="76">
        <v>800</v>
      </c>
      <c r="G375" s="76">
        <f t="shared" si="732"/>
        <v>8000</v>
      </c>
      <c r="H375" s="76">
        <v>2142</v>
      </c>
      <c r="I375" s="76">
        <f t="shared" si="733"/>
        <v>21420</v>
      </c>
      <c r="J375" s="120">
        <f t="shared" si="799"/>
        <v>29420</v>
      </c>
      <c r="K375" s="131">
        <v>3</v>
      </c>
      <c r="L375" s="95">
        <v>800</v>
      </c>
      <c r="M375" s="95">
        <f t="shared" si="800"/>
        <v>2400</v>
      </c>
      <c r="N375" s="95">
        <v>2142</v>
      </c>
      <c r="O375" s="95">
        <f t="shared" si="801"/>
        <v>6426</v>
      </c>
      <c r="P375" s="96">
        <f t="shared" si="802"/>
        <v>8826</v>
      </c>
      <c r="Q375" s="177">
        <v>7</v>
      </c>
      <c r="R375" s="178">
        <v>800</v>
      </c>
      <c r="S375" s="178">
        <f t="shared" si="803"/>
        <v>5600</v>
      </c>
      <c r="T375" s="178">
        <v>2142</v>
      </c>
      <c r="U375" s="178">
        <f t="shared" si="804"/>
        <v>14994</v>
      </c>
      <c r="V375" s="179">
        <f t="shared" si="805"/>
        <v>20594</v>
      </c>
      <c r="W375" s="224"/>
      <c r="X375" s="225">
        <v>800</v>
      </c>
      <c r="Y375" s="225">
        <f t="shared" si="806"/>
        <v>0</v>
      </c>
      <c r="Z375" s="225">
        <v>2142</v>
      </c>
      <c r="AA375" s="225">
        <f t="shared" si="807"/>
        <v>0</v>
      </c>
      <c r="AB375" s="226">
        <f t="shared" si="808"/>
        <v>0</v>
      </c>
      <c r="AC375" s="271"/>
      <c r="AD375" s="272">
        <v>800</v>
      </c>
      <c r="AE375" s="272">
        <f t="shared" si="809"/>
        <v>0</v>
      </c>
      <c r="AF375" s="272">
        <v>2142</v>
      </c>
      <c r="AG375" s="272">
        <f t="shared" si="810"/>
        <v>0</v>
      </c>
      <c r="AH375" s="273">
        <f t="shared" si="811"/>
        <v>0</v>
      </c>
      <c r="AI375" s="318"/>
      <c r="AJ375" s="319">
        <v>800</v>
      </c>
      <c r="AK375" s="319">
        <f t="shared" si="812"/>
        <v>0</v>
      </c>
      <c r="AL375" s="319">
        <v>2142</v>
      </c>
      <c r="AM375" s="319">
        <f t="shared" si="813"/>
        <v>0</v>
      </c>
      <c r="AN375" s="320">
        <f t="shared" si="814"/>
        <v>0</v>
      </c>
      <c r="AO375" s="1107"/>
      <c r="AP375" s="1093">
        <v>800</v>
      </c>
      <c r="AQ375" s="1093">
        <f t="shared" si="815"/>
        <v>0</v>
      </c>
      <c r="AR375" s="1093">
        <v>2142</v>
      </c>
      <c r="AS375" s="1093">
        <f t="shared" si="816"/>
        <v>0</v>
      </c>
      <c r="AT375" s="1094">
        <f t="shared" si="817"/>
        <v>0</v>
      </c>
      <c r="AU375" s="1103"/>
      <c r="AV375" s="1101">
        <v>800</v>
      </c>
      <c r="AW375" s="1101">
        <f t="shared" si="818"/>
        <v>0</v>
      </c>
      <c r="AX375" s="1101">
        <v>2142</v>
      </c>
      <c r="AY375" s="1101">
        <f t="shared" si="819"/>
        <v>0</v>
      </c>
      <c r="AZ375" s="1102">
        <f t="shared" si="820"/>
        <v>0</v>
      </c>
      <c r="BA375" s="1151">
        <f t="shared" si="683"/>
        <v>0</v>
      </c>
      <c r="BB375" s="363">
        <v>800</v>
      </c>
      <c r="BC375" s="363">
        <f t="shared" si="821"/>
        <v>0</v>
      </c>
      <c r="BD375" s="363">
        <v>2142</v>
      </c>
      <c r="BE375" s="363">
        <f t="shared" si="822"/>
        <v>0</v>
      </c>
      <c r="BF375" s="364">
        <f t="shared" si="774"/>
        <v>0</v>
      </c>
      <c r="BG375" s="1220">
        <f t="shared" si="748"/>
        <v>0</v>
      </c>
      <c r="BH375" s="1220">
        <f t="shared" si="749"/>
        <v>0</v>
      </c>
    </row>
    <row r="376" spans="1:60" x14ac:dyDescent="0.2">
      <c r="A376" s="1">
        <v>367</v>
      </c>
      <c r="B376" s="50" t="s">
        <v>135</v>
      </c>
      <c r="C376" s="1159"/>
      <c r="D376" s="51" t="s">
        <v>56</v>
      </c>
      <c r="E376" s="51">
        <v>143.59199999999998</v>
      </c>
      <c r="F376" s="76">
        <v>1875</v>
      </c>
      <c r="G376" s="76">
        <f t="shared" si="732"/>
        <v>269235</v>
      </c>
      <c r="H376" s="76">
        <v>869</v>
      </c>
      <c r="I376" s="76">
        <f t="shared" si="733"/>
        <v>124781.44799999999</v>
      </c>
      <c r="J376" s="120">
        <f t="shared" si="799"/>
        <v>394016.44799999997</v>
      </c>
      <c r="K376" s="1596">
        <v>41.16</v>
      </c>
      <c r="L376" s="95">
        <v>1875</v>
      </c>
      <c r="M376" s="95">
        <f t="shared" si="800"/>
        <v>77175</v>
      </c>
      <c r="N376" s="95">
        <v>869</v>
      </c>
      <c r="O376" s="95">
        <f t="shared" si="801"/>
        <v>35768.039999999994</v>
      </c>
      <c r="P376" s="96">
        <f t="shared" si="802"/>
        <v>112943.03999999999</v>
      </c>
      <c r="Q376" s="1596">
        <v>102.43199999999999</v>
      </c>
      <c r="R376" s="178">
        <v>1875</v>
      </c>
      <c r="S376" s="178">
        <f t="shared" si="803"/>
        <v>192059.99999999997</v>
      </c>
      <c r="T376" s="178">
        <v>869</v>
      </c>
      <c r="U376" s="178">
        <f t="shared" si="804"/>
        <v>89013.407999999996</v>
      </c>
      <c r="V376" s="179">
        <f t="shared" si="805"/>
        <v>281073.40799999994</v>
      </c>
      <c r="W376" s="224"/>
      <c r="X376" s="225">
        <v>1875</v>
      </c>
      <c r="Y376" s="225">
        <f t="shared" si="806"/>
        <v>0</v>
      </c>
      <c r="Z376" s="225">
        <v>869</v>
      </c>
      <c r="AA376" s="225">
        <f t="shared" si="807"/>
        <v>0</v>
      </c>
      <c r="AB376" s="226">
        <f t="shared" si="808"/>
        <v>0</v>
      </c>
      <c r="AC376" s="271"/>
      <c r="AD376" s="272">
        <v>1875</v>
      </c>
      <c r="AE376" s="272">
        <f t="shared" si="809"/>
        <v>0</v>
      </c>
      <c r="AF376" s="272">
        <v>869</v>
      </c>
      <c r="AG376" s="272">
        <f t="shared" si="810"/>
        <v>0</v>
      </c>
      <c r="AH376" s="273">
        <f t="shared" si="811"/>
        <v>0</v>
      </c>
      <c r="AI376" s="318"/>
      <c r="AJ376" s="319">
        <v>1875</v>
      </c>
      <c r="AK376" s="319">
        <f t="shared" si="812"/>
        <v>0</v>
      </c>
      <c r="AL376" s="319">
        <v>869</v>
      </c>
      <c r="AM376" s="319">
        <f t="shared" si="813"/>
        <v>0</v>
      </c>
      <c r="AN376" s="320">
        <f t="shared" si="814"/>
        <v>0</v>
      </c>
      <c r="AO376" s="1107"/>
      <c r="AP376" s="1093">
        <v>1875</v>
      </c>
      <c r="AQ376" s="1093">
        <f t="shared" si="815"/>
        <v>0</v>
      </c>
      <c r="AR376" s="1093">
        <v>869</v>
      </c>
      <c r="AS376" s="1093">
        <f t="shared" si="816"/>
        <v>0</v>
      </c>
      <c r="AT376" s="1094">
        <f t="shared" si="817"/>
        <v>0</v>
      </c>
      <c r="AU376" s="1103"/>
      <c r="AV376" s="1101">
        <v>1875</v>
      </c>
      <c r="AW376" s="1101">
        <f t="shared" si="818"/>
        <v>0</v>
      </c>
      <c r="AX376" s="1101">
        <v>869</v>
      </c>
      <c r="AY376" s="1101">
        <f t="shared" si="819"/>
        <v>0</v>
      </c>
      <c r="AZ376" s="1102">
        <f t="shared" si="820"/>
        <v>0</v>
      </c>
      <c r="BA376" s="1151">
        <f t="shared" si="683"/>
        <v>0</v>
      </c>
      <c r="BB376" s="363">
        <v>1875</v>
      </c>
      <c r="BC376" s="363">
        <f t="shared" si="821"/>
        <v>0</v>
      </c>
      <c r="BD376" s="363">
        <v>869</v>
      </c>
      <c r="BE376" s="363">
        <f t="shared" si="822"/>
        <v>0</v>
      </c>
      <c r="BF376" s="364">
        <f t="shared" si="774"/>
        <v>0</v>
      </c>
      <c r="BG376" s="1220">
        <f t="shared" si="748"/>
        <v>5.8207660913467407E-11</v>
      </c>
      <c r="BH376" s="1220">
        <f t="shared" si="749"/>
        <v>-5.8207660913467407E-11</v>
      </c>
    </row>
    <row r="377" spans="1:60" hidden="1" x14ac:dyDescent="0.2">
      <c r="A377" s="1">
        <v>368</v>
      </c>
      <c r="B377" s="50" t="s">
        <v>136</v>
      </c>
      <c r="C377" s="1159"/>
      <c r="D377" s="51" t="s">
        <v>137</v>
      </c>
      <c r="E377" s="51">
        <v>0</v>
      </c>
      <c r="F377" s="76"/>
      <c r="G377" s="76">
        <f t="shared" si="732"/>
        <v>0</v>
      </c>
      <c r="H377" s="76"/>
      <c r="I377" s="76">
        <f t="shared" si="733"/>
        <v>0</v>
      </c>
      <c r="J377" s="120"/>
      <c r="K377" s="131"/>
      <c r="L377" s="95"/>
      <c r="M377" s="95">
        <f t="shared" si="800"/>
        <v>0</v>
      </c>
      <c r="N377" s="95"/>
      <c r="O377" s="95">
        <f t="shared" si="801"/>
        <v>0</v>
      </c>
      <c r="P377" s="96"/>
      <c r="Q377" s="177"/>
      <c r="R377" s="178"/>
      <c r="S377" s="178">
        <f t="shared" si="803"/>
        <v>0</v>
      </c>
      <c r="T377" s="178"/>
      <c r="U377" s="178">
        <f t="shared" si="804"/>
        <v>0</v>
      </c>
      <c r="V377" s="179"/>
      <c r="W377" s="224"/>
      <c r="X377" s="225"/>
      <c r="Y377" s="225">
        <f t="shared" si="806"/>
        <v>0</v>
      </c>
      <c r="Z377" s="225"/>
      <c r="AA377" s="225">
        <f t="shared" si="807"/>
        <v>0</v>
      </c>
      <c r="AB377" s="226"/>
      <c r="AC377" s="271"/>
      <c r="AD377" s="272"/>
      <c r="AE377" s="272">
        <f t="shared" si="809"/>
        <v>0</v>
      </c>
      <c r="AF377" s="272"/>
      <c r="AG377" s="272">
        <f t="shared" si="810"/>
        <v>0</v>
      </c>
      <c r="AH377" s="273"/>
      <c r="AI377" s="318"/>
      <c r="AJ377" s="319"/>
      <c r="AK377" s="319">
        <f t="shared" si="812"/>
        <v>0</v>
      </c>
      <c r="AL377" s="319"/>
      <c r="AM377" s="319">
        <f t="shared" si="813"/>
        <v>0</v>
      </c>
      <c r="AN377" s="320"/>
      <c r="AO377" s="1107"/>
      <c r="AP377" s="1093"/>
      <c r="AQ377" s="1093">
        <f t="shared" si="815"/>
        <v>0</v>
      </c>
      <c r="AR377" s="1093"/>
      <c r="AS377" s="1093">
        <f t="shared" si="816"/>
        <v>0</v>
      </c>
      <c r="AT377" s="1094"/>
      <c r="AU377" s="1103"/>
      <c r="AV377" s="1101"/>
      <c r="AW377" s="1101">
        <f t="shared" si="818"/>
        <v>0</v>
      </c>
      <c r="AX377" s="1101"/>
      <c r="AY377" s="1101">
        <f t="shared" si="819"/>
        <v>0</v>
      </c>
      <c r="AZ377" s="1102"/>
      <c r="BA377" s="1163">
        <f t="shared" si="683"/>
        <v>0</v>
      </c>
      <c r="BB377" s="363"/>
      <c r="BC377" s="363">
        <f t="shared" si="821"/>
        <v>0</v>
      </c>
      <c r="BD377" s="363"/>
      <c r="BE377" s="363">
        <f t="shared" si="822"/>
        <v>0</v>
      </c>
      <c r="BF377" s="364">
        <f t="shared" si="774"/>
        <v>0</v>
      </c>
      <c r="BG377" s="1220">
        <f t="shared" si="748"/>
        <v>0</v>
      </c>
      <c r="BH377" s="1220">
        <f t="shared" si="749"/>
        <v>0</v>
      </c>
    </row>
    <row r="378" spans="1:60" hidden="1" x14ac:dyDescent="0.2">
      <c r="A378" s="1">
        <v>369</v>
      </c>
      <c r="B378" s="50" t="s">
        <v>161</v>
      </c>
      <c r="C378" s="1159"/>
      <c r="D378" s="51" t="s">
        <v>137</v>
      </c>
      <c r="E378" s="51">
        <v>0</v>
      </c>
      <c r="F378" s="76"/>
      <c r="G378" s="76">
        <f t="shared" si="732"/>
        <v>0</v>
      </c>
      <c r="H378" s="76"/>
      <c r="I378" s="76">
        <f t="shared" si="733"/>
        <v>0</v>
      </c>
      <c r="J378" s="120"/>
      <c r="K378" s="131"/>
      <c r="L378" s="95"/>
      <c r="M378" s="95">
        <f t="shared" si="800"/>
        <v>0</v>
      </c>
      <c r="N378" s="95"/>
      <c r="O378" s="95">
        <f t="shared" si="801"/>
        <v>0</v>
      </c>
      <c r="P378" s="96"/>
      <c r="Q378" s="177"/>
      <c r="R378" s="178"/>
      <c r="S378" s="178">
        <f t="shared" si="803"/>
        <v>0</v>
      </c>
      <c r="T378" s="178"/>
      <c r="U378" s="178">
        <f t="shared" si="804"/>
        <v>0</v>
      </c>
      <c r="V378" s="179"/>
      <c r="W378" s="224"/>
      <c r="X378" s="225"/>
      <c r="Y378" s="225">
        <f t="shared" si="806"/>
        <v>0</v>
      </c>
      <c r="Z378" s="225"/>
      <c r="AA378" s="225">
        <f t="shared" si="807"/>
        <v>0</v>
      </c>
      <c r="AB378" s="226"/>
      <c r="AC378" s="271"/>
      <c r="AD378" s="272"/>
      <c r="AE378" s="272">
        <f t="shared" si="809"/>
        <v>0</v>
      </c>
      <c r="AF378" s="272"/>
      <c r="AG378" s="272">
        <f t="shared" si="810"/>
        <v>0</v>
      </c>
      <c r="AH378" s="273"/>
      <c r="AI378" s="318"/>
      <c r="AJ378" s="319"/>
      <c r="AK378" s="319">
        <f t="shared" si="812"/>
        <v>0</v>
      </c>
      <c r="AL378" s="319"/>
      <c r="AM378" s="319">
        <f t="shared" si="813"/>
        <v>0</v>
      </c>
      <c r="AN378" s="320"/>
      <c r="AO378" s="1107"/>
      <c r="AP378" s="1093"/>
      <c r="AQ378" s="1093">
        <f t="shared" si="815"/>
        <v>0</v>
      </c>
      <c r="AR378" s="1093"/>
      <c r="AS378" s="1093">
        <f t="shared" si="816"/>
        <v>0</v>
      </c>
      <c r="AT378" s="1094"/>
      <c r="AU378" s="1103"/>
      <c r="AV378" s="1101"/>
      <c r="AW378" s="1101">
        <f t="shared" si="818"/>
        <v>0</v>
      </c>
      <c r="AX378" s="1101"/>
      <c r="AY378" s="1101">
        <f t="shared" si="819"/>
        <v>0</v>
      </c>
      <c r="AZ378" s="1102"/>
      <c r="BA378" s="1163">
        <f t="shared" si="683"/>
        <v>0</v>
      </c>
      <c r="BB378" s="363"/>
      <c r="BC378" s="363">
        <f t="shared" si="821"/>
        <v>0</v>
      </c>
      <c r="BD378" s="363"/>
      <c r="BE378" s="363">
        <f t="shared" si="822"/>
        <v>0</v>
      </c>
      <c r="BF378" s="364">
        <f t="shared" si="774"/>
        <v>0</v>
      </c>
      <c r="BG378" s="1220">
        <f t="shared" si="748"/>
        <v>0</v>
      </c>
      <c r="BH378" s="1220">
        <f t="shared" si="749"/>
        <v>0</v>
      </c>
    </row>
    <row r="379" spans="1:60" hidden="1" x14ac:dyDescent="0.2">
      <c r="A379" s="1">
        <v>370</v>
      </c>
      <c r="B379" s="50" t="s">
        <v>138</v>
      </c>
      <c r="C379" s="1159"/>
      <c r="D379" s="51" t="s">
        <v>137</v>
      </c>
      <c r="E379" s="51">
        <v>0</v>
      </c>
      <c r="F379" s="76"/>
      <c r="G379" s="76">
        <f t="shared" si="732"/>
        <v>0</v>
      </c>
      <c r="H379" s="76"/>
      <c r="I379" s="76">
        <f t="shared" si="733"/>
        <v>0</v>
      </c>
      <c r="J379" s="120"/>
      <c r="K379" s="131"/>
      <c r="L379" s="95"/>
      <c r="M379" s="95">
        <f t="shared" si="800"/>
        <v>0</v>
      </c>
      <c r="N379" s="95"/>
      <c r="O379" s="95">
        <f t="shared" si="801"/>
        <v>0</v>
      </c>
      <c r="P379" s="96"/>
      <c r="Q379" s="177"/>
      <c r="R379" s="178"/>
      <c r="S379" s="178">
        <f t="shared" si="803"/>
        <v>0</v>
      </c>
      <c r="T379" s="178"/>
      <c r="U379" s="178">
        <f t="shared" si="804"/>
        <v>0</v>
      </c>
      <c r="V379" s="179"/>
      <c r="W379" s="224"/>
      <c r="X379" s="225"/>
      <c r="Y379" s="225">
        <f t="shared" si="806"/>
        <v>0</v>
      </c>
      <c r="Z379" s="225"/>
      <c r="AA379" s="225">
        <f t="shared" si="807"/>
        <v>0</v>
      </c>
      <c r="AB379" s="226"/>
      <c r="AC379" s="271"/>
      <c r="AD379" s="272"/>
      <c r="AE379" s="272">
        <f t="shared" si="809"/>
        <v>0</v>
      </c>
      <c r="AF379" s="272"/>
      <c r="AG379" s="272">
        <f t="shared" si="810"/>
        <v>0</v>
      </c>
      <c r="AH379" s="273"/>
      <c r="AI379" s="318"/>
      <c r="AJ379" s="319"/>
      <c r="AK379" s="319">
        <f t="shared" si="812"/>
        <v>0</v>
      </c>
      <c r="AL379" s="319"/>
      <c r="AM379" s="319">
        <f t="shared" si="813"/>
        <v>0</v>
      </c>
      <c r="AN379" s="320"/>
      <c r="AO379" s="1107"/>
      <c r="AP379" s="1093"/>
      <c r="AQ379" s="1093">
        <f t="shared" si="815"/>
        <v>0</v>
      </c>
      <c r="AR379" s="1093"/>
      <c r="AS379" s="1093">
        <f t="shared" si="816"/>
        <v>0</v>
      </c>
      <c r="AT379" s="1094"/>
      <c r="AU379" s="1103"/>
      <c r="AV379" s="1101"/>
      <c r="AW379" s="1101">
        <f t="shared" si="818"/>
        <v>0</v>
      </c>
      <c r="AX379" s="1101"/>
      <c r="AY379" s="1101">
        <f t="shared" si="819"/>
        <v>0</v>
      </c>
      <c r="AZ379" s="1102"/>
      <c r="BA379" s="1163">
        <f t="shared" si="683"/>
        <v>0</v>
      </c>
      <c r="BB379" s="363"/>
      <c r="BC379" s="363">
        <f t="shared" si="821"/>
        <v>0</v>
      </c>
      <c r="BD379" s="363"/>
      <c r="BE379" s="363">
        <f t="shared" si="822"/>
        <v>0</v>
      </c>
      <c r="BF379" s="364">
        <f t="shared" si="774"/>
        <v>0</v>
      </c>
      <c r="BG379" s="1220">
        <f t="shared" si="748"/>
        <v>0</v>
      </c>
      <c r="BH379" s="1220">
        <f t="shared" si="749"/>
        <v>0</v>
      </c>
    </row>
    <row r="380" spans="1:60" ht="25.5" x14ac:dyDescent="0.2">
      <c r="A380" s="1">
        <v>371</v>
      </c>
      <c r="B380" s="50" t="s">
        <v>139</v>
      </c>
      <c r="C380" s="1159"/>
      <c r="D380" s="51" t="s">
        <v>56</v>
      </c>
      <c r="E380" s="1657">
        <v>23.080000000000005</v>
      </c>
      <c r="F380" s="76">
        <v>1875</v>
      </c>
      <c r="G380" s="76">
        <f t="shared" si="732"/>
        <v>43275.000000000007</v>
      </c>
      <c r="H380" s="76">
        <v>1617</v>
      </c>
      <c r="I380" s="76">
        <f t="shared" si="733"/>
        <v>37320.360000000008</v>
      </c>
      <c r="J380" s="120">
        <f t="shared" ref="J380:J381" si="823">G380+I380</f>
        <v>80595.360000000015</v>
      </c>
      <c r="K380" s="1595">
        <v>4.83</v>
      </c>
      <c r="L380" s="95">
        <v>1875</v>
      </c>
      <c r="M380" s="95">
        <f t="shared" si="800"/>
        <v>9056.25</v>
      </c>
      <c r="N380" s="95">
        <v>1617</v>
      </c>
      <c r="O380" s="95">
        <f t="shared" si="801"/>
        <v>7810.11</v>
      </c>
      <c r="P380" s="96">
        <f t="shared" ref="P380:P381" si="824">M380+O380</f>
        <v>16866.36</v>
      </c>
      <c r="Q380" s="1595">
        <v>18.250000000000004</v>
      </c>
      <c r="R380" s="178">
        <v>1875</v>
      </c>
      <c r="S380" s="178">
        <f t="shared" si="803"/>
        <v>34218.750000000007</v>
      </c>
      <c r="T380" s="178">
        <v>1617</v>
      </c>
      <c r="U380" s="178">
        <f t="shared" si="804"/>
        <v>29510.250000000007</v>
      </c>
      <c r="V380" s="179">
        <f t="shared" ref="V380:V381" si="825">S380+U380</f>
        <v>63729.000000000015</v>
      </c>
      <c r="W380" s="1311"/>
      <c r="X380" s="225">
        <v>1875</v>
      </c>
      <c r="Y380" s="225">
        <f t="shared" si="806"/>
        <v>0</v>
      </c>
      <c r="Z380" s="225">
        <v>1617</v>
      </c>
      <c r="AA380" s="225">
        <f t="shared" si="807"/>
        <v>0</v>
      </c>
      <c r="AB380" s="226">
        <f t="shared" ref="AB380:AB381" si="826">Y380+AA380</f>
        <v>0</v>
      </c>
      <c r="AC380" s="1312"/>
      <c r="AD380" s="272">
        <v>1875</v>
      </c>
      <c r="AE380" s="272">
        <f t="shared" si="809"/>
        <v>0</v>
      </c>
      <c r="AF380" s="272">
        <v>1617</v>
      </c>
      <c r="AG380" s="272">
        <f t="shared" si="810"/>
        <v>0</v>
      </c>
      <c r="AH380" s="273">
        <f t="shared" ref="AH380:AH381" si="827">AE380+AG380</f>
        <v>0</v>
      </c>
      <c r="AI380" s="1313"/>
      <c r="AJ380" s="319">
        <v>1875</v>
      </c>
      <c r="AK380" s="319">
        <f t="shared" si="812"/>
        <v>0</v>
      </c>
      <c r="AL380" s="319">
        <v>1617</v>
      </c>
      <c r="AM380" s="319">
        <f t="shared" si="813"/>
        <v>0</v>
      </c>
      <c r="AN380" s="320">
        <f t="shared" ref="AN380:AN381" si="828">AK380+AM380</f>
        <v>0</v>
      </c>
      <c r="AO380" s="1314"/>
      <c r="AP380" s="1093">
        <v>1875</v>
      </c>
      <c r="AQ380" s="1093">
        <f t="shared" si="815"/>
        <v>0</v>
      </c>
      <c r="AR380" s="1093">
        <v>1617</v>
      </c>
      <c r="AS380" s="1093">
        <f t="shared" si="816"/>
        <v>0</v>
      </c>
      <c r="AT380" s="1094">
        <f t="shared" ref="AT380:AT381" si="829">AQ380+AS380</f>
        <v>0</v>
      </c>
      <c r="AU380" s="1315"/>
      <c r="AV380" s="1101">
        <v>1875</v>
      </c>
      <c r="AW380" s="1101">
        <f t="shared" si="818"/>
        <v>0</v>
      </c>
      <c r="AX380" s="1101">
        <v>1617</v>
      </c>
      <c r="AY380" s="1101">
        <f t="shared" si="819"/>
        <v>0</v>
      </c>
      <c r="AZ380" s="1102">
        <f t="shared" ref="AZ380:AZ381" si="830">AW380+AY380</f>
        <v>0</v>
      </c>
      <c r="BA380" s="1151">
        <f t="shared" si="683"/>
        <v>3.5527136788005009E-15</v>
      </c>
      <c r="BB380" s="363">
        <v>1875</v>
      </c>
      <c r="BC380" s="363">
        <f t="shared" si="821"/>
        <v>6.6613381477509392E-12</v>
      </c>
      <c r="BD380" s="363">
        <v>1617</v>
      </c>
      <c r="BE380" s="363">
        <f t="shared" si="822"/>
        <v>5.74473801862041E-12</v>
      </c>
      <c r="BF380" s="364">
        <f t="shared" si="774"/>
        <v>1.2406076166371349E-11</v>
      </c>
      <c r="BG380" s="1220">
        <f t="shared" si="748"/>
        <v>0</v>
      </c>
      <c r="BH380" s="1220">
        <f t="shared" si="749"/>
        <v>1.2406076166371349E-11</v>
      </c>
    </row>
    <row r="381" spans="1:60" x14ac:dyDescent="0.2">
      <c r="A381" s="1">
        <v>372</v>
      </c>
      <c r="B381" s="50" t="s">
        <v>140</v>
      </c>
      <c r="C381" s="1159"/>
      <c r="D381" s="51" t="s">
        <v>56</v>
      </c>
      <c r="E381" s="51">
        <v>108.518</v>
      </c>
      <c r="F381" s="76">
        <v>1875</v>
      </c>
      <c r="G381" s="76">
        <f t="shared" si="732"/>
        <v>203471.25</v>
      </c>
      <c r="H381" s="76">
        <v>1226</v>
      </c>
      <c r="I381" s="76">
        <f t="shared" si="733"/>
        <v>133043.068</v>
      </c>
      <c r="J381" s="120">
        <f t="shared" si="823"/>
        <v>336514.31799999997</v>
      </c>
      <c r="K381" s="131"/>
      <c r="L381" s="95">
        <v>1875</v>
      </c>
      <c r="M381" s="95">
        <f t="shared" si="800"/>
        <v>0</v>
      </c>
      <c r="N381" s="95">
        <v>1226</v>
      </c>
      <c r="O381" s="95">
        <f t="shared" si="801"/>
        <v>0</v>
      </c>
      <c r="P381" s="96">
        <f t="shared" si="824"/>
        <v>0</v>
      </c>
      <c r="Q381" s="1596">
        <v>94</v>
      </c>
      <c r="R381" s="178">
        <v>1875</v>
      </c>
      <c r="S381" s="178">
        <f t="shared" si="803"/>
        <v>176250</v>
      </c>
      <c r="T381" s="178">
        <v>1226</v>
      </c>
      <c r="U381" s="178">
        <f t="shared" si="804"/>
        <v>115244</v>
      </c>
      <c r="V381" s="179">
        <f t="shared" si="825"/>
        <v>291494</v>
      </c>
      <c r="W381" s="224"/>
      <c r="X381" s="225">
        <v>1875</v>
      </c>
      <c r="Y381" s="225">
        <f t="shared" si="806"/>
        <v>0</v>
      </c>
      <c r="Z381" s="225">
        <v>1226</v>
      </c>
      <c r="AA381" s="225">
        <f t="shared" si="807"/>
        <v>0</v>
      </c>
      <c r="AB381" s="226">
        <f t="shared" si="826"/>
        <v>0</v>
      </c>
      <c r="AC381" s="271"/>
      <c r="AD381" s="272">
        <v>1875</v>
      </c>
      <c r="AE381" s="272">
        <f t="shared" si="809"/>
        <v>0</v>
      </c>
      <c r="AF381" s="272">
        <v>1226</v>
      </c>
      <c r="AG381" s="272">
        <f t="shared" si="810"/>
        <v>0</v>
      </c>
      <c r="AH381" s="273">
        <f t="shared" si="827"/>
        <v>0</v>
      </c>
      <c r="AI381" s="1596">
        <v>14.518000000000001</v>
      </c>
      <c r="AJ381" s="319">
        <v>1875</v>
      </c>
      <c r="AK381" s="319">
        <f t="shared" si="812"/>
        <v>27221.25</v>
      </c>
      <c r="AL381" s="319">
        <v>1226</v>
      </c>
      <c r="AM381" s="319">
        <f t="shared" si="813"/>
        <v>17799.067999999999</v>
      </c>
      <c r="AN381" s="320">
        <f t="shared" si="828"/>
        <v>45020.317999999999</v>
      </c>
      <c r="AO381" s="1107"/>
      <c r="AP381" s="1093">
        <v>1875</v>
      </c>
      <c r="AQ381" s="1093">
        <f t="shared" si="815"/>
        <v>0</v>
      </c>
      <c r="AR381" s="1093">
        <v>1226</v>
      </c>
      <c r="AS381" s="1093">
        <f t="shared" si="816"/>
        <v>0</v>
      </c>
      <c r="AT381" s="1094">
        <f t="shared" si="829"/>
        <v>0</v>
      </c>
      <c r="AU381" s="1103"/>
      <c r="AV381" s="1101">
        <v>1875</v>
      </c>
      <c r="AW381" s="1101">
        <f t="shared" si="818"/>
        <v>0</v>
      </c>
      <c r="AX381" s="1101">
        <v>1226</v>
      </c>
      <c r="AY381" s="1101">
        <f t="shared" si="819"/>
        <v>0</v>
      </c>
      <c r="AZ381" s="1102">
        <f t="shared" si="830"/>
        <v>0</v>
      </c>
      <c r="BA381" s="1151">
        <f t="shared" si="683"/>
        <v>0</v>
      </c>
      <c r="BB381" s="363">
        <v>1875</v>
      </c>
      <c r="BC381" s="363">
        <f t="shared" si="821"/>
        <v>0</v>
      </c>
      <c r="BD381" s="363">
        <v>1226</v>
      </c>
      <c r="BE381" s="363">
        <f t="shared" si="822"/>
        <v>0</v>
      </c>
      <c r="BF381" s="364">
        <f t="shared" si="774"/>
        <v>0</v>
      </c>
      <c r="BG381" s="1220">
        <f t="shared" si="748"/>
        <v>0</v>
      </c>
      <c r="BH381" s="1220">
        <f t="shared" si="749"/>
        <v>0</v>
      </c>
    </row>
    <row r="382" spans="1:60" hidden="1" x14ac:dyDescent="0.2">
      <c r="A382" s="1">
        <v>373</v>
      </c>
      <c r="B382" s="50" t="s">
        <v>163</v>
      </c>
      <c r="C382" s="1159"/>
      <c r="D382" s="51" t="s">
        <v>137</v>
      </c>
      <c r="E382" s="51">
        <v>0</v>
      </c>
      <c r="F382" s="76"/>
      <c r="G382" s="76">
        <f t="shared" si="732"/>
        <v>0</v>
      </c>
      <c r="H382" s="76"/>
      <c r="I382" s="76">
        <f t="shared" si="733"/>
        <v>0</v>
      </c>
      <c r="J382" s="120"/>
      <c r="K382" s="131"/>
      <c r="L382" s="95"/>
      <c r="M382" s="95">
        <f t="shared" si="800"/>
        <v>0</v>
      </c>
      <c r="N382" s="95"/>
      <c r="O382" s="95">
        <f t="shared" si="801"/>
        <v>0</v>
      </c>
      <c r="P382" s="96"/>
      <c r="Q382" s="177"/>
      <c r="R382" s="178"/>
      <c r="S382" s="178">
        <f t="shared" si="803"/>
        <v>0</v>
      </c>
      <c r="T382" s="178"/>
      <c r="U382" s="178">
        <f t="shared" si="804"/>
        <v>0</v>
      </c>
      <c r="V382" s="179"/>
      <c r="W382" s="224"/>
      <c r="X382" s="225"/>
      <c r="Y382" s="225">
        <f t="shared" si="806"/>
        <v>0</v>
      </c>
      <c r="Z382" s="225"/>
      <c r="AA382" s="225">
        <f t="shared" si="807"/>
        <v>0</v>
      </c>
      <c r="AB382" s="226"/>
      <c r="AC382" s="271"/>
      <c r="AD382" s="272"/>
      <c r="AE382" s="272">
        <f t="shared" si="809"/>
        <v>0</v>
      </c>
      <c r="AF382" s="272"/>
      <c r="AG382" s="272">
        <f t="shared" si="810"/>
        <v>0</v>
      </c>
      <c r="AH382" s="273"/>
      <c r="AI382" s="318"/>
      <c r="AJ382" s="319"/>
      <c r="AK382" s="319">
        <f t="shared" si="812"/>
        <v>0</v>
      </c>
      <c r="AL382" s="319"/>
      <c r="AM382" s="319">
        <f t="shared" si="813"/>
        <v>0</v>
      </c>
      <c r="AN382" s="320"/>
      <c r="AO382" s="1107"/>
      <c r="AP382" s="1093"/>
      <c r="AQ382" s="1093">
        <f t="shared" si="815"/>
        <v>0</v>
      </c>
      <c r="AR382" s="1093"/>
      <c r="AS382" s="1093">
        <f t="shared" si="816"/>
        <v>0</v>
      </c>
      <c r="AT382" s="1094"/>
      <c r="AU382" s="1103"/>
      <c r="AV382" s="1101"/>
      <c r="AW382" s="1101">
        <f t="shared" si="818"/>
        <v>0</v>
      </c>
      <c r="AX382" s="1101"/>
      <c r="AY382" s="1101">
        <f t="shared" si="819"/>
        <v>0</v>
      </c>
      <c r="AZ382" s="1102"/>
      <c r="BA382" s="1163">
        <f t="shared" si="683"/>
        <v>0</v>
      </c>
      <c r="BB382" s="363"/>
      <c r="BC382" s="363">
        <f t="shared" si="821"/>
        <v>0</v>
      </c>
      <c r="BD382" s="363"/>
      <c r="BE382" s="363">
        <f t="shared" si="822"/>
        <v>0</v>
      </c>
      <c r="BF382" s="364">
        <f t="shared" si="774"/>
        <v>0</v>
      </c>
      <c r="BG382" s="1220">
        <f t="shared" si="748"/>
        <v>0</v>
      </c>
      <c r="BH382" s="1220">
        <f t="shared" si="749"/>
        <v>0</v>
      </c>
    </row>
    <row r="383" spans="1:60" ht="25.5" x14ac:dyDescent="0.2">
      <c r="A383" s="1">
        <v>374</v>
      </c>
      <c r="B383" s="50" t="s">
        <v>144</v>
      </c>
      <c r="C383" s="1159"/>
      <c r="D383" s="51" t="s">
        <v>56</v>
      </c>
      <c r="E383" s="1655">
        <v>35.557000000000002</v>
      </c>
      <c r="F383" s="76">
        <v>1875</v>
      </c>
      <c r="G383" s="76">
        <f t="shared" si="732"/>
        <v>66669.375</v>
      </c>
      <c r="H383" s="76">
        <v>2132</v>
      </c>
      <c r="I383" s="76">
        <f t="shared" si="733"/>
        <v>75807.524000000005</v>
      </c>
      <c r="J383" s="120">
        <f t="shared" ref="J383:J384" si="831">G383+I383</f>
        <v>142476.899</v>
      </c>
      <c r="K383" s="1317"/>
      <c r="L383" s="95">
        <v>1875</v>
      </c>
      <c r="M383" s="95">
        <f t="shared" si="800"/>
        <v>0</v>
      </c>
      <c r="N383" s="95">
        <v>2132</v>
      </c>
      <c r="O383" s="95">
        <f t="shared" si="801"/>
        <v>0</v>
      </c>
      <c r="P383" s="96">
        <f t="shared" ref="P383:P384" si="832">M383+O383</f>
        <v>0</v>
      </c>
      <c r="Q383" s="1595">
        <v>17.8</v>
      </c>
      <c r="R383" s="178">
        <v>1875</v>
      </c>
      <c r="S383" s="178">
        <f t="shared" si="803"/>
        <v>33375</v>
      </c>
      <c r="T383" s="178">
        <v>2132</v>
      </c>
      <c r="U383" s="178">
        <f t="shared" si="804"/>
        <v>37949.599999999999</v>
      </c>
      <c r="V383" s="179">
        <f t="shared" ref="V383:V384" si="833">S383+U383</f>
        <v>71324.600000000006</v>
      </c>
      <c r="W383" s="1311"/>
      <c r="X383" s="225">
        <v>1875</v>
      </c>
      <c r="Y383" s="225">
        <f t="shared" si="806"/>
        <v>0</v>
      </c>
      <c r="Z383" s="225">
        <v>2132</v>
      </c>
      <c r="AA383" s="225">
        <f t="shared" si="807"/>
        <v>0</v>
      </c>
      <c r="AB383" s="226">
        <f t="shared" ref="AB383:AB384" si="834">Y383+AA383</f>
        <v>0</v>
      </c>
      <c r="AC383" s="1312"/>
      <c r="AD383" s="272">
        <v>1875</v>
      </c>
      <c r="AE383" s="272">
        <f t="shared" si="809"/>
        <v>0</v>
      </c>
      <c r="AF383" s="272">
        <v>2132</v>
      </c>
      <c r="AG383" s="272">
        <f t="shared" si="810"/>
        <v>0</v>
      </c>
      <c r="AH383" s="273">
        <f t="shared" ref="AH383:AH384" si="835">AE383+AG383</f>
        <v>0</v>
      </c>
      <c r="AI383" s="1595">
        <v>17.757000000000001</v>
      </c>
      <c r="AJ383" s="319">
        <v>1875</v>
      </c>
      <c r="AK383" s="319">
        <f t="shared" si="812"/>
        <v>33294.375</v>
      </c>
      <c r="AL383" s="319">
        <v>2132</v>
      </c>
      <c r="AM383" s="319">
        <f t="shared" si="813"/>
        <v>37857.924000000006</v>
      </c>
      <c r="AN383" s="320">
        <f t="shared" ref="AN383:AN384" si="836">AK383+AM383</f>
        <v>71152.298999999999</v>
      </c>
      <c r="AO383" s="1314"/>
      <c r="AP383" s="1093">
        <v>1875</v>
      </c>
      <c r="AQ383" s="1093">
        <f t="shared" si="815"/>
        <v>0</v>
      </c>
      <c r="AR383" s="1093">
        <v>2132</v>
      </c>
      <c r="AS383" s="1093">
        <f t="shared" si="816"/>
        <v>0</v>
      </c>
      <c r="AT383" s="1094">
        <f t="shared" ref="AT383:AT384" si="837">AQ383+AS383</f>
        <v>0</v>
      </c>
      <c r="AU383" s="1315"/>
      <c r="AV383" s="1101">
        <v>1875</v>
      </c>
      <c r="AW383" s="1101">
        <f t="shared" si="818"/>
        <v>0</v>
      </c>
      <c r="AX383" s="1101">
        <v>2132</v>
      </c>
      <c r="AY383" s="1101">
        <f t="shared" si="819"/>
        <v>0</v>
      </c>
      <c r="AZ383" s="1102">
        <f t="shared" ref="AZ383:AZ384" si="838">AW383+AY383</f>
        <v>0</v>
      </c>
      <c r="BA383" s="1151">
        <f t="shared" si="683"/>
        <v>0</v>
      </c>
      <c r="BB383" s="363">
        <v>1875</v>
      </c>
      <c r="BC383" s="363">
        <f t="shared" si="821"/>
        <v>0</v>
      </c>
      <c r="BD383" s="363">
        <v>2132</v>
      </c>
      <c r="BE383" s="363">
        <f t="shared" si="822"/>
        <v>0</v>
      </c>
      <c r="BF383" s="364">
        <f t="shared" si="774"/>
        <v>0</v>
      </c>
      <c r="BG383" s="1220">
        <f t="shared" si="748"/>
        <v>0</v>
      </c>
      <c r="BH383" s="1220">
        <f t="shared" si="749"/>
        <v>0</v>
      </c>
    </row>
    <row r="384" spans="1:60" ht="25.5" x14ac:dyDescent="0.2">
      <c r="A384" s="1">
        <v>375</v>
      </c>
      <c r="B384" s="50" t="s">
        <v>148</v>
      </c>
      <c r="C384" s="1159"/>
      <c r="D384" s="51" t="s">
        <v>56</v>
      </c>
      <c r="E384" s="51">
        <v>2.52</v>
      </c>
      <c r="F384" s="76">
        <v>1875</v>
      </c>
      <c r="G384" s="76">
        <f t="shared" si="732"/>
        <v>4725</v>
      </c>
      <c r="H384" s="76">
        <v>1428</v>
      </c>
      <c r="I384" s="76">
        <f t="shared" si="733"/>
        <v>3598.56</v>
      </c>
      <c r="J384" s="120">
        <f t="shared" si="831"/>
        <v>8323.56</v>
      </c>
      <c r="K384" s="131"/>
      <c r="L384" s="95">
        <v>1875</v>
      </c>
      <c r="M384" s="95">
        <f t="shared" si="800"/>
        <v>0</v>
      </c>
      <c r="N384" s="95">
        <v>1428</v>
      </c>
      <c r="O384" s="95">
        <f t="shared" si="801"/>
        <v>0</v>
      </c>
      <c r="P384" s="96">
        <f t="shared" si="832"/>
        <v>0</v>
      </c>
      <c r="Q384" s="1596">
        <v>2.52</v>
      </c>
      <c r="R384" s="178">
        <v>1875</v>
      </c>
      <c r="S384" s="178">
        <f t="shared" si="803"/>
        <v>4725</v>
      </c>
      <c r="T384" s="178">
        <v>1428</v>
      </c>
      <c r="U384" s="178">
        <f t="shared" si="804"/>
        <v>3598.56</v>
      </c>
      <c r="V384" s="179">
        <f t="shared" si="833"/>
        <v>8323.56</v>
      </c>
      <c r="W384" s="224"/>
      <c r="X384" s="225">
        <v>1875</v>
      </c>
      <c r="Y384" s="225">
        <f t="shared" si="806"/>
        <v>0</v>
      </c>
      <c r="Z384" s="225">
        <v>1428</v>
      </c>
      <c r="AA384" s="225">
        <f t="shared" si="807"/>
        <v>0</v>
      </c>
      <c r="AB384" s="226">
        <f t="shared" si="834"/>
        <v>0</v>
      </c>
      <c r="AC384" s="271"/>
      <c r="AD384" s="272">
        <v>1875</v>
      </c>
      <c r="AE384" s="272">
        <f t="shared" si="809"/>
        <v>0</v>
      </c>
      <c r="AF384" s="272">
        <v>1428</v>
      </c>
      <c r="AG384" s="272">
        <f t="shared" si="810"/>
        <v>0</v>
      </c>
      <c r="AH384" s="273">
        <f t="shared" si="835"/>
        <v>0</v>
      </c>
      <c r="AI384" s="318"/>
      <c r="AJ384" s="319">
        <v>1875</v>
      </c>
      <c r="AK384" s="319">
        <f t="shared" si="812"/>
        <v>0</v>
      </c>
      <c r="AL384" s="319">
        <v>1428</v>
      </c>
      <c r="AM384" s="319">
        <f t="shared" si="813"/>
        <v>0</v>
      </c>
      <c r="AN384" s="320">
        <f t="shared" si="836"/>
        <v>0</v>
      </c>
      <c r="AO384" s="1107"/>
      <c r="AP384" s="1093">
        <v>1875</v>
      </c>
      <c r="AQ384" s="1093">
        <f t="shared" si="815"/>
        <v>0</v>
      </c>
      <c r="AR384" s="1093">
        <v>1428</v>
      </c>
      <c r="AS384" s="1093">
        <f t="shared" si="816"/>
        <v>0</v>
      </c>
      <c r="AT384" s="1094">
        <f t="shared" si="837"/>
        <v>0</v>
      </c>
      <c r="AU384" s="1103"/>
      <c r="AV384" s="1101">
        <v>1875</v>
      </c>
      <c r="AW384" s="1101">
        <f t="shared" si="818"/>
        <v>0</v>
      </c>
      <c r="AX384" s="1101">
        <v>1428</v>
      </c>
      <c r="AY384" s="1101">
        <f t="shared" si="819"/>
        <v>0</v>
      </c>
      <c r="AZ384" s="1102">
        <f t="shared" si="838"/>
        <v>0</v>
      </c>
      <c r="BA384" s="1151">
        <f t="shared" si="683"/>
        <v>0</v>
      </c>
      <c r="BB384" s="363">
        <v>1875</v>
      </c>
      <c r="BC384" s="363">
        <f t="shared" si="821"/>
        <v>0</v>
      </c>
      <c r="BD384" s="363">
        <v>1428</v>
      </c>
      <c r="BE384" s="363">
        <f t="shared" si="822"/>
        <v>0</v>
      </c>
      <c r="BF384" s="364">
        <f t="shared" si="774"/>
        <v>0</v>
      </c>
      <c r="BG384" s="1220">
        <f t="shared" si="748"/>
        <v>0</v>
      </c>
      <c r="BH384" s="1220">
        <f t="shared" si="749"/>
        <v>0</v>
      </c>
    </row>
    <row r="385" spans="1:60" hidden="1" x14ac:dyDescent="0.2">
      <c r="A385" s="1">
        <v>376</v>
      </c>
      <c r="B385" s="50" t="s">
        <v>164</v>
      </c>
      <c r="C385" s="1159"/>
      <c r="D385" s="51" t="s">
        <v>137</v>
      </c>
      <c r="E385" s="51">
        <v>0</v>
      </c>
      <c r="F385" s="76"/>
      <c r="G385" s="76">
        <f t="shared" si="732"/>
        <v>0</v>
      </c>
      <c r="H385" s="76"/>
      <c r="I385" s="76">
        <f t="shared" si="733"/>
        <v>0</v>
      </c>
      <c r="J385" s="120"/>
      <c r="K385" s="131"/>
      <c r="L385" s="95"/>
      <c r="M385" s="95">
        <f t="shared" si="800"/>
        <v>0</v>
      </c>
      <c r="N385" s="95"/>
      <c r="O385" s="95">
        <f t="shared" si="801"/>
        <v>0</v>
      </c>
      <c r="P385" s="96"/>
      <c r="Q385" s="177"/>
      <c r="R385" s="178"/>
      <c r="S385" s="178">
        <f t="shared" si="803"/>
        <v>0</v>
      </c>
      <c r="T385" s="178"/>
      <c r="U385" s="178">
        <f t="shared" si="804"/>
        <v>0</v>
      </c>
      <c r="V385" s="179"/>
      <c r="W385" s="224"/>
      <c r="X385" s="225"/>
      <c r="Y385" s="225">
        <f t="shared" si="806"/>
        <v>0</v>
      </c>
      <c r="Z385" s="225"/>
      <c r="AA385" s="225">
        <f t="shared" si="807"/>
        <v>0</v>
      </c>
      <c r="AB385" s="226"/>
      <c r="AC385" s="271"/>
      <c r="AD385" s="272"/>
      <c r="AE385" s="272">
        <f t="shared" si="809"/>
        <v>0</v>
      </c>
      <c r="AF385" s="272"/>
      <c r="AG385" s="272">
        <f t="shared" si="810"/>
        <v>0</v>
      </c>
      <c r="AH385" s="273"/>
      <c r="AI385" s="318"/>
      <c r="AJ385" s="319"/>
      <c r="AK385" s="319">
        <f t="shared" si="812"/>
        <v>0</v>
      </c>
      <c r="AL385" s="319"/>
      <c r="AM385" s="319">
        <f t="shared" si="813"/>
        <v>0</v>
      </c>
      <c r="AN385" s="320"/>
      <c r="AO385" s="1107"/>
      <c r="AP385" s="1093"/>
      <c r="AQ385" s="1093">
        <f t="shared" si="815"/>
        <v>0</v>
      </c>
      <c r="AR385" s="1093"/>
      <c r="AS385" s="1093">
        <f t="shared" si="816"/>
        <v>0</v>
      </c>
      <c r="AT385" s="1094"/>
      <c r="AU385" s="1103"/>
      <c r="AV385" s="1101"/>
      <c r="AW385" s="1101">
        <f t="shared" si="818"/>
        <v>0</v>
      </c>
      <c r="AX385" s="1101"/>
      <c r="AY385" s="1101">
        <f t="shared" si="819"/>
        <v>0</v>
      </c>
      <c r="AZ385" s="1102"/>
      <c r="BA385" s="1163">
        <f t="shared" si="683"/>
        <v>0</v>
      </c>
      <c r="BB385" s="363"/>
      <c r="BC385" s="363">
        <f t="shared" si="821"/>
        <v>0</v>
      </c>
      <c r="BD385" s="363"/>
      <c r="BE385" s="363">
        <f t="shared" si="822"/>
        <v>0</v>
      </c>
      <c r="BF385" s="364">
        <f t="shared" si="774"/>
        <v>0</v>
      </c>
      <c r="BG385" s="1220">
        <f t="shared" si="748"/>
        <v>0</v>
      </c>
      <c r="BH385" s="1220">
        <f t="shared" si="749"/>
        <v>0</v>
      </c>
    </row>
    <row r="386" spans="1:60" ht="25.5" x14ac:dyDescent="0.2">
      <c r="A386" s="1">
        <v>377</v>
      </c>
      <c r="B386" s="50" t="s">
        <v>150</v>
      </c>
      <c r="C386" s="1159"/>
      <c r="D386" s="51" t="s">
        <v>56</v>
      </c>
      <c r="E386" s="1655">
        <v>9.5</v>
      </c>
      <c r="F386" s="76">
        <v>1875</v>
      </c>
      <c r="G386" s="76">
        <f t="shared" si="732"/>
        <v>17812.5</v>
      </c>
      <c r="H386" s="76">
        <v>2646</v>
      </c>
      <c r="I386" s="76">
        <f t="shared" si="733"/>
        <v>25137</v>
      </c>
      <c r="J386" s="120">
        <f t="shared" ref="J386:J389" si="839">G386+I386</f>
        <v>42949.5</v>
      </c>
      <c r="K386" s="1317"/>
      <c r="L386" s="95">
        <v>1875</v>
      </c>
      <c r="M386" s="95">
        <f t="shared" si="800"/>
        <v>0</v>
      </c>
      <c r="N386" s="95">
        <v>2646</v>
      </c>
      <c r="O386" s="95">
        <f t="shared" si="801"/>
        <v>0</v>
      </c>
      <c r="P386" s="96">
        <f t="shared" ref="P386:P389" si="840">M386+O386</f>
        <v>0</v>
      </c>
      <c r="Q386" s="1595">
        <v>1.4</v>
      </c>
      <c r="R386" s="178">
        <v>1875</v>
      </c>
      <c r="S386" s="178">
        <f t="shared" si="803"/>
        <v>2625</v>
      </c>
      <c r="T386" s="178">
        <v>2646</v>
      </c>
      <c r="U386" s="178">
        <f t="shared" si="804"/>
        <v>3704.3999999999996</v>
      </c>
      <c r="V386" s="179">
        <f t="shared" ref="V386:V389" si="841">S386+U386</f>
        <v>6329.4</v>
      </c>
      <c r="W386" s="1311"/>
      <c r="X386" s="225">
        <v>1875</v>
      </c>
      <c r="Y386" s="225">
        <f t="shared" si="806"/>
        <v>0</v>
      </c>
      <c r="Z386" s="225">
        <v>2646</v>
      </c>
      <c r="AA386" s="225">
        <f t="shared" si="807"/>
        <v>0</v>
      </c>
      <c r="AB386" s="226">
        <f t="shared" ref="AB386:AB389" si="842">Y386+AA386</f>
        <v>0</v>
      </c>
      <c r="AC386" s="1312"/>
      <c r="AD386" s="272">
        <v>1875</v>
      </c>
      <c r="AE386" s="272">
        <f t="shared" si="809"/>
        <v>0</v>
      </c>
      <c r="AF386" s="272">
        <v>2646</v>
      </c>
      <c r="AG386" s="272">
        <f t="shared" si="810"/>
        <v>0</v>
      </c>
      <c r="AH386" s="273">
        <f t="shared" ref="AH386:AH389" si="843">AE386+AG386</f>
        <v>0</v>
      </c>
      <c r="AI386" s="1597">
        <v>8.1</v>
      </c>
      <c r="AJ386" s="319">
        <v>1875</v>
      </c>
      <c r="AK386" s="319">
        <f t="shared" si="812"/>
        <v>15187.5</v>
      </c>
      <c r="AL386" s="319">
        <v>2646</v>
      </c>
      <c r="AM386" s="319">
        <f t="shared" si="813"/>
        <v>21432.6</v>
      </c>
      <c r="AN386" s="320">
        <f t="shared" ref="AN386:AN389" si="844">AK386+AM386</f>
        <v>36620.1</v>
      </c>
      <c r="AO386" s="1325"/>
      <c r="AP386" s="1093">
        <v>1875</v>
      </c>
      <c r="AQ386" s="1093">
        <f t="shared" si="815"/>
        <v>0</v>
      </c>
      <c r="AR386" s="1093">
        <v>2646</v>
      </c>
      <c r="AS386" s="1093">
        <f t="shared" si="816"/>
        <v>0</v>
      </c>
      <c r="AT386" s="1094">
        <f t="shared" ref="AT386:AT389" si="845">AQ386+AS386</f>
        <v>0</v>
      </c>
      <c r="AU386" s="1326"/>
      <c r="AV386" s="1101">
        <v>1875</v>
      </c>
      <c r="AW386" s="1101">
        <f t="shared" si="818"/>
        <v>0</v>
      </c>
      <c r="AX386" s="1101">
        <v>2646</v>
      </c>
      <c r="AY386" s="1101">
        <f t="shared" si="819"/>
        <v>0</v>
      </c>
      <c r="AZ386" s="1102">
        <f t="shared" ref="AZ386:AZ389" si="846">AW386+AY386</f>
        <v>0</v>
      </c>
      <c r="BA386" s="1151">
        <f t="shared" si="683"/>
        <v>0</v>
      </c>
      <c r="BB386" s="363">
        <v>1875</v>
      </c>
      <c r="BC386" s="363">
        <f t="shared" si="821"/>
        <v>0</v>
      </c>
      <c r="BD386" s="363">
        <v>2646</v>
      </c>
      <c r="BE386" s="363">
        <f t="shared" si="822"/>
        <v>0</v>
      </c>
      <c r="BF386" s="364">
        <f t="shared" si="774"/>
        <v>0</v>
      </c>
      <c r="BG386" s="1220">
        <f t="shared" si="748"/>
        <v>0</v>
      </c>
      <c r="BH386" s="1220">
        <f t="shared" si="749"/>
        <v>0</v>
      </c>
    </row>
    <row r="387" spans="1:60" ht="25.5" x14ac:dyDescent="0.2">
      <c r="A387" s="1">
        <v>378</v>
      </c>
      <c r="B387" s="50" t="s">
        <v>151</v>
      </c>
      <c r="C387" s="51" t="s">
        <v>152</v>
      </c>
      <c r="D387" s="51" t="s">
        <v>56</v>
      </c>
      <c r="E387" s="51">
        <v>7.3</v>
      </c>
      <c r="F387" s="76">
        <v>600</v>
      </c>
      <c r="G387" s="76">
        <f t="shared" si="732"/>
        <v>4380</v>
      </c>
      <c r="H387" s="76">
        <v>381</v>
      </c>
      <c r="I387" s="76">
        <f t="shared" si="733"/>
        <v>2781.2999999999997</v>
      </c>
      <c r="J387" s="120">
        <f t="shared" si="839"/>
        <v>7161.2999999999993</v>
      </c>
      <c r="K387" s="131"/>
      <c r="L387" s="95">
        <v>600</v>
      </c>
      <c r="M387" s="95">
        <f t="shared" si="800"/>
        <v>0</v>
      </c>
      <c r="N387" s="95">
        <v>381</v>
      </c>
      <c r="O387" s="95">
        <f t="shared" si="801"/>
        <v>0</v>
      </c>
      <c r="P387" s="96">
        <f t="shared" si="840"/>
        <v>0</v>
      </c>
      <c r="Q387" s="177"/>
      <c r="R387" s="178">
        <v>600</v>
      </c>
      <c r="S387" s="178">
        <f t="shared" si="803"/>
        <v>0</v>
      </c>
      <c r="T387" s="178">
        <v>381</v>
      </c>
      <c r="U387" s="178">
        <f t="shared" si="804"/>
        <v>0</v>
      </c>
      <c r="V387" s="179">
        <f t="shared" si="841"/>
        <v>0</v>
      </c>
      <c r="W387" s="224"/>
      <c r="X387" s="225">
        <v>600</v>
      </c>
      <c r="Y387" s="225">
        <f t="shared" si="806"/>
        <v>0</v>
      </c>
      <c r="Z387" s="225">
        <v>381</v>
      </c>
      <c r="AA387" s="225">
        <f t="shared" si="807"/>
        <v>0</v>
      </c>
      <c r="AB387" s="226">
        <f t="shared" si="842"/>
        <v>0</v>
      </c>
      <c r="AC387" s="271"/>
      <c r="AD387" s="272">
        <v>600</v>
      </c>
      <c r="AE387" s="272">
        <f t="shared" si="809"/>
        <v>0</v>
      </c>
      <c r="AF387" s="272">
        <v>381</v>
      </c>
      <c r="AG387" s="272">
        <f t="shared" si="810"/>
        <v>0</v>
      </c>
      <c r="AH387" s="273">
        <f t="shared" si="843"/>
        <v>0</v>
      </c>
      <c r="AI387" s="318">
        <v>7.3</v>
      </c>
      <c r="AJ387" s="319">
        <v>600</v>
      </c>
      <c r="AK387" s="319">
        <f t="shared" si="812"/>
        <v>4380</v>
      </c>
      <c r="AL387" s="319">
        <v>381</v>
      </c>
      <c r="AM387" s="319">
        <f t="shared" si="813"/>
        <v>2781.2999999999997</v>
      </c>
      <c r="AN387" s="320">
        <f t="shared" si="844"/>
        <v>7161.2999999999993</v>
      </c>
      <c r="AO387" s="1107"/>
      <c r="AP387" s="1093">
        <v>600</v>
      </c>
      <c r="AQ387" s="1093">
        <f t="shared" si="815"/>
        <v>0</v>
      </c>
      <c r="AR387" s="1093">
        <v>381</v>
      </c>
      <c r="AS387" s="1093">
        <f t="shared" si="816"/>
        <v>0</v>
      </c>
      <c r="AT387" s="1094">
        <f t="shared" si="845"/>
        <v>0</v>
      </c>
      <c r="AU387" s="1103"/>
      <c r="AV387" s="1101">
        <v>600</v>
      </c>
      <c r="AW387" s="1101">
        <f t="shared" si="818"/>
        <v>0</v>
      </c>
      <c r="AX387" s="1101">
        <v>381</v>
      </c>
      <c r="AY387" s="1101">
        <f t="shared" si="819"/>
        <v>0</v>
      </c>
      <c r="AZ387" s="1102">
        <f t="shared" si="846"/>
        <v>0</v>
      </c>
      <c r="BA387" s="1151">
        <f t="shared" ref="BA387:BA450" si="847">E387-K387-Q387-W387-AC387-AI387-AO387-AU387</f>
        <v>0</v>
      </c>
      <c r="BB387" s="363">
        <v>600</v>
      </c>
      <c r="BC387" s="363">
        <f t="shared" si="821"/>
        <v>0</v>
      </c>
      <c r="BD387" s="363">
        <v>381</v>
      </c>
      <c r="BE387" s="363">
        <f t="shared" si="822"/>
        <v>0</v>
      </c>
      <c r="BF387" s="364">
        <f t="shared" si="774"/>
        <v>0</v>
      </c>
      <c r="BG387" s="1220">
        <f t="shared" si="748"/>
        <v>0</v>
      </c>
      <c r="BH387" s="1220">
        <f t="shared" si="749"/>
        <v>0</v>
      </c>
    </row>
    <row r="388" spans="1:60" x14ac:dyDescent="0.2">
      <c r="A388" s="1">
        <v>379</v>
      </c>
      <c r="B388" s="50" t="s">
        <v>153</v>
      </c>
      <c r="C388" s="1159"/>
      <c r="D388" s="51" t="s">
        <v>56</v>
      </c>
      <c r="E388" s="51">
        <v>1.04</v>
      </c>
      <c r="F388" s="76">
        <v>1000</v>
      </c>
      <c r="G388" s="76">
        <f t="shared" si="732"/>
        <v>1040</v>
      </c>
      <c r="H388" s="76">
        <v>123</v>
      </c>
      <c r="I388" s="76">
        <f t="shared" si="733"/>
        <v>127.92</v>
      </c>
      <c r="J388" s="120">
        <f t="shared" si="839"/>
        <v>1167.92</v>
      </c>
      <c r="K388" s="131"/>
      <c r="L388" s="95">
        <v>1000</v>
      </c>
      <c r="M388" s="95">
        <f t="shared" si="800"/>
        <v>0</v>
      </c>
      <c r="N388" s="95">
        <v>123</v>
      </c>
      <c r="O388" s="95">
        <f t="shared" si="801"/>
        <v>0</v>
      </c>
      <c r="P388" s="96">
        <f t="shared" si="840"/>
        <v>0</v>
      </c>
      <c r="Q388" s="177">
        <v>1.04</v>
      </c>
      <c r="R388" s="178">
        <v>1000</v>
      </c>
      <c r="S388" s="178">
        <f t="shared" si="803"/>
        <v>1040</v>
      </c>
      <c r="T388" s="178">
        <v>123</v>
      </c>
      <c r="U388" s="178">
        <f t="shared" si="804"/>
        <v>127.92</v>
      </c>
      <c r="V388" s="179">
        <f t="shared" si="841"/>
        <v>1167.92</v>
      </c>
      <c r="W388" s="224"/>
      <c r="X388" s="225">
        <v>1000</v>
      </c>
      <c r="Y388" s="225">
        <f t="shared" si="806"/>
        <v>0</v>
      </c>
      <c r="Z388" s="225">
        <v>123</v>
      </c>
      <c r="AA388" s="225">
        <f t="shared" si="807"/>
        <v>0</v>
      </c>
      <c r="AB388" s="226">
        <f t="shared" si="842"/>
        <v>0</v>
      </c>
      <c r="AC388" s="271"/>
      <c r="AD388" s="272">
        <v>1000</v>
      </c>
      <c r="AE388" s="272">
        <f t="shared" si="809"/>
        <v>0</v>
      </c>
      <c r="AF388" s="272">
        <v>123</v>
      </c>
      <c r="AG388" s="272">
        <f t="shared" si="810"/>
        <v>0</v>
      </c>
      <c r="AH388" s="273">
        <f t="shared" si="843"/>
        <v>0</v>
      </c>
      <c r="AI388" s="318"/>
      <c r="AJ388" s="319">
        <v>1000</v>
      </c>
      <c r="AK388" s="319">
        <f t="shared" si="812"/>
        <v>0</v>
      </c>
      <c r="AL388" s="319">
        <v>123</v>
      </c>
      <c r="AM388" s="319">
        <f t="shared" si="813"/>
        <v>0</v>
      </c>
      <c r="AN388" s="320">
        <f t="shared" si="844"/>
        <v>0</v>
      </c>
      <c r="AO388" s="1107"/>
      <c r="AP388" s="1093">
        <v>1000</v>
      </c>
      <c r="AQ388" s="1093">
        <f t="shared" si="815"/>
        <v>0</v>
      </c>
      <c r="AR388" s="1093">
        <v>123</v>
      </c>
      <c r="AS388" s="1093">
        <f t="shared" si="816"/>
        <v>0</v>
      </c>
      <c r="AT388" s="1094">
        <f t="shared" si="845"/>
        <v>0</v>
      </c>
      <c r="AU388" s="1103"/>
      <c r="AV388" s="1101">
        <v>1000</v>
      </c>
      <c r="AW388" s="1101">
        <f t="shared" si="818"/>
        <v>0</v>
      </c>
      <c r="AX388" s="1101">
        <v>123</v>
      </c>
      <c r="AY388" s="1101">
        <f t="shared" si="819"/>
        <v>0</v>
      </c>
      <c r="AZ388" s="1102">
        <f t="shared" si="846"/>
        <v>0</v>
      </c>
      <c r="BA388" s="1151">
        <f t="shared" si="847"/>
        <v>0</v>
      </c>
      <c r="BB388" s="363">
        <v>1000</v>
      </c>
      <c r="BC388" s="363">
        <f t="shared" si="821"/>
        <v>0</v>
      </c>
      <c r="BD388" s="363">
        <v>123</v>
      </c>
      <c r="BE388" s="363">
        <f t="shared" si="822"/>
        <v>0</v>
      </c>
      <c r="BF388" s="364">
        <f t="shared" si="774"/>
        <v>0</v>
      </c>
      <c r="BG388" s="1220">
        <f t="shared" si="748"/>
        <v>0</v>
      </c>
      <c r="BH388" s="1220">
        <f t="shared" si="749"/>
        <v>0</v>
      </c>
    </row>
    <row r="389" spans="1:60" x14ac:dyDescent="0.2">
      <c r="A389" s="1">
        <v>380</v>
      </c>
      <c r="B389" s="50" t="s">
        <v>60</v>
      </c>
      <c r="C389" s="1159"/>
      <c r="D389" s="51" t="s">
        <v>5</v>
      </c>
      <c r="E389" s="51">
        <v>1</v>
      </c>
      <c r="F389" s="76">
        <v>0</v>
      </c>
      <c r="G389" s="76">
        <f t="shared" si="732"/>
        <v>0</v>
      </c>
      <c r="H389" s="76">
        <v>84698</v>
      </c>
      <c r="I389" s="76">
        <f t="shared" si="733"/>
        <v>84698</v>
      </c>
      <c r="J389" s="120">
        <f t="shared" si="839"/>
        <v>84698</v>
      </c>
      <c r="K389" s="131">
        <v>0.15782429649965682</v>
      </c>
      <c r="L389" s="95">
        <v>0</v>
      </c>
      <c r="M389" s="95">
        <f t="shared" si="800"/>
        <v>0</v>
      </c>
      <c r="N389" s="95">
        <v>84698</v>
      </c>
      <c r="O389" s="95">
        <f t="shared" si="801"/>
        <v>13367.402264927934</v>
      </c>
      <c r="P389" s="96">
        <f t="shared" si="840"/>
        <v>13367.402264927934</v>
      </c>
      <c r="Q389" s="177">
        <v>0.84199999999999997</v>
      </c>
      <c r="R389" s="178">
        <v>0</v>
      </c>
      <c r="S389" s="178">
        <f t="shared" si="803"/>
        <v>0</v>
      </c>
      <c r="T389" s="178">
        <v>84698</v>
      </c>
      <c r="U389" s="178">
        <f t="shared" si="804"/>
        <v>71315.716</v>
      </c>
      <c r="V389" s="179">
        <f t="shared" si="841"/>
        <v>71315.716</v>
      </c>
      <c r="W389" s="224"/>
      <c r="X389" s="225">
        <v>0</v>
      </c>
      <c r="Y389" s="225">
        <f t="shared" si="806"/>
        <v>0</v>
      </c>
      <c r="Z389" s="225">
        <v>84698</v>
      </c>
      <c r="AA389" s="225">
        <f t="shared" si="807"/>
        <v>0</v>
      </c>
      <c r="AB389" s="226">
        <f t="shared" si="842"/>
        <v>0</v>
      </c>
      <c r="AC389" s="271"/>
      <c r="AD389" s="272">
        <v>0</v>
      </c>
      <c r="AE389" s="272">
        <f t="shared" si="809"/>
        <v>0</v>
      </c>
      <c r="AF389" s="272">
        <v>84698</v>
      </c>
      <c r="AG389" s="272">
        <f t="shared" si="810"/>
        <v>0</v>
      </c>
      <c r="AH389" s="273">
        <f t="shared" si="843"/>
        <v>0</v>
      </c>
      <c r="AI389" s="1106">
        <v>1.7570350034323834E-4</v>
      </c>
      <c r="AJ389" s="319">
        <v>0</v>
      </c>
      <c r="AK389" s="319">
        <f t="shared" si="812"/>
        <v>0</v>
      </c>
      <c r="AL389" s="319">
        <v>84698</v>
      </c>
      <c r="AM389" s="319">
        <f t="shared" si="813"/>
        <v>14.881735072071601</v>
      </c>
      <c r="AN389" s="320">
        <f t="shared" si="844"/>
        <v>14.881735072071601</v>
      </c>
      <c r="AO389" s="1107"/>
      <c r="AP389" s="1093">
        <v>0</v>
      </c>
      <c r="AQ389" s="1093">
        <f t="shared" si="815"/>
        <v>0</v>
      </c>
      <c r="AR389" s="1093">
        <v>84698</v>
      </c>
      <c r="AS389" s="1093">
        <f t="shared" si="816"/>
        <v>0</v>
      </c>
      <c r="AT389" s="1094">
        <f t="shared" si="845"/>
        <v>0</v>
      </c>
      <c r="AU389" s="1103"/>
      <c r="AV389" s="1101">
        <v>0</v>
      </c>
      <c r="AW389" s="1101">
        <f t="shared" si="818"/>
        <v>0</v>
      </c>
      <c r="AX389" s="1101">
        <v>84698</v>
      </c>
      <c r="AY389" s="1101">
        <f t="shared" si="819"/>
        <v>0</v>
      </c>
      <c r="AZ389" s="1102">
        <f t="shared" si="846"/>
        <v>0</v>
      </c>
      <c r="BA389" s="1151">
        <f t="shared" si="847"/>
        <v>0</v>
      </c>
      <c r="BB389" s="363">
        <v>0</v>
      </c>
      <c r="BC389" s="363">
        <f t="shared" si="821"/>
        <v>0</v>
      </c>
      <c r="BD389" s="363">
        <v>84698</v>
      </c>
      <c r="BE389" s="363">
        <f t="shared" si="822"/>
        <v>0</v>
      </c>
      <c r="BF389" s="364">
        <f t="shared" si="774"/>
        <v>0</v>
      </c>
      <c r="BG389" s="1220">
        <f t="shared" si="748"/>
        <v>-7.8532735869885073E-12</v>
      </c>
      <c r="BH389" s="1220">
        <f t="shared" si="749"/>
        <v>7.8532735869885073E-12</v>
      </c>
    </row>
    <row r="390" spans="1:60" x14ac:dyDescent="0.2">
      <c r="A390" s="1">
        <v>381</v>
      </c>
      <c r="B390" s="1319" t="s">
        <v>120</v>
      </c>
      <c r="C390" s="1159"/>
      <c r="D390" s="51"/>
      <c r="E390" s="51"/>
      <c r="F390" s="51"/>
      <c r="G390" s="76"/>
      <c r="H390" s="1124"/>
      <c r="I390" s="76"/>
      <c r="J390" s="1125"/>
      <c r="K390" s="131"/>
      <c r="L390" s="1144"/>
      <c r="M390" s="95"/>
      <c r="N390" s="1126"/>
      <c r="O390" s="95"/>
      <c r="P390" s="1127"/>
      <c r="Q390" s="177"/>
      <c r="R390" s="1145"/>
      <c r="S390" s="178"/>
      <c r="T390" s="1128"/>
      <c r="U390" s="178"/>
      <c r="V390" s="1129"/>
      <c r="W390" s="224"/>
      <c r="X390" s="1146"/>
      <c r="Y390" s="225"/>
      <c r="Z390" s="1130"/>
      <c r="AA390" s="225"/>
      <c r="AB390" s="1131"/>
      <c r="AC390" s="271"/>
      <c r="AD390" s="1147"/>
      <c r="AE390" s="272"/>
      <c r="AF390" s="1132"/>
      <c r="AG390" s="272"/>
      <c r="AH390" s="1133"/>
      <c r="AI390" s="318"/>
      <c r="AJ390" s="1148"/>
      <c r="AK390" s="319"/>
      <c r="AL390" s="1134"/>
      <c r="AM390" s="319"/>
      <c r="AN390" s="1135"/>
      <c r="AO390" s="1107"/>
      <c r="AP390" s="1149"/>
      <c r="AQ390" s="1093"/>
      <c r="AR390" s="1136"/>
      <c r="AS390" s="1093"/>
      <c r="AT390" s="1137"/>
      <c r="AU390" s="1103"/>
      <c r="AV390" s="1150"/>
      <c r="AW390" s="1101"/>
      <c r="AX390" s="1138"/>
      <c r="AY390" s="1101"/>
      <c r="AZ390" s="1139"/>
      <c r="BA390" s="1151">
        <f t="shared" si="847"/>
        <v>0</v>
      </c>
      <c r="BB390" s="1152"/>
      <c r="BC390" s="363"/>
      <c r="BD390" s="1140"/>
      <c r="BE390" s="363"/>
      <c r="BF390" s="364">
        <f t="shared" si="774"/>
        <v>0</v>
      </c>
      <c r="BG390" s="1220">
        <f t="shared" si="748"/>
        <v>0</v>
      </c>
      <c r="BH390" s="1220">
        <f t="shared" si="749"/>
        <v>0</v>
      </c>
    </row>
    <row r="391" spans="1:60" ht="25.5" x14ac:dyDescent="0.2">
      <c r="A391" s="1">
        <v>382</v>
      </c>
      <c r="B391" s="50" t="s">
        <v>289</v>
      </c>
      <c r="C391" s="51" t="s">
        <v>367</v>
      </c>
      <c r="D391" s="51" t="s">
        <v>14</v>
      </c>
      <c r="E391" s="51">
        <v>1</v>
      </c>
      <c r="F391" s="76">
        <v>8293.6</v>
      </c>
      <c r="G391" s="76">
        <f t="shared" si="732"/>
        <v>8293.6</v>
      </c>
      <c r="H391" s="76">
        <v>22342.319999999996</v>
      </c>
      <c r="I391" s="76">
        <f t="shared" si="733"/>
        <v>22342.319999999996</v>
      </c>
      <c r="J391" s="120">
        <f t="shared" ref="J391:J396" si="848">G391+I391</f>
        <v>30635.919999999998</v>
      </c>
      <c r="K391" s="131"/>
      <c r="L391" s="95">
        <v>8293.6</v>
      </c>
      <c r="M391" s="95">
        <f t="shared" ref="M391:M412" si="849">K391*L391</f>
        <v>0</v>
      </c>
      <c r="N391" s="95">
        <v>22342.319999999996</v>
      </c>
      <c r="O391" s="95">
        <f t="shared" ref="O391:O412" si="850">K391*N391</f>
        <v>0</v>
      </c>
      <c r="P391" s="96">
        <f t="shared" ref="P391:P396" si="851">M391+O391</f>
        <v>0</v>
      </c>
      <c r="Q391" s="177"/>
      <c r="R391" s="178">
        <v>8293.6</v>
      </c>
      <c r="S391" s="178">
        <f t="shared" ref="S391:S412" si="852">Q391*R391</f>
        <v>0</v>
      </c>
      <c r="T391" s="178">
        <v>22342.319999999996</v>
      </c>
      <c r="U391" s="178">
        <f t="shared" ref="U391:U412" si="853">Q391*T391</f>
        <v>0</v>
      </c>
      <c r="V391" s="179">
        <f t="shared" ref="V391:V396" si="854">S391+U391</f>
        <v>0</v>
      </c>
      <c r="W391" s="224">
        <v>1</v>
      </c>
      <c r="X391" s="225">
        <v>8293.6</v>
      </c>
      <c r="Y391" s="225">
        <f t="shared" ref="Y391:Y412" si="855">W391*X391</f>
        <v>8293.6</v>
      </c>
      <c r="Z391" s="225">
        <v>22342.319999999996</v>
      </c>
      <c r="AA391" s="225">
        <f t="shared" ref="AA391:AA412" si="856">W391*Z391</f>
        <v>22342.319999999996</v>
      </c>
      <c r="AB391" s="226">
        <f t="shared" ref="AB391:AB396" si="857">Y391+AA391</f>
        <v>30635.919999999998</v>
      </c>
      <c r="AC391" s="271"/>
      <c r="AD391" s="272">
        <v>8293.6</v>
      </c>
      <c r="AE391" s="272">
        <f t="shared" ref="AE391:AE412" si="858">AC391*AD391</f>
        <v>0</v>
      </c>
      <c r="AF391" s="272">
        <v>22342.319999999996</v>
      </c>
      <c r="AG391" s="272">
        <f t="shared" ref="AG391:AG412" si="859">AC391*AF391</f>
        <v>0</v>
      </c>
      <c r="AH391" s="273">
        <f t="shared" ref="AH391:AH396" si="860">AE391+AG391</f>
        <v>0</v>
      </c>
      <c r="AI391" s="318"/>
      <c r="AJ391" s="319">
        <v>8293.6</v>
      </c>
      <c r="AK391" s="319">
        <f t="shared" ref="AK391:AK412" si="861">AI391*AJ391</f>
        <v>0</v>
      </c>
      <c r="AL391" s="319">
        <v>22342.319999999996</v>
      </c>
      <c r="AM391" s="319">
        <f t="shared" ref="AM391:AM412" si="862">AI391*AL391</f>
        <v>0</v>
      </c>
      <c r="AN391" s="320">
        <f t="shared" ref="AN391:AN396" si="863">AK391+AM391</f>
        <v>0</v>
      </c>
      <c r="AO391" s="1107"/>
      <c r="AP391" s="1093">
        <v>8293.6</v>
      </c>
      <c r="AQ391" s="1093">
        <f t="shared" ref="AQ391:AQ412" si="864">AO391*AP391</f>
        <v>0</v>
      </c>
      <c r="AR391" s="1093">
        <v>22342.319999999996</v>
      </c>
      <c r="AS391" s="1093">
        <f t="shared" ref="AS391:AS412" si="865">AO391*AR391</f>
        <v>0</v>
      </c>
      <c r="AT391" s="1094">
        <f t="shared" ref="AT391:AT396" si="866">AQ391+AS391</f>
        <v>0</v>
      </c>
      <c r="AU391" s="1103"/>
      <c r="AV391" s="1101">
        <v>8293.6</v>
      </c>
      <c r="AW391" s="1101">
        <f t="shared" ref="AW391:AW412" si="867">AU391*AV391</f>
        <v>0</v>
      </c>
      <c r="AX391" s="1101">
        <v>22342.319999999996</v>
      </c>
      <c r="AY391" s="1101">
        <f t="shared" ref="AY391:AY412" si="868">AU391*AX391</f>
        <v>0</v>
      </c>
      <c r="AZ391" s="1102">
        <f t="shared" ref="AZ391:AZ396" si="869">AW391+AY391</f>
        <v>0</v>
      </c>
      <c r="BA391" s="1151">
        <f t="shared" si="847"/>
        <v>0</v>
      </c>
      <c r="BB391" s="363">
        <v>8293.6</v>
      </c>
      <c r="BC391" s="363">
        <f t="shared" ref="BC391:BC412" si="870">BA391*BB391</f>
        <v>0</v>
      </c>
      <c r="BD391" s="363">
        <v>22342.319999999996</v>
      </c>
      <c r="BE391" s="363">
        <f t="shared" ref="BE391:BE412" si="871">BA391*BD391</f>
        <v>0</v>
      </c>
      <c r="BF391" s="364">
        <f t="shared" si="774"/>
        <v>0</v>
      </c>
      <c r="BG391" s="1220">
        <f t="shared" si="748"/>
        <v>0</v>
      </c>
      <c r="BH391" s="1220">
        <f t="shared" si="749"/>
        <v>0</v>
      </c>
    </row>
    <row r="392" spans="1:60" x14ac:dyDescent="0.2">
      <c r="A392" s="1">
        <v>383</v>
      </c>
      <c r="B392" s="50" t="s">
        <v>165</v>
      </c>
      <c r="C392" s="1159" t="s">
        <v>166</v>
      </c>
      <c r="D392" s="51" t="s">
        <v>14</v>
      </c>
      <c r="E392" s="51">
        <v>2</v>
      </c>
      <c r="F392" s="76">
        <v>800</v>
      </c>
      <c r="G392" s="76">
        <f t="shared" si="732"/>
        <v>1600</v>
      </c>
      <c r="H392" s="76">
        <v>813</v>
      </c>
      <c r="I392" s="76">
        <f t="shared" si="733"/>
        <v>1626</v>
      </c>
      <c r="J392" s="120">
        <f t="shared" si="848"/>
        <v>3226</v>
      </c>
      <c r="K392" s="131"/>
      <c r="L392" s="95">
        <v>800</v>
      </c>
      <c r="M392" s="95">
        <f t="shared" si="849"/>
        <v>0</v>
      </c>
      <c r="N392" s="95">
        <v>813</v>
      </c>
      <c r="O392" s="95">
        <f t="shared" si="850"/>
        <v>0</v>
      </c>
      <c r="P392" s="96">
        <f t="shared" si="851"/>
        <v>0</v>
      </c>
      <c r="Q392" s="177"/>
      <c r="R392" s="178">
        <v>800</v>
      </c>
      <c r="S392" s="178">
        <f t="shared" si="852"/>
        <v>0</v>
      </c>
      <c r="T392" s="178">
        <v>813</v>
      </c>
      <c r="U392" s="178">
        <f t="shared" si="853"/>
        <v>0</v>
      </c>
      <c r="V392" s="179">
        <f t="shared" si="854"/>
        <v>0</v>
      </c>
      <c r="W392" s="224"/>
      <c r="X392" s="225">
        <v>800</v>
      </c>
      <c r="Y392" s="225">
        <f t="shared" si="855"/>
        <v>0</v>
      </c>
      <c r="Z392" s="225">
        <v>813</v>
      </c>
      <c r="AA392" s="225">
        <f t="shared" si="856"/>
        <v>0</v>
      </c>
      <c r="AB392" s="226">
        <f t="shared" si="857"/>
        <v>0</v>
      </c>
      <c r="AC392" s="271">
        <v>1</v>
      </c>
      <c r="AD392" s="272">
        <v>800</v>
      </c>
      <c r="AE392" s="272">
        <f t="shared" si="858"/>
        <v>800</v>
      </c>
      <c r="AF392" s="272">
        <v>813</v>
      </c>
      <c r="AG392" s="272">
        <f t="shared" si="859"/>
        <v>813</v>
      </c>
      <c r="AH392" s="273">
        <f t="shared" si="860"/>
        <v>1613</v>
      </c>
      <c r="AI392" s="1106">
        <v>1</v>
      </c>
      <c r="AJ392" s="319">
        <v>800</v>
      </c>
      <c r="AK392" s="319">
        <f t="shared" si="861"/>
        <v>800</v>
      </c>
      <c r="AL392" s="319">
        <v>813</v>
      </c>
      <c r="AM392" s="319">
        <f t="shared" si="862"/>
        <v>813</v>
      </c>
      <c r="AN392" s="320">
        <f t="shared" si="863"/>
        <v>1613</v>
      </c>
      <c r="AO392" s="1107"/>
      <c r="AP392" s="1093">
        <v>800</v>
      </c>
      <c r="AQ392" s="1093">
        <f t="shared" si="864"/>
        <v>0</v>
      </c>
      <c r="AR392" s="1093">
        <v>813</v>
      </c>
      <c r="AS392" s="1093">
        <f t="shared" si="865"/>
        <v>0</v>
      </c>
      <c r="AT392" s="1094">
        <f t="shared" si="866"/>
        <v>0</v>
      </c>
      <c r="AU392" s="1103"/>
      <c r="AV392" s="1101">
        <v>800</v>
      </c>
      <c r="AW392" s="1101">
        <f t="shared" si="867"/>
        <v>0</v>
      </c>
      <c r="AX392" s="1101">
        <v>813</v>
      </c>
      <c r="AY392" s="1101">
        <f t="shared" si="868"/>
        <v>0</v>
      </c>
      <c r="AZ392" s="1102">
        <f t="shared" si="869"/>
        <v>0</v>
      </c>
      <c r="BA392" s="1151">
        <f t="shared" si="847"/>
        <v>0</v>
      </c>
      <c r="BB392" s="363">
        <v>800</v>
      </c>
      <c r="BC392" s="363">
        <f t="shared" si="870"/>
        <v>0</v>
      </c>
      <c r="BD392" s="363">
        <v>813</v>
      </c>
      <c r="BE392" s="363">
        <f t="shared" si="871"/>
        <v>0</v>
      </c>
      <c r="BF392" s="364">
        <f t="shared" si="774"/>
        <v>0</v>
      </c>
      <c r="BG392" s="1220">
        <f t="shared" si="748"/>
        <v>0</v>
      </c>
      <c r="BH392" s="1220">
        <f t="shared" si="749"/>
        <v>0</v>
      </c>
    </row>
    <row r="393" spans="1:60" x14ac:dyDescent="0.2">
      <c r="A393" s="1">
        <v>384</v>
      </c>
      <c r="B393" s="50" t="s">
        <v>132</v>
      </c>
      <c r="C393" s="1159" t="s">
        <v>133</v>
      </c>
      <c r="D393" s="51" t="s">
        <v>14</v>
      </c>
      <c r="E393" s="51">
        <v>12</v>
      </c>
      <c r="F393" s="76">
        <v>4003.24</v>
      </c>
      <c r="G393" s="76">
        <f t="shared" si="732"/>
        <v>48038.879999999997</v>
      </c>
      <c r="H393" s="76">
        <v>9764</v>
      </c>
      <c r="I393" s="76">
        <f t="shared" si="733"/>
        <v>117168</v>
      </c>
      <c r="J393" s="120">
        <f t="shared" si="848"/>
        <v>165206.88</v>
      </c>
      <c r="K393" s="131">
        <v>6</v>
      </c>
      <c r="L393" s="95">
        <v>4003.24</v>
      </c>
      <c r="M393" s="95">
        <f t="shared" si="849"/>
        <v>24019.439999999999</v>
      </c>
      <c r="N393" s="95">
        <v>9764</v>
      </c>
      <c r="O393" s="95">
        <f t="shared" si="850"/>
        <v>58584</v>
      </c>
      <c r="P393" s="96">
        <f t="shared" si="851"/>
        <v>82603.44</v>
      </c>
      <c r="Q393" s="177"/>
      <c r="R393" s="178">
        <v>4003.24</v>
      </c>
      <c r="S393" s="178">
        <f t="shared" si="852"/>
        <v>0</v>
      </c>
      <c r="T393" s="178">
        <v>9764</v>
      </c>
      <c r="U393" s="178">
        <f t="shared" si="853"/>
        <v>0</v>
      </c>
      <c r="V393" s="179">
        <f t="shared" si="854"/>
        <v>0</v>
      </c>
      <c r="W393" s="224">
        <v>6</v>
      </c>
      <c r="X393" s="225">
        <v>4003.24</v>
      </c>
      <c r="Y393" s="225">
        <f t="shared" si="855"/>
        <v>24019.439999999999</v>
      </c>
      <c r="Z393" s="225">
        <v>9764</v>
      </c>
      <c r="AA393" s="225">
        <f t="shared" si="856"/>
        <v>58584</v>
      </c>
      <c r="AB393" s="226">
        <f t="shared" si="857"/>
        <v>82603.44</v>
      </c>
      <c r="AC393" s="271"/>
      <c r="AD393" s="272">
        <v>4003.24</v>
      </c>
      <c r="AE393" s="272">
        <f t="shared" si="858"/>
        <v>0</v>
      </c>
      <c r="AF393" s="272">
        <v>9764</v>
      </c>
      <c r="AG393" s="272">
        <f t="shared" si="859"/>
        <v>0</v>
      </c>
      <c r="AH393" s="273">
        <f t="shared" si="860"/>
        <v>0</v>
      </c>
      <c r="AI393" s="318"/>
      <c r="AJ393" s="319">
        <v>4003.24</v>
      </c>
      <c r="AK393" s="319">
        <f t="shared" si="861"/>
        <v>0</v>
      </c>
      <c r="AL393" s="319">
        <v>9764</v>
      </c>
      <c r="AM393" s="319">
        <f t="shared" si="862"/>
        <v>0</v>
      </c>
      <c r="AN393" s="320">
        <f t="shared" si="863"/>
        <v>0</v>
      </c>
      <c r="AO393" s="1107"/>
      <c r="AP393" s="1093">
        <v>4003.24</v>
      </c>
      <c r="AQ393" s="1093">
        <f t="shared" si="864"/>
        <v>0</v>
      </c>
      <c r="AR393" s="1093">
        <v>9764</v>
      </c>
      <c r="AS393" s="1093">
        <f t="shared" si="865"/>
        <v>0</v>
      </c>
      <c r="AT393" s="1094">
        <f t="shared" si="866"/>
        <v>0</v>
      </c>
      <c r="AU393" s="1103"/>
      <c r="AV393" s="1101">
        <v>4003.24</v>
      </c>
      <c r="AW393" s="1101">
        <f t="shared" si="867"/>
        <v>0</v>
      </c>
      <c r="AX393" s="1101">
        <v>9764</v>
      </c>
      <c r="AY393" s="1101">
        <f t="shared" si="868"/>
        <v>0</v>
      </c>
      <c r="AZ393" s="1102">
        <f t="shared" si="869"/>
        <v>0</v>
      </c>
      <c r="BA393" s="1151">
        <f t="shared" si="847"/>
        <v>0</v>
      </c>
      <c r="BB393" s="363">
        <v>4003.24</v>
      </c>
      <c r="BC393" s="363">
        <f t="shared" si="870"/>
        <v>0</v>
      </c>
      <c r="BD393" s="363">
        <v>9764</v>
      </c>
      <c r="BE393" s="363">
        <f t="shared" si="871"/>
        <v>0</v>
      </c>
      <c r="BF393" s="364">
        <f t="shared" si="774"/>
        <v>0</v>
      </c>
      <c r="BG393" s="1220">
        <f t="shared" si="748"/>
        <v>0</v>
      </c>
      <c r="BH393" s="1220">
        <f t="shared" si="749"/>
        <v>0</v>
      </c>
    </row>
    <row r="394" spans="1:60" x14ac:dyDescent="0.2">
      <c r="A394" s="1">
        <v>385</v>
      </c>
      <c r="B394" s="50" t="s">
        <v>167</v>
      </c>
      <c r="C394" s="1159"/>
      <c r="D394" s="51" t="s">
        <v>14</v>
      </c>
      <c r="E394" s="51">
        <v>2</v>
      </c>
      <c r="F394" s="76">
        <v>600</v>
      </c>
      <c r="G394" s="76">
        <f t="shared" si="732"/>
        <v>1200</v>
      </c>
      <c r="H394" s="76">
        <v>532</v>
      </c>
      <c r="I394" s="76">
        <f t="shared" si="733"/>
        <v>1064</v>
      </c>
      <c r="J394" s="120">
        <f t="shared" si="848"/>
        <v>2264</v>
      </c>
      <c r="K394" s="131"/>
      <c r="L394" s="95">
        <v>600</v>
      </c>
      <c r="M394" s="95">
        <f t="shared" si="849"/>
        <v>0</v>
      </c>
      <c r="N394" s="95">
        <v>532</v>
      </c>
      <c r="O394" s="95">
        <f t="shared" si="850"/>
        <v>0</v>
      </c>
      <c r="P394" s="96">
        <f t="shared" si="851"/>
        <v>0</v>
      </c>
      <c r="Q394" s="177"/>
      <c r="R394" s="178">
        <v>600</v>
      </c>
      <c r="S394" s="178">
        <f t="shared" si="852"/>
        <v>0</v>
      </c>
      <c r="T394" s="178">
        <v>532</v>
      </c>
      <c r="U394" s="178">
        <f t="shared" si="853"/>
        <v>0</v>
      </c>
      <c r="V394" s="179">
        <f t="shared" si="854"/>
        <v>0</v>
      </c>
      <c r="W394" s="224"/>
      <c r="X394" s="225">
        <v>600</v>
      </c>
      <c r="Y394" s="225">
        <f t="shared" si="855"/>
        <v>0</v>
      </c>
      <c r="Z394" s="225">
        <v>532</v>
      </c>
      <c r="AA394" s="225">
        <f t="shared" si="856"/>
        <v>0</v>
      </c>
      <c r="AB394" s="226">
        <f t="shared" si="857"/>
        <v>0</v>
      </c>
      <c r="AC394" s="271">
        <v>1</v>
      </c>
      <c r="AD394" s="272">
        <v>600</v>
      </c>
      <c r="AE394" s="272">
        <f t="shared" si="858"/>
        <v>600</v>
      </c>
      <c r="AF394" s="272">
        <v>532</v>
      </c>
      <c r="AG394" s="272">
        <f t="shared" si="859"/>
        <v>532</v>
      </c>
      <c r="AH394" s="273">
        <f t="shared" si="860"/>
        <v>1132</v>
      </c>
      <c r="AI394" s="318">
        <v>1</v>
      </c>
      <c r="AJ394" s="319">
        <v>600</v>
      </c>
      <c r="AK394" s="319">
        <f t="shared" si="861"/>
        <v>600</v>
      </c>
      <c r="AL394" s="319">
        <v>532</v>
      </c>
      <c r="AM394" s="319">
        <f t="shared" si="862"/>
        <v>532</v>
      </c>
      <c r="AN394" s="320">
        <f t="shared" si="863"/>
        <v>1132</v>
      </c>
      <c r="AO394" s="1107"/>
      <c r="AP394" s="1093">
        <v>600</v>
      </c>
      <c r="AQ394" s="1093">
        <f t="shared" si="864"/>
        <v>0</v>
      </c>
      <c r="AR394" s="1093">
        <v>532</v>
      </c>
      <c r="AS394" s="1093">
        <f t="shared" si="865"/>
        <v>0</v>
      </c>
      <c r="AT394" s="1094">
        <f t="shared" si="866"/>
        <v>0</v>
      </c>
      <c r="AU394" s="1103"/>
      <c r="AV394" s="1101">
        <v>600</v>
      </c>
      <c r="AW394" s="1101">
        <f t="shared" si="867"/>
        <v>0</v>
      </c>
      <c r="AX394" s="1101">
        <v>532</v>
      </c>
      <c r="AY394" s="1101">
        <f t="shared" si="868"/>
        <v>0</v>
      </c>
      <c r="AZ394" s="1102">
        <f t="shared" si="869"/>
        <v>0</v>
      </c>
      <c r="BA394" s="1151">
        <f t="shared" si="847"/>
        <v>0</v>
      </c>
      <c r="BB394" s="363">
        <v>600</v>
      </c>
      <c r="BC394" s="363">
        <f t="shared" si="870"/>
        <v>0</v>
      </c>
      <c r="BD394" s="363">
        <v>532</v>
      </c>
      <c r="BE394" s="363">
        <f t="shared" si="871"/>
        <v>0</v>
      </c>
      <c r="BF394" s="364">
        <f t="shared" si="774"/>
        <v>0</v>
      </c>
      <c r="BG394" s="1220">
        <f t="shared" si="748"/>
        <v>0</v>
      </c>
      <c r="BH394" s="1220">
        <f t="shared" si="749"/>
        <v>0</v>
      </c>
    </row>
    <row r="395" spans="1:60" x14ac:dyDescent="0.2">
      <c r="A395" s="1">
        <v>386</v>
      </c>
      <c r="B395" s="50" t="s">
        <v>134</v>
      </c>
      <c r="C395" s="1159"/>
      <c r="D395" s="51" t="s">
        <v>14</v>
      </c>
      <c r="E395" s="51">
        <v>12</v>
      </c>
      <c r="F395" s="76">
        <v>800</v>
      </c>
      <c r="G395" s="76">
        <f t="shared" si="732"/>
        <v>9600</v>
      </c>
      <c r="H395" s="76">
        <v>2142</v>
      </c>
      <c r="I395" s="76">
        <f t="shared" si="733"/>
        <v>25704</v>
      </c>
      <c r="J395" s="120">
        <f t="shared" si="848"/>
        <v>35304</v>
      </c>
      <c r="K395" s="131">
        <v>6</v>
      </c>
      <c r="L395" s="95">
        <v>800</v>
      </c>
      <c r="M395" s="95">
        <f t="shared" si="849"/>
        <v>4800</v>
      </c>
      <c r="N395" s="95">
        <v>2142</v>
      </c>
      <c r="O395" s="95">
        <f t="shared" si="850"/>
        <v>12852</v>
      </c>
      <c r="P395" s="96">
        <f t="shared" si="851"/>
        <v>17652</v>
      </c>
      <c r="Q395" s="177">
        <v>6</v>
      </c>
      <c r="R395" s="178">
        <v>800</v>
      </c>
      <c r="S395" s="178">
        <f t="shared" si="852"/>
        <v>4800</v>
      </c>
      <c r="T395" s="178">
        <v>2142</v>
      </c>
      <c r="U395" s="178">
        <f t="shared" si="853"/>
        <v>12852</v>
      </c>
      <c r="V395" s="179">
        <f t="shared" si="854"/>
        <v>17652</v>
      </c>
      <c r="W395" s="224"/>
      <c r="X395" s="225">
        <v>800</v>
      </c>
      <c r="Y395" s="225">
        <f t="shared" si="855"/>
        <v>0</v>
      </c>
      <c r="Z395" s="225">
        <v>2142</v>
      </c>
      <c r="AA395" s="225">
        <f t="shared" si="856"/>
        <v>0</v>
      </c>
      <c r="AB395" s="226">
        <f t="shared" si="857"/>
        <v>0</v>
      </c>
      <c r="AC395" s="271"/>
      <c r="AD395" s="272">
        <v>800</v>
      </c>
      <c r="AE395" s="272">
        <f t="shared" si="858"/>
        <v>0</v>
      </c>
      <c r="AF395" s="272">
        <v>2142</v>
      </c>
      <c r="AG395" s="272">
        <f t="shared" si="859"/>
        <v>0</v>
      </c>
      <c r="AH395" s="273">
        <f t="shared" si="860"/>
        <v>0</v>
      </c>
      <c r="AI395" s="318"/>
      <c r="AJ395" s="319">
        <v>800</v>
      </c>
      <c r="AK395" s="319">
        <f t="shared" si="861"/>
        <v>0</v>
      </c>
      <c r="AL395" s="319">
        <v>2142</v>
      </c>
      <c r="AM395" s="319">
        <f t="shared" si="862"/>
        <v>0</v>
      </c>
      <c r="AN395" s="320">
        <f t="shared" si="863"/>
        <v>0</v>
      </c>
      <c r="AO395" s="1107"/>
      <c r="AP395" s="1093">
        <v>800</v>
      </c>
      <c r="AQ395" s="1093">
        <f t="shared" si="864"/>
        <v>0</v>
      </c>
      <c r="AR395" s="1093">
        <v>2142</v>
      </c>
      <c r="AS395" s="1093">
        <f t="shared" si="865"/>
        <v>0</v>
      </c>
      <c r="AT395" s="1094">
        <f t="shared" si="866"/>
        <v>0</v>
      </c>
      <c r="AU395" s="1103"/>
      <c r="AV395" s="1101">
        <v>800</v>
      </c>
      <c r="AW395" s="1101">
        <f t="shared" si="867"/>
        <v>0</v>
      </c>
      <c r="AX395" s="1101">
        <v>2142</v>
      </c>
      <c r="AY395" s="1101">
        <f t="shared" si="868"/>
        <v>0</v>
      </c>
      <c r="AZ395" s="1102">
        <f t="shared" si="869"/>
        <v>0</v>
      </c>
      <c r="BA395" s="1151">
        <f t="shared" si="847"/>
        <v>0</v>
      </c>
      <c r="BB395" s="363">
        <v>800</v>
      </c>
      <c r="BC395" s="363">
        <f t="shared" si="870"/>
        <v>0</v>
      </c>
      <c r="BD395" s="363">
        <v>2142</v>
      </c>
      <c r="BE395" s="363">
        <f t="shared" si="871"/>
        <v>0</v>
      </c>
      <c r="BF395" s="364">
        <f t="shared" si="774"/>
        <v>0</v>
      </c>
      <c r="BG395" s="1220">
        <f t="shared" si="748"/>
        <v>0</v>
      </c>
      <c r="BH395" s="1220">
        <f t="shared" si="749"/>
        <v>0</v>
      </c>
    </row>
    <row r="396" spans="1:60" x14ac:dyDescent="0.2">
      <c r="A396" s="1">
        <v>387</v>
      </c>
      <c r="B396" s="50" t="s">
        <v>157</v>
      </c>
      <c r="C396" s="51"/>
      <c r="D396" s="51" t="s">
        <v>56</v>
      </c>
      <c r="E396" s="51">
        <v>5.93</v>
      </c>
      <c r="F396" s="76">
        <v>1875</v>
      </c>
      <c r="G396" s="76">
        <f t="shared" si="732"/>
        <v>11118.75</v>
      </c>
      <c r="H396" s="76">
        <v>840</v>
      </c>
      <c r="I396" s="76">
        <f t="shared" si="733"/>
        <v>4981.2</v>
      </c>
      <c r="J396" s="120">
        <f t="shared" si="848"/>
        <v>16099.95</v>
      </c>
      <c r="K396" s="131"/>
      <c r="L396" s="95">
        <v>1875</v>
      </c>
      <c r="M396" s="95">
        <f t="shared" si="849"/>
        <v>0</v>
      </c>
      <c r="N396" s="95">
        <v>840</v>
      </c>
      <c r="O396" s="95">
        <f t="shared" si="850"/>
        <v>0</v>
      </c>
      <c r="P396" s="96">
        <f t="shared" si="851"/>
        <v>0</v>
      </c>
      <c r="Q396" s="177"/>
      <c r="R396" s="178">
        <v>1875</v>
      </c>
      <c r="S396" s="178">
        <f t="shared" si="852"/>
        <v>0</v>
      </c>
      <c r="T396" s="178">
        <v>840</v>
      </c>
      <c r="U396" s="178">
        <f t="shared" si="853"/>
        <v>0</v>
      </c>
      <c r="V396" s="179">
        <f t="shared" si="854"/>
        <v>0</v>
      </c>
      <c r="W396" s="224"/>
      <c r="X396" s="225">
        <v>1875</v>
      </c>
      <c r="Y396" s="225">
        <f t="shared" si="855"/>
        <v>0</v>
      </c>
      <c r="Z396" s="225">
        <v>840</v>
      </c>
      <c r="AA396" s="225">
        <f t="shared" si="856"/>
        <v>0</v>
      </c>
      <c r="AB396" s="226">
        <f t="shared" si="857"/>
        <v>0</v>
      </c>
      <c r="AC396" s="1596">
        <v>5.93</v>
      </c>
      <c r="AD396" s="272">
        <v>1875</v>
      </c>
      <c r="AE396" s="272">
        <f t="shared" si="858"/>
        <v>11118.75</v>
      </c>
      <c r="AF396" s="272">
        <v>840</v>
      </c>
      <c r="AG396" s="272">
        <f t="shared" si="859"/>
        <v>4981.2</v>
      </c>
      <c r="AH396" s="273">
        <f t="shared" si="860"/>
        <v>16099.95</v>
      </c>
      <c r="AI396" s="318"/>
      <c r="AJ396" s="319">
        <v>1875</v>
      </c>
      <c r="AK396" s="319">
        <f t="shared" si="861"/>
        <v>0</v>
      </c>
      <c r="AL396" s="319">
        <v>840</v>
      </c>
      <c r="AM396" s="319">
        <f t="shared" si="862"/>
        <v>0</v>
      </c>
      <c r="AN396" s="320">
        <f t="shared" si="863"/>
        <v>0</v>
      </c>
      <c r="AO396" s="1107"/>
      <c r="AP396" s="1093">
        <v>1875</v>
      </c>
      <c r="AQ396" s="1093">
        <f t="shared" si="864"/>
        <v>0</v>
      </c>
      <c r="AR396" s="1093">
        <v>840</v>
      </c>
      <c r="AS396" s="1093">
        <f t="shared" si="865"/>
        <v>0</v>
      </c>
      <c r="AT396" s="1094">
        <f t="shared" si="866"/>
        <v>0</v>
      </c>
      <c r="AU396" s="1103"/>
      <c r="AV396" s="1101">
        <v>1875</v>
      </c>
      <c r="AW396" s="1101">
        <f t="shared" si="867"/>
        <v>0</v>
      </c>
      <c r="AX396" s="1101">
        <v>840</v>
      </c>
      <c r="AY396" s="1101">
        <f t="shared" si="868"/>
        <v>0</v>
      </c>
      <c r="AZ396" s="1102">
        <f t="shared" si="869"/>
        <v>0</v>
      </c>
      <c r="BA396" s="1151">
        <f t="shared" si="847"/>
        <v>0</v>
      </c>
      <c r="BB396" s="363">
        <v>1875</v>
      </c>
      <c r="BC396" s="363">
        <f t="shared" si="870"/>
        <v>0</v>
      </c>
      <c r="BD396" s="363">
        <v>840</v>
      </c>
      <c r="BE396" s="363">
        <f t="shared" si="871"/>
        <v>0</v>
      </c>
      <c r="BF396" s="364">
        <f t="shared" si="774"/>
        <v>0</v>
      </c>
      <c r="BG396" s="1220">
        <f t="shared" si="748"/>
        <v>0</v>
      </c>
      <c r="BH396" s="1220">
        <f t="shared" si="749"/>
        <v>0</v>
      </c>
    </row>
    <row r="397" spans="1:60" hidden="1" x14ac:dyDescent="0.2">
      <c r="A397" s="1">
        <v>388</v>
      </c>
      <c r="B397" s="50" t="s">
        <v>168</v>
      </c>
      <c r="C397" s="1159"/>
      <c r="D397" s="51" t="s">
        <v>137</v>
      </c>
      <c r="E397" s="51">
        <v>0</v>
      </c>
      <c r="F397" s="76"/>
      <c r="G397" s="76">
        <f t="shared" si="732"/>
        <v>0</v>
      </c>
      <c r="H397" s="76"/>
      <c r="I397" s="76">
        <f t="shared" si="733"/>
        <v>0</v>
      </c>
      <c r="J397" s="120"/>
      <c r="K397" s="131"/>
      <c r="L397" s="95"/>
      <c r="M397" s="95">
        <f t="shared" si="849"/>
        <v>0</v>
      </c>
      <c r="N397" s="95"/>
      <c r="O397" s="95">
        <f t="shared" si="850"/>
        <v>0</v>
      </c>
      <c r="P397" s="96"/>
      <c r="Q397" s="177"/>
      <c r="R397" s="178"/>
      <c r="S397" s="178">
        <f t="shared" si="852"/>
        <v>0</v>
      </c>
      <c r="T397" s="178"/>
      <c r="U397" s="178">
        <f t="shared" si="853"/>
        <v>0</v>
      </c>
      <c r="V397" s="179"/>
      <c r="W397" s="224"/>
      <c r="X397" s="225"/>
      <c r="Y397" s="225">
        <f t="shared" si="855"/>
        <v>0</v>
      </c>
      <c r="Z397" s="225"/>
      <c r="AA397" s="225">
        <f t="shared" si="856"/>
        <v>0</v>
      </c>
      <c r="AB397" s="226"/>
      <c r="AC397" s="271"/>
      <c r="AD397" s="272"/>
      <c r="AE397" s="272">
        <f t="shared" si="858"/>
        <v>0</v>
      </c>
      <c r="AF397" s="272"/>
      <c r="AG397" s="272">
        <f t="shared" si="859"/>
        <v>0</v>
      </c>
      <c r="AH397" s="273"/>
      <c r="AI397" s="318"/>
      <c r="AJ397" s="319"/>
      <c r="AK397" s="319">
        <f t="shared" si="861"/>
        <v>0</v>
      </c>
      <c r="AL397" s="319"/>
      <c r="AM397" s="319">
        <f t="shared" si="862"/>
        <v>0</v>
      </c>
      <c r="AN397" s="320"/>
      <c r="AO397" s="1107"/>
      <c r="AP397" s="1093"/>
      <c r="AQ397" s="1093">
        <f t="shared" si="864"/>
        <v>0</v>
      </c>
      <c r="AR397" s="1093"/>
      <c r="AS397" s="1093">
        <f t="shared" si="865"/>
        <v>0</v>
      </c>
      <c r="AT397" s="1094"/>
      <c r="AU397" s="1103"/>
      <c r="AV397" s="1101"/>
      <c r="AW397" s="1101">
        <f t="shared" si="867"/>
        <v>0</v>
      </c>
      <c r="AX397" s="1101"/>
      <c r="AY397" s="1101">
        <f t="shared" si="868"/>
        <v>0</v>
      </c>
      <c r="AZ397" s="1102"/>
      <c r="BA397" s="1163">
        <f t="shared" si="847"/>
        <v>0</v>
      </c>
      <c r="BB397" s="363"/>
      <c r="BC397" s="363">
        <f t="shared" si="870"/>
        <v>0</v>
      </c>
      <c r="BD397" s="363"/>
      <c r="BE397" s="363">
        <f t="shared" si="871"/>
        <v>0</v>
      </c>
      <c r="BF397" s="364">
        <f t="shared" si="774"/>
        <v>0</v>
      </c>
      <c r="BG397" s="1220">
        <f t="shared" si="748"/>
        <v>0</v>
      </c>
      <c r="BH397" s="1220">
        <f t="shared" si="749"/>
        <v>0</v>
      </c>
    </row>
    <row r="398" spans="1:60" x14ac:dyDescent="0.2">
      <c r="A398" s="1">
        <v>389</v>
      </c>
      <c r="B398" s="50" t="s">
        <v>159</v>
      </c>
      <c r="C398" s="51"/>
      <c r="D398" s="51" t="s">
        <v>56</v>
      </c>
      <c r="E398" s="1655">
        <v>0.54</v>
      </c>
      <c r="F398" s="76">
        <v>1875</v>
      </c>
      <c r="G398" s="76">
        <f t="shared" si="732"/>
        <v>1012.5000000000001</v>
      </c>
      <c r="H398" s="76">
        <v>3080</v>
      </c>
      <c r="I398" s="76">
        <f t="shared" si="733"/>
        <v>1663.2</v>
      </c>
      <c r="J398" s="120">
        <f t="shared" ref="J398:J399" si="872">G398+I398</f>
        <v>2675.7000000000003</v>
      </c>
      <c r="K398" s="1317"/>
      <c r="L398" s="95">
        <v>1875</v>
      </c>
      <c r="M398" s="95">
        <f t="shared" si="849"/>
        <v>0</v>
      </c>
      <c r="N398" s="95">
        <v>3080</v>
      </c>
      <c r="O398" s="95">
        <f t="shared" si="850"/>
        <v>0</v>
      </c>
      <c r="P398" s="96">
        <f t="shared" ref="P398:P399" si="873">M398+O398</f>
        <v>0</v>
      </c>
      <c r="Q398" s="1310"/>
      <c r="R398" s="178">
        <v>1875</v>
      </c>
      <c r="S398" s="178">
        <f t="shared" si="852"/>
        <v>0</v>
      </c>
      <c r="T398" s="178">
        <v>3080</v>
      </c>
      <c r="U398" s="178">
        <f t="shared" si="853"/>
        <v>0</v>
      </c>
      <c r="V398" s="179">
        <f t="shared" ref="V398:V399" si="874">S398+U398</f>
        <v>0</v>
      </c>
      <c r="W398" s="1311"/>
      <c r="X398" s="225">
        <v>1875</v>
      </c>
      <c r="Y398" s="225">
        <f t="shared" si="855"/>
        <v>0</v>
      </c>
      <c r="Z398" s="225">
        <v>3080</v>
      </c>
      <c r="AA398" s="225">
        <f t="shared" si="856"/>
        <v>0</v>
      </c>
      <c r="AB398" s="226">
        <f t="shared" ref="AB398:AB399" si="875">Y398+AA398</f>
        <v>0</v>
      </c>
      <c r="AC398" s="1595">
        <v>0.54</v>
      </c>
      <c r="AD398" s="272">
        <v>1875</v>
      </c>
      <c r="AE398" s="272">
        <f t="shared" si="858"/>
        <v>1012.5000000000001</v>
      </c>
      <c r="AF398" s="272">
        <v>3080</v>
      </c>
      <c r="AG398" s="272">
        <f t="shared" si="859"/>
        <v>1663.2</v>
      </c>
      <c r="AH398" s="273">
        <f t="shared" ref="AH398:AH399" si="876">AE398+AG398</f>
        <v>2675.7000000000003</v>
      </c>
      <c r="AI398" s="1313"/>
      <c r="AJ398" s="319">
        <v>1875</v>
      </c>
      <c r="AK398" s="319">
        <f t="shared" si="861"/>
        <v>0</v>
      </c>
      <c r="AL398" s="319">
        <v>3080</v>
      </c>
      <c r="AM398" s="319">
        <f t="shared" si="862"/>
        <v>0</v>
      </c>
      <c r="AN398" s="320">
        <f t="shared" ref="AN398:AN399" si="877">AK398+AM398</f>
        <v>0</v>
      </c>
      <c r="AO398" s="1314"/>
      <c r="AP398" s="1093">
        <v>1875</v>
      </c>
      <c r="AQ398" s="1093">
        <f t="shared" si="864"/>
        <v>0</v>
      </c>
      <c r="AR398" s="1093">
        <v>3080</v>
      </c>
      <c r="AS398" s="1093">
        <f t="shared" si="865"/>
        <v>0</v>
      </c>
      <c r="AT398" s="1094">
        <f t="shared" ref="AT398:AT399" si="878">AQ398+AS398</f>
        <v>0</v>
      </c>
      <c r="AU398" s="1315"/>
      <c r="AV398" s="1101">
        <v>1875</v>
      </c>
      <c r="AW398" s="1101">
        <f t="shared" si="867"/>
        <v>0</v>
      </c>
      <c r="AX398" s="1101">
        <v>3080</v>
      </c>
      <c r="AY398" s="1101">
        <f t="shared" si="868"/>
        <v>0</v>
      </c>
      <c r="AZ398" s="1102">
        <f t="shared" ref="AZ398:AZ399" si="879">AW398+AY398</f>
        <v>0</v>
      </c>
      <c r="BA398" s="1151">
        <f t="shared" si="847"/>
        <v>0</v>
      </c>
      <c r="BB398" s="363">
        <v>1875</v>
      </c>
      <c r="BC398" s="363">
        <f t="shared" si="870"/>
        <v>0</v>
      </c>
      <c r="BD398" s="363">
        <v>3080</v>
      </c>
      <c r="BE398" s="363">
        <f t="shared" si="871"/>
        <v>0</v>
      </c>
      <c r="BF398" s="364">
        <f t="shared" si="774"/>
        <v>0</v>
      </c>
      <c r="BG398" s="1220">
        <f t="shared" si="748"/>
        <v>0</v>
      </c>
      <c r="BH398" s="1220">
        <f t="shared" si="749"/>
        <v>0</v>
      </c>
    </row>
    <row r="399" spans="1:60" x14ac:dyDescent="0.2">
      <c r="A399" s="1">
        <v>390</v>
      </c>
      <c r="B399" s="50" t="s">
        <v>135</v>
      </c>
      <c r="C399" s="1159"/>
      <c r="D399" s="51" t="s">
        <v>56</v>
      </c>
      <c r="E399" s="51">
        <v>145.791</v>
      </c>
      <c r="F399" s="76">
        <v>1875</v>
      </c>
      <c r="G399" s="76">
        <f t="shared" si="732"/>
        <v>273358.125</v>
      </c>
      <c r="H399" s="76">
        <v>869</v>
      </c>
      <c r="I399" s="76">
        <f t="shared" si="733"/>
        <v>126692.379</v>
      </c>
      <c r="J399" s="120">
        <f t="shared" si="872"/>
        <v>400050.50400000002</v>
      </c>
      <c r="K399" s="1596">
        <v>91.814999999999998</v>
      </c>
      <c r="L399" s="95">
        <v>1875</v>
      </c>
      <c r="M399" s="95">
        <f t="shared" si="849"/>
        <v>172153.125</v>
      </c>
      <c r="N399" s="95">
        <v>869</v>
      </c>
      <c r="O399" s="95">
        <f t="shared" si="850"/>
        <v>79787.235000000001</v>
      </c>
      <c r="P399" s="96">
        <f t="shared" si="873"/>
        <v>251940.36</v>
      </c>
      <c r="Q399" s="1596">
        <v>45.058999999999997</v>
      </c>
      <c r="R399" s="178">
        <v>1875</v>
      </c>
      <c r="S399" s="178">
        <f t="shared" si="852"/>
        <v>84485.625</v>
      </c>
      <c r="T399" s="178">
        <v>869</v>
      </c>
      <c r="U399" s="178">
        <f t="shared" si="853"/>
        <v>39156.271000000001</v>
      </c>
      <c r="V399" s="179">
        <f t="shared" si="874"/>
        <v>123641.89600000001</v>
      </c>
      <c r="W399" s="224"/>
      <c r="X399" s="225">
        <v>1875</v>
      </c>
      <c r="Y399" s="225">
        <f t="shared" si="855"/>
        <v>0</v>
      </c>
      <c r="Z399" s="225">
        <v>869</v>
      </c>
      <c r="AA399" s="225">
        <f t="shared" si="856"/>
        <v>0</v>
      </c>
      <c r="AB399" s="226">
        <f t="shared" si="875"/>
        <v>0</v>
      </c>
      <c r="AC399" s="271"/>
      <c r="AD399" s="272">
        <v>1875</v>
      </c>
      <c r="AE399" s="272">
        <f t="shared" si="858"/>
        <v>0</v>
      </c>
      <c r="AF399" s="272">
        <v>869</v>
      </c>
      <c r="AG399" s="272">
        <f t="shared" si="859"/>
        <v>0</v>
      </c>
      <c r="AH399" s="273">
        <f t="shared" si="876"/>
        <v>0</v>
      </c>
      <c r="AI399" s="1596">
        <v>8.9169999999999998</v>
      </c>
      <c r="AJ399" s="319">
        <v>1875</v>
      </c>
      <c r="AK399" s="319">
        <f t="shared" si="861"/>
        <v>16719.375</v>
      </c>
      <c r="AL399" s="319">
        <v>869</v>
      </c>
      <c r="AM399" s="319">
        <f t="shared" si="862"/>
        <v>7748.8729999999996</v>
      </c>
      <c r="AN399" s="320">
        <f t="shared" si="877"/>
        <v>24468.248</v>
      </c>
      <c r="AO399" s="1107"/>
      <c r="AP399" s="1093">
        <v>1875</v>
      </c>
      <c r="AQ399" s="1093">
        <f t="shared" si="864"/>
        <v>0</v>
      </c>
      <c r="AR399" s="1093">
        <v>869</v>
      </c>
      <c r="AS399" s="1093">
        <f t="shared" si="865"/>
        <v>0</v>
      </c>
      <c r="AT399" s="1094">
        <f t="shared" si="878"/>
        <v>0</v>
      </c>
      <c r="AU399" s="1103"/>
      <c r="AV399" s="1101">
        <v>1875</v>
      </c>
      <c r="AW399" s="1101">
        <f t="shared" si="867"/>
        <v>0</v>
      </c>
      <c r="AX399" s="1101">
        <v>869</v>
      </c>
      <c r="AY399" s="1101">
        <f t="shared" si="868"/>
        <v>0</v>
      </c>
      <c r="AZ399" s="1102">
        <f t="shared" si="879"/>
        <v>0</v>
      </c>
      <c r="BA399" s="1151">
        <f t="shared" si="847"/>
        <v>1.7763568394002505E-15</v>
      </c>
      <c r="BB399" s="363">
        <v>1875</v>
      </c>
      <c r="BC399" s="363">
        <f t="shared" si="870"/>
        <v>3.3306690738754696E-12</v>
      </c>
      <c r="BD399" s="363">
        <v>869</v>
      </c>
      <c r="BE399" s="363">
        <f t="shared" si="871"/>
        <v>1.5436540934388177E-12</v>
      </c>
      <c r="BF399" s="364">
        <f t="shared" si="774"/>
        <v>4.8743231673142873E-12</v>
      </c>
      <c r="BG399" s="1220">
        <f t="shared" si="748"/>
        <v>0</v>
      </c>
      <c r="BH399" s="1220">
        <f t="shared" si="749"/>
        <v>4.8743231673142873E-12</v>
      </c>
    </row>
    <row r="400" spans="1:60" hidden="1" x14ac:dyDescent="0.2">
      <c r="A400" s="1">
        <v>391</v>
      </c>
      <c r="B400" s="50" t="s">
        <v>136</v>
      </c>
      <c r="C400" s="1159"/>
      <c r="D400" s="51" t="s">
        <v>137</v>
      </c>
      <c r="E400" s="51">
        <v>0</v>
      </c>
      <c r="F400" s="76"/>
      <c r="G400" s="76">
        <f t="shared" si="732"/>
        <v>0</v>
      </c>
      <c r="H400" s="76"/>
      <c r="I400" s="76">
        <f t="shared" si="733"/>
        <v>0</v>
      </c>
      <c r="J400" s="120"/>
      <c r="K400" s="131"/>
      <c r="L400" s="95"/>
      <c r="M400" s="95">
        <f t="shared" si="849"/>
        <v>0</v>
      </c>
      <c r="N400" s="95"/>
      <c r="O400" s="95">
        <f t="shared" si="850"/>
        <v>0</v>
      </c>
      <c r="P400" s="96"/>
      <c r="Q400" s="177"/>
      <c r="R400" s="178"/>
      <c r="S400" s="178">
        <f t="shared" si="852"/>
        <v>0</v>
      </c>
      <c r="T400" s="178"/>
      <c r="U400" s="178">
        <f t="shared" si="853"/>
        <v>0</v>
      </c>
      <c r="V400" s="179"/>
      <c r="W400" s="224"/>
      <c r="X400" s="225"/>
      <c r="Y400" s="225">
        <f t="shared" si="855"/>
        <v>0</v>
      </c>
      <c r="Z400" s="225"/>
      <c r="AA400" s="225">
        <f t="shared" si="856"/>
        <v>0</v>
      </c>
      <c r="AB400" s="226"/>
      <c r="AC400" s="271"/>
      <c r="AD400" s="272"/>
      <c r="AE400" s="272">
        <f t="shared" si="858"/>
        <v>0</v>
      </c>
      <c r="AF400" s="272"/>
      <c r="AG400" s="272">
        <f t="shared" si="859"/>
        <v>0</v>
      </c>
      <c r="AH400" s="273"/>
      <c r="AI400" s="318"/>
      <c r="AJ400" s="319"/>
      <c r="AK400" s="319">
        <f t="shared" si="861"/>
        <v>0</v>
      </c>
      <c r="AL400" s="319"/>
      <c r="AM400" s="319">
        <f t="shared" si="862"/>
        <v>0</v>
      </c>
      <c r="AN400" s="320"/>
      <c r="AO400" s="1107"/>
      <c r="AP400" s="1093"/>
      <c r="AQ400" s="1093">
        <f t="shared" si="864"/>
        <v>0</v>
      </c>
      <c r="AR400" s="1093"/>
      <c r="AS400" s="1093">
        <f t="shared" si="865"/>
        <v>0</v>
      </c>
      <c r="AT400" s="1094"/>
      <c r="AU400" s="1103"/>
      <c r="AV400" s="1101"/>
      <c r="AW400" s="1101">
        <f t="shared" si="867"/>
        <v>0</v>
      </c>
      <c r="AX400" s="1101"/>
      <c r="AY400" s="1101">
        <f t="shared" si="868"/>
        <v>0</v>
      </c>
      <c r="AZ400" s="1102"/>
      <c r="BA400" s="1163">
        <f t="shared" si="847"/>
        <v>0</v>
      </c>
      <c r="BB400" s="363"/>
      <c r="BC400" s="363">
        <f t="shared" si="870"/>
        <v>0</v>
      </c>
      <c r="BD400" s="363"/>
      <c r="BE400" s="363">
        <f t="shared" si="871"/>
        <v>0</v>
      </c>
      <c r="BF400" s="364">
        <f t="shared" si="774"/>
        <v>0</v>
      </c>
      <c r="BG400" s="1220">
        <f t="shared" si="748"/>
        <v>0</v>
      </c>
      <c r="BH400" s="1220">
        <f t="shared" si="749"/>
        <v>0</v>
      </c>
    </row>
    <row r="401" spans="1:60" hidden="1" x14ac:dyDescent="0.2">
      <c r="A401" s="1">
        <v>392</v>
      </c>
      <c r="B401" s="50" t="s">
        <v>161</v>
      </c>
      <c r="C401" s="1159"/>
      <c r="D401" s="51" t="s">
        <v>137</v>
      </c>
      <c r="E401" s="51">
        <v>0</v>
      </c>
      <c r="F401" s="76"/>
      <c r="G401" s="76">
        <f t="shared" si="732"/>
        <v>0</v>
      </c>
      <c r="H401" s="76"/>
      <c r="I401" s="76">
        <f t="shared" si="733"/>
        <v>0</v>
      </c>
      <c r="J401" s="120"/>
      <c r="K401" s="131"/>
      <c r="L401" s="95"/>
      <c r="M401" s="95">
        <f t="shared" si="849"/>
        <v>0</v>
      </c>
      <c r="N401" s="95"/>
      <c r="O401" s="95">
        <f t="shared" si="850"/>
        <v>0</v>
      </c>
      <c r="P401" s="96"/>
      <c r="Q401" s="177"/>
      <c r="R401" s="178"/>
      <c r="S401" s="178">
        <f t="shared" si="852"/>
        <v>0</v>
      </c>
      <c r="T401" s="178"/>
      <c r="U401" s="178">
        <f t="shared" si="853"/>
        <v>0</v>
      </c>
      <c r="V401" s="179"/>
      <c r="W401" s="224"/>
      <c r="X401" s="225"/>
      <c r="Y401" s="225">
        <f t="shared" si="855"/>
        <v>0</v>
      </c>
      <c r="Z401" s="225"/>
      <c r="AA401" s="225">
        <f t="shared" si="856"/>
        <v>0</v>
      </c>
      <c r="AB401" s="226"/>
      <c r="AC401" s="271"/>
      <c r="AD401" s="272"/>
      <c r="AE401" s="272">
        <f t="shared" si="858"/>
        <v>0</v>
      </c>
      <c r="AF401" s="272"/>
      <c r="AG401" s="272">
        <f t="shared" si="859"/>
        <v>0</v>
      </c>
      <c r="AH401" s="273"/>
      <c r="AI401" s="318"/>
      <c r="AJ401" s="319"/>
      <c r="AK401" s="319">
        <f t="shared" si="861"/>
        <v>0</v>
      </c>
      <c r="AL401" s="319"/>
      <c r="AM401" s="319">
        <f t="shared" si="862"/>
        <v>0</v>
      </c>
      <c r="AN401" s="320"/>
      <c r="AO401" s="1107"/>
      <c r="AP401" s="1093"/>
      <c r="AQ401" s="1093">
        <f t="shared" si="864"/>
        <v>0</v>
      </c>
      <c r="AR401" s="1093"/>
      <c r="AS401" s="1093">
        <f t="shared" si="865"/>
        <v>0</v>
      </c>
      <c r="AT401" s="1094"/>
      <c r="AU401" s="1103"/>
      <c r="AV401" s="1101"/>
      <c r="AW401" s="1101">
        <f t="shared" si="867"/>
        <v>0</v>
      </c>
      <c r="AX401" s="1101"/>
      <c r="AY401" s="1101">
        <f t="shared" si="868"/>
        <v>0</v>
      </c>
      <c r="AZ401" s="1102"/>
      <c r="BA401" s="1163">
        <f t="shared" si="847"/>
        <v>0</v>
      </c>
      <c r="BB401" s="363"/>
      <c r="BC401" s="363">
        <f t="shared" si="870"/>
        <v>0</v>
      </c>
      <c r="BD401" s="363"/>
      <c r="BE401" s="363">
        <f t="shared" si="871"/>
        <v>0</v>
      </c>
      <c r="BF401" s="364">
        <f t="shared" si="774"/>
        <v>0</v>
      </c>
      <c r="BG401" s="1220">
        <f t="shared" si="748"/>
        <v>0</v>
      </c>
      <c r="BH401" s="1220">
        <f t="shared" si="749"/>
        <v>0</v>
      </c>
    </row>
    <row r="402" spans="1:60" hidden="1" x14ac:dyDescent="0.2">
      <c r="A402" s="1">
        <v>393</v>
      </c>
      <c r="B402" s="50" t="s">
        <v>138</v>
      </c>
      <c r="C402" s="1159"/>
      <c r="D402" s="51" t="s">
        <v>137</v>
      </c>
      <c r="E402" s="51">
        <v>0</v>
      </c>
      <c r="F402" s="76"/>
      <c r="G402" s="76">
        <f t="shared" si="732"/>
        <v>0</v>
      </c>
      <c r="H402" s="76"/>
      <c r="I402" s="76">
        <f t="shared" si="733"/>
        <v>0</v>
      </c>
      <c r="J402" s="120"/>
      <c r="K402" s="131"/>
      <c r="L402" s="95"/>
      <c r="M402" s="95">
        <f t="shared" si="849"/>
        <v>0</v>
      </c>
      <c r="N402" s="95"/>
      <c r="O402" s="95">
        <f t="shared" si="850"/>
        <v>0</v>
      </c>
      <c r="P402" s="96"/>
      <c r="Q402" s="177"/>
      <c r="R402" s="178"/>
      <c r="S402" s="178">
        <f t="shared" si="852"/>
        <v>0</v>
      </c>
      <c r="T402" s="178"/>
      <c r="U402" s="178">
        <f t="shared" si="853"/>
        <v>0</v>
      </c>
      <c r="V402" s="179"/>
      <c r="W402" s="224"/>
      <c r="X402" s="225"/>
      <c r="Y402" s="225">
        <f t="shared" si="855"/>
        <v>0</v>
      </c>
      <c r="Z402" s="225"/>
      <c r="AA402" s="225">
        <f t="shared" si="856"/>
        <v>0</v>
      </c>
      <c r="AB402" s="226"/>
      <c r="AC402" s="271"/>
      <c r="AD402" s="272"/>
      <c r="AE402" s="272">
        <f t="shared" si="858"/>
        <v>0</v>
      </c>
      <c r="AF402" s="272"/>
      <c r="AG402" s="272">
        <f t="shared" si="859"/>
        <v>0</v>
      </c>
      <c r="AH402" s="273"/>
      <c r="AI402" s="318"/>
      <c r="AJ402" s="319"/>
      <c r="AK402" s="319">
        <f t="shared" si="861"/>
        <v>0</v>
      </c>
      <c r="AL402" s="319"/>
      <c r="AM402" s="319">
        <f t="shared" si="862"/>
        <v>0</v>
      </c>
      <c r="AN402" s="320"/>
      <c r="AO402" s="1107"/>
      <c r="AP402" s="1093"/>
      <c r="AQ402" s="1093">
        <f t="shared" si="864"/>
        <v>0</v>
      </c>
      <c r="AR402" s="1093"/>
      <c r="AS402" s="1093">
        <f t="shared" si="865"/>
        <v>0</v>
      </c>
      <c r="AT402" s="1094"/>
      <c r="AU402" s="1103"/>
      <c r="AV402" s="1101"/>
      <c r="AW402" s="1101">
        <f t="shared" si="867"/>
        <v>0</v>
      </c>
      <c r="AX402" s="1101"/>
      <c r="AY402" s="1101">
        <f t="shared" si="868"/>
        <v>0</v>
      </c>
      <c r="AZ402" s="1102"/>
      <c r="BA402" s="1163">
        <f t="shared" si="847"/>
        <v>0</v>
      </c>
      <c r="BB402" s="363"/>
      <c r="BC402" s="363">
        <f t="shared" si="870"/>
        <v>0</v>
      </c>
      <c r="BD402" s="363"/>
      <c r="BE402" s="363">
        <f t="shared" si="871"/>
        <v>0</v>
      </c>
      <c r="BF402" s="364">
        <f t="shared" si="774"/>
        <v>0</v>
      </c>
      <c r="BG402" s="1220">
        <f t="shared" si="748"/>
        <v>0</v>
      </c>
      <c r="BH402" s="1220">
        <f t="shared" si="749"/>
        <v>0</v>
      </c>
    </row>
    <row r="403" spans="1:60" ht="25.5" x14ac:dyDescent="0.2">
      <c r="A403" s="1">
        <v>394</v>
      </c>
      <c r="B403" s="50" t="s">
        <v>139</v>
      </c>
      <c r="C403" s="1159"/>
      <c r="D403" s="51" t="s">
        <v>56</v>
      </c>
      <c r="E403" s="1660">
        <v>26.202000000000002</v>
      </c>
      <c r="F403" s="76">
        <v>1875</v>
      </c>
      <c r="G403" s="76">
        <f t="shared" si="732"/>
        <v>49128.75</v>
      </c>
      <c r="H403" s="76">
        <v>1617</v>
      </c>
      <c r="I403" s="76">
        <f t="shared" si="733"/>
        <v>42368.634000000005</v>
      </c>
      <c r="J403" s="120">
        <f t="shared" ref="J403:J404" si="880">G403+I403</f>
        <v>91497.384000000005</v>
      </c>
      <c r="K403" s="1595">
        <v>15.868000000000002</v>
      </c>
      <c r="L403" s="95">
        <v>1875</v>
      </c>
      <c r="M403" s="95">
        <f t="shared" si="849"/>
        <v>29752.500000000004</v>
      </c>
      <c r="N403" s="95">
        <v>1617</v>
      </c>
      <c r="O403" s="95">
        <f t="shared" si="850"/>
        <v>25658.556000000004</v>
      </c>
      <c r="P403" s="96">
        <f t="shared" ref="P403:P404" si="881">M403+O403</f>
        <v>55411.056000000011</v>
      </c>
      <c r="Q403" s="1595">
        <v>8.6720000000000006</v>
      </c>
      <c r="R403" s="178">
        <v>1875</v>
      </c>
      <c r="S403" s="178">
        <f t="shared" si="852"/>
        <v>16260.000000000002</v>
      </c>
      <c r="T403" s="178">
        <v>1617</v>
      </c>
      <c r="U403" s="178">
        <f t="shared" si="853"/>
        <v>14022.624000000002</v>
      </c>
      <c r="V403" s="179">
        <f t="shared" ref="V403:V404" si="882">S403+U403</f>
        <v>30282.624000000003</v>
      </c>
      <c r="W403" s="1311"/>
      <c r="X403" s="225">
        <v>1875</v>
      </c>
      <c r="Y403" s="225">
        <f t="shared" si="855"/>
        <v>0</v>
      </c>
      <c r="Z403" s="225">
        <v>1617</v>
      </c>
      <c r="AA403" s="225">
        <f t="shared" si="856"/>
        <v>0</v>
      </c>
      <c r="AB403" s="226">
        <f t="shared" ref="AB403:AB404" si="883">Y403+AA403</f>
        <v>0</v>
      </c>
      <c r="AC403" s="1312"/>
      <c r="AD403" s="272">
        <v>1875</v>
      </c>
      <c r="AE403" s="272">
        <f t="shared" si="858"/>
        <v>0</v>
      </c>
      <c r="AF403" s="272">
        <v>1617</v>
      </c>
      <c r="AG403" s="272">
        <f t="shared" si="859"/>
        <v>0</v>
      </c>
      <c r="AH403" s="273">
        <f t="shared" ref="AH403:AH404" si="884">AE403+AG403</f>
        <v>0</v>
      </c>
      <c r="AI403" s="1594">
        <v>1.661999999999999</v>
      </c>
      <c r="AJ403" s="319">
        <v>1875</v>
      </c>
      <c r="AK403" s="319">
        <f t="shared" si="861"/>
        <v>3116.2499999999982</v>
      </c>
      <c r="AL403" s="319">
        <v>1617</v>
      </c>
      <c r="AM403" s="319">
        <f t="shared" si="862"/>
        <v>2687.4539999999984</v>
      </c>
      <c r="AN403" s="320">
        <f t="shared" ref="AN403:AN404" si="885">AK403+AM403</f>
        <v>5803.7039999999961</v>
      </c>
      <c r="AO403" s="1308"/>
      <c r="AP403" s="1093">
        <v>1875</v>
      </c>
      <c r="AQ403" s="1093">
        <f t="shared" si="864"/>
        <v>0</v>
      </c>
      <c r="AR403" s="1093">
        <v>1617</v>
      </c>
      <c r="AS403" s="1093">
        <f t="shared" si="865"/>
        <v>0</v>
      </c>
      <c r="AT403" s="1094">
        <f t="shared" ref="AT403:AT404" si="886">AQ403+AS403</f>
        <v>0</v>
      </c>
      <c r="AU403" s="1309"/>
      <c r="AV403" s="1101">
        <v>1875</v>
      </c>
      <c r="AW403" s="1101">
        <f t="shared" si="867"/>
        <v>0</v>
      </c>
      <c r="AX403" s="1101">
        <v>1617</v>
      </c>
      <c r="AY403" s="1101">
        <f t="shared" si="868"/>
        <v>0</v>
      </c>
      <c r="AZ403" s="1102">
        <f t="shared" ref="AZ403:AZ404" si="887">AW403+AY403</f>
        <v>0</v>
      </c>
      <c r="BA403" s="1151">
        <f t="shared" si="847"/>
        <v>0</v>
      </c>
      <c r="BB403" s="363">
        <v>1875</v>
      </c>
      <c r="BC403" s="363">
        <f t="shared" si="870"/>
        <v>0</v>
      </c>
      <c r="BD403" s="363">
        <v>1617</v>
      </c>
      <c r="BE403" s="363">
        <f t="shared" si="871"/>
        <v>0</v>
      </c>
      <c r="BF403" s="364">
        <f t="shared" si="774"/>
        <v>0</v>
      </c>
      <c r="BG403" s="1220">
        <f t="shared" si="748"/>
        <v>0</v>
      </c>
      <c r="BH403" s="1220">
        <f t="shared" si="749"/>
        <v>0</v>
      </c>
    </row>
    <row r="404" spans="1:60" x14ac:dyDescent="0.2">
      <c r="A404" s="1">
        <v>395</v>
      </c>
      <c r="B404" s="50" t="s">
        <v>140</v>
      </c>
      <c r="C404" s="1159"/>
      <c r="D404" s="51" t="s">
        <v>56</v>
      </c>
      <c r="E404" s="51">
        <v>152.60399999999998</v>
      </c>
      <c r="F404" s="76">
        <v>1875</v>
      </c>
      <c r="G404" s="76">
        <f t="shared" si="732"/>
        <v>286132.5</v>
      </c>
      <c r="H404" s="76">
        <v>1226</v>
      </c>
      <c r="I404" s="76">
        <f t="shared" si="733"/>
        <v>187092.50399999999</v>
      </c>
      <c r="J404" s="120">
        <f t="shared" si="880"/>
        <v>473225.00399999996</v>
      </c>
      <c r="K404" s="131"/>
      <c r="L404" s="95">
        <v>1875</v>
      </c>
      <c r="M404" s="95">
        <f t="shared" si="849"/>
        <v>0</v>
      </c>
      <c r="N404" s="95">
        <v>1226</v>
      </c>
      <c r="O404" s="95">
        <f t="shared" si="850"/>
        <v>0</v>
      </c>
      <c r="P404" s="96">
        <f t="shared" si="881"/>
        <v>0</v>
      </c>
      <c r="Q404" s="1596">
        <v>136</v>
      </c>
      <c r="R404" s="178">
        <v>1875</v>
      </c>
      <c r="S404" s="178">
        <f t="shared" si="852"/>
        <v>255000</v>
      </c>
      <c r="T404" s="178">
        <v>1226</v>
      </c>
      <c r="U404" s="178">
        <f t="shared" si="853"/>
        <v>166736</v>
      </c>
      <c r="V404" s="179">
        <f t="shared" si="882"/>
        <v>421736</v>
      </c>
      <c r="W404" s="224"/>
      <c r="X404" s="225">
        <v>1875</v>
      </c>
      <c r="Y404" s="225">
        <f t="shared" si="855"/>
        <v>0</v>
      </c>
      <c r="Z404" s="225">
        <v>1226</v>
      </c>
      <c r="AA404" s="225">
        <f t="shared" si="856"/>
        <v>0</v>
      </c>
      <c r="AB404" s="226">
        <f t="shared" si="883"/>
        <v>0</v>
      </c>
      <c r="AC404" s="271"/>
      <c r="AD404" s="272">
        <v>1875</v>
      </c>
      <c r="AE404" s="272">
        <f t="shared" si="858"/>
        <v>0</v>
      </c>
      <c r="AF404" s="272">
        <v>1226</v>
      </c>
      <c r="AG404" s="272">
        <f t="shared" si="859"/>
        <v>0</v>
      </c>
      <c r="AH404" s="273">
        <f t="shared" si="884"/>
        <v>0</v>
      </c>
      <c r="AI404" s="1594">
        <v>16.603999999999985</v>
      </c>
      <c r="AJ404" s="319">
        <v>1875</v>
      </c>
      <c r="AK404" s="319">
        <f t="shared" si="861"/>
        <v>31132.499999999971</v>
      </c>
      <c r="AL404" s="319">
        <v>1226</v>
      </c>
      <c r="AM404" s="319">
        <f t="shared" si="862"/>
        <v>20356.503999999983</v>
      </c>
      <c r="AN404" s="320">
        <f t="shared" si="885"/>
        <v>51489.003999999957</v>
      </c>
      <c r="AO404" s="1308"/>
      <c r="AP404" s="1093">
        <v>1875</v>
      </c>
      <c r="AQ404" s="1093">
        <f t="shared" si="864"/>
        <v>0</v>
      </c>
      <c r="AR404" s="1093">
        <v>1226</v>
      </c>
      <c r="AS404" s="1093">
        <f t="shared" si="865"/>
        <v>0</v>
      </c>
      <c r="AT404" s="1094">
        <f t="shared" si="886"/>
        <v>0</v>
      </c>
      <c r="AU404" s="1309"/>
      <c r="AV404" s="1101">
        <v>1875</v>
      </c>
      <c r="AW404" s="1101">
        <f t="shared" si="867"/>
        <v>0</v>
      </c>
      <c r="AX404" s="1101">
        <v>1226</v>
      </c>
      <c r="AY404" s="1101">
        <f t="shared" si="868"/>
        <v>0</v>
      </c>
      <c r="AZ404" s="1102">
        <f t="shared" si="887"/>
        <v>0</v>
      </c>
      <c r="BA404" s="1151">
        <f t="shared" si="847"/>
        <v>0</v>
      </c>
      <c r="BB404" s="363">
        <v>1875</v>
      </c>
      <c r="BC404" s="363">
        <f t="shared" si="870"/>
        <v>0</v>
      </c>
      <c r="BD404" s="363">
        <v>1226</v>
      </c>
      <c r="BE404" s="363">
        <f t="shared" si="871"/>
        <v>0</v>
      </c>
      <c r="BF404" s="364">
        <f t="shared" si="774"/>
        <v>0</v>
      </c>
      <c r="BG404" s="1220">
        <f t="shared" si="748"/>
        <v>0</v>
      </c>
      <c r="BH404" s="1220">
        <f t="shared" si="749"/>
        <v>0</v>
      </c>
    </row>
    <row r="405" spans="1:60" hidden="1" x14ac:dyDescent="0.2">
      <c r="A405" s="1">
        <v>396</v>
      </c>
      <c r="B405" s="50" t="s">
        <v>163</v>
      </c>
      <c r="C405" s="1159"/>
      <c r="D405" s="51" t="s">
        <v>137</v>
      </c>
      <c r="E405" s="51">
        <v>0</v>
      </c>
      <c r="F405" s="76"/>
      <c r="G405" s="76">
        <f t="shared" si="732"/>
        <v>0</v>
      </c>
      <c r="H405" s="76"/>
      <c r="I405" s="76">
        <f t="shared" si="733"/>
        <v>0</v>
      </c>
      <c r="J405" s="120"/>
      <c r="K405" s="131"/>
      <c r="L405" s="95"/>
      <c r="M405" s="95">
        <f t="shared" si="849"/>
        <v>0</v>
      </c>
      <c r="N405" s="95"/>
      <c r="O405" s="95">
        <f t="shared" si="850"/>
        <v>0</v>
      </c>
      <c r="P405" s="96"/>
      <c r="Q405" s="177"/>
      <c r="R405" s="178"/>
      <c r="S405" s="178">
        <f t="shared" si="852"/>
        <v>0</v>
      </c>
      <c r="T405" s="178"/>
      <c r="U405" s="178">
        <f t="shared" si="853"/>
        <v>0</v>
      </c>
      <c r="V405" s="179"/>
      <c r="W405" s="224"/>
      <c r="X405" s="225"/>
      <c r="Y405" s="225">
        <f t="shared" si="855"/>
        <v>0</v>
      </c>
      <c r="Z405" s="225"/>
      <c r="AA405" s="225">
        <f t="shared" si="856"/>
        <v>0</v>
      </c>
      <c r="AB405" s="226"/>
      <c r="AC405" s="271"/>
      <c r="AD405" s="272"/>
      <c r="AE405" s="272">
        <f t="shared" si="858"/>
        <v>0</v>
      </c>
      <c r="AF405" s="272"/>
      <c r="AG405" s="272">
        <f t="shared" si="859"/>
        <v>0</v>
      </c>
      <c r="AH405" s="273"/>
      <c r="AI405" s="318"/>
      <c r="AJ405" s="319"/>
      <c r="AK405" s="319">
        <f t="shared" si="861"/>
        <v>0</v>
      </c>
      <c r="AL405" s="319"/>
      <c r="AM405" s="319">
        <f t="shared" si="862"/>
        <v>0</v>
      </c>
      <c r="AN405" s="320"/>
      <c r="AO405" s="1107"/>
      <c r="AP405" s="1093"/>
      <c r="AQ405" s="1093">
        <f t="shared" si="864"/>
        <v>0</v>
      </c>
      <c r="AR405" s="1093"/>
      <c r="AS405" s="1093">
        <f t="shared" si="865"/>
        <v>0</v>
      </c>
      <c r="AT405" s="1094"/>
      <c r="AU405" s="1103"/>
      <c r="AV405" s="1101"/>
      <c r="AW405" s="1101">
        <f t="shared" si="867"/>
        <v>0</v>
      </c>
      <c r="AX405" s="1101"/>
      <c r="AY405" s="1101">
        <f t="shared" si="868"/>
        <v>0</v>
      </c>
      <c r="AZ405" s="1102"/>
      <c r="BA405" s="1163">
        <f t="shared" si="847"/>
        <v>0</v>
      </c>
      <c r="BB405" s="363"/>
      <c r="BC405" s="363">
        <f t="shared" si="870"/>
        <v>0</v>
      </c>
      <c r="BD405" s="363"/>
      <c r="BE405" s="363">
        <f t="shared" si="871"/>
        <v>0</v>
      </c>
      <c r="BF405" s="364">
        <f t="shared" si="774"/>
        <v>0</v>
      </c>
      <c r="BG405" s="1220">
        <f t="shared" si="748"/>
        <v>0</v>
      </c>
      <c r="BH405" s="1220">
        <f t="shared" si="749"/>
        <v>0</v>
      </c>
    </row>
    <row r="406" spans="1:60" ht="25.5" x14ac:dyDescent="0.2">
      <c r="A406" s="1">
        <v>397</v>
      </c>
      <c r="B406" s="50" t="s">
        <v>144</v>
      </c>
      <c r="C406" s="1159"/>
      <c r="D406" s="51" t="s">
        <v>56</v>
      </c>
      <c r="E406" s="1660">
        <v>35.733999999999995</v>
      </c>
      <c r="F406" s="76">
        <v>1875</v>
      </c>
      <c r="G406" s="76">
        <f t="shared" si="732"/>
        <v>67001.249999999985</v>
      </c>
      <c r="H406" s="76">
        <v>2132</v>
      </c>
      <c r="I406" s="76">
        <f t="shared" si="733"/>
        <v>76184.887999999992</v>
      </c>
      <c r="J406" s="120">
        <f t="shared" ref="J406:J407" si="888">G406+I406</f>
        <v>143186.13799999998</v>
      </c>
      <c r="K406" s="1317"/>
      <c r="L406" s="95">
        <v>1875</v>
      </c>
      <c r="M406" s="95">
        <f t="shared" si="849"/>
        <v>0</v>
      </c>
      <c r="N406" s="95">
        <v>2132</v>
      </c>
      <c r="O406" s="95">
        <f t="shared" si="850"/>
        <v>0</v>
      </c>
      <c r="P406" s="96">
        <f t="shared" ref="P406:P407" si="889">M406+O406</f>
        <v>0</v>
      </c>
      <c r="Q406" s="1595">
        <v>22.599999999999998</v>
      </c>
      <c r="R406" s="178">
        <v>1875</v>
      </c>
      <c r="S406" s="178">
        <f t="shared" si="852"/>
        <v>42374.999999999993</v>
      </c>
      <c r="T406" s="178">
        <v>2132</v>
      </c>
      <c r="U406" s="178">
        <f t="shared" si="853"/>
        <v>48183.199999999997</v>
      </c>
      <c r="V406" s="179">
        <f t="shared" ref="V406:V407" si="890">S406+U406</f>
        <v>90558.199999999983</v>
      </c>
      <c r="W406" s="1311"/>
      <c r="X406" s="225">
        <v>1875</v>
      </c>
      <c r="Y406" s="225">
        <f t="shared" si="855"/>
        <v>0</v>
      </c>
      <c r="Z406" s="225">
        <v>2132</v>
      </c>
      <c r="AA406" s="225">
        <f t="shared" si="856"/>
        <v>0</v>
      </c>
      <c r="AB406" s="226">
        <f t="shared" ref="AB406:AB407" si="891">Y406+AA406</f>
        <v>0</v>
      </c>
      <c r="AC406" s="1312"/>
      <c r="AD406" s="272">
        <v>1875</v>
      </c>
      <c r="AE406" s="272">
        <f t="shared" si="858"/>
        <v>0</v>
      </c>
      <c r="AF406" s="272">
        <v>2132</v>
      </c>
      <c r="AG406" s="272">
        <f t="shared" si="859"/>
        <v>0</v>
      </c>
      <c r="AH406" s="273">
        <f t="shared" ref="AH406:AH407" si="892">AE406+AG406</f>
        <v>0</v>
      </c>
      <c r="AI406" s="1594">
        <v>13.133999999999997</v>
      </c>
      <c r="AJ406" s="319">
        <v>1875</v>
      </c>
      <c r="AK406" s="319">
        <f t="shared" si="861"/>
        <v>24626.249999999993</v>
      </c>
      <c r="AL406" s="319">
        <v>2132</v>
      </c>
      <c r="AM406" s="319">
        <f t="shared" si="862"/>
        <v>28001.687999999995</v>
      </c>
      <c r="AN406" s="320">
        <f t="shared" ref="AN406:AN407" si="893">AK406+AM406</f>
        <v>52627.937999999987</v>
      </c>
      <c r="AO406" s="1308"/>
      <c r="AP406" s="1093">
        <v>1875</v>
      </c>
      <c r="AQ406" s="1093">
        <f t="shared" si="864"/>
        <v>0</v>
      </c>
      <c r="AR406" s="1093">
        <v>2132</v>
      </c>
      <c r="AS406" s="1093">
        <f t="shared" si="865"/>
        <v>0</v>
      </c>
      <c r="AT406" s="1094">
        <f t="shared" ref="AT406:AT407" si="894">AQ406+AS406</f>
        <v>0</v>
      </c>
      <c r="AU406" s="1309"/>
      <c r="AV406" s="1101">
        <v>1875</v>
      </c>
      <c r="AW406" s="1101">
        <f t="shared" si="867"/>
        <v>0</v>
      </c>
      <c r="AX406" s="1101">
        <v>2132</v>
      </c>
      <c r="AY406" s="1101">
        <f t="shared" si="868"/>
        <v>0</v>
      </c>
      <c r="AZ406" s="1102">
        <f t="shared" ref="AZ406:AZ407" si="895">AW406+AY406</f>
        <v>0</v>
      </c>
      <c r="BA406" s="1151">
        <f t="shared" si="847"/>
        <v>0</v>
      </c>
      <c r="BB406" s="363">
        <v>1875</v>
      </c>
      <c r="BC406" s="363">
        <f t="shared" si="870"/>
        <v>0</v>
      </c>
      <c r="BD406" s="363">
        <v>2132</v>
      </c>
      <c r="BE406" s="363">
        <f t="shared" si="871"/>
        <v>0</v>
      </c>
      <c r="BF406" s="364">
        <f t="shared" si="774"/>
        <v>0</v>
      </c>
      <c r="BG406" s="1220">
        <f t="shared" si="748"/>
        <v>0</v>
      </c>
      <c r="BH406" s="1220">
        <f t="shared" si="749"/>
        <v>0</v>
      </c>
    </row>
    <row r="407" spans="1:60" ht="25.5" x14ac:dyDescent="0.2">
      <c r="A407" s="1">
        <v>398</v>
      </c>
      <c r="B407" s="50" t="s">
        <v>148</v>
      </c>
      <c r="C407" s="1159"/>
      <c r="D407" s="51" t="s">
        <v>56</v>
      </c>
      <c r="E407" s="51">
        <v>2.52</v>
      </c>
      <c r="F407" s="76">
        <v>1875</v>
      </c>
      <c r="G407" s="76">
        <f t="shared" si="732"/>
        <v>4725</v>
      </c>
      <c r="H407" s="76">
        <v>1428</v>
      </c>
      <c r="I407" s="76">
        <f t="shared" si="733"/>
        <v>3598.56</v>
      </c>
      <c r="J407" s="120">
        <f t="shared" si="888"/>
        <v>8323.56</v>
      </c>
      <c r="K407" s="131"/>
      <c r="L407" s="95">
        <v>1875</v>
      </c>
      <c r="M407" s="95">
        <f t="shared" si="849"/>
        <v>0</v>
      </c>
      <c r="N407" s="95">
        <v>1428</v>
      </c>
      <c r="O407" s="95">
        <f t="shared" si="850"/>
        <v>0</v>
      </c>
      <c r="P407" s="96">
        <f t="shared" si="889"/>
        <v>0</v>
      </c>
      <c r="Q407" s="1596">
        <v>0</v>
      </c>
      <c r="R407" s="178">
        <v>1875</v>
      </c>
      <c r="S407" s="178">
        <f t="shared" si="852"/>
        <v>0</v>
      </c>
      <c r="T407" s="178">
        <v>1428</v>
      </c>
      <c r="U407" s="178">
        <f t="shared" si="853"/>
        <v>0</v>
      </c>
      <c r="V407" s="179">
        <f t="shared" si="890"/>
        <v>0</v>
      </c>
      <c r="W407" s="224"/>
      <c r="X407" s="225">
        <v>1875</v>
      </c>
      <c r="Y407" s="225">
        <f t="shared" si="855"/>
        <v>0</v>
      </c>
      <c r="Z407" s="225">
        <v>1428</v>
      </c>
      <c r="AA407" s="225">
        <f t="shared" si="856"/>
        <v>0</v>
      </c>
      <c r="AB407" s="226">
        <f t="shared" si="891"/>
        <v>0</v>
      </c>
      <c r="AC407" s="271"/>
      <c r="AD407" s="272">
        <v>1875</v>
      </c>
      <c r="AE407" s="272">
        <f t="shared" si="858"/>
        <v>0</v>
      </c>
      <c r="AF407" s="272">
        <v>1428</v>
      </c>
      <c r="AG407" s="272">
        <f t="shared" si="859"/>
        <v>0</v>
      </c>
      <c r="AH407" s="273">
        <f t="shared" si="892"/>
        <v>0</v>
      </c>
      <c r="AI407" s="1596">
        <v>2.52</v>
      </c>
      <c r="AJ407" s="319">
        <v>1875</v>
      </c>
      <c r="AK407" s="319">
        <f t="shared" si="861"/>
        <v>4725</v>
      </c>
      <c r="AL407" s="319">
        <v>1428</v>
      </c>
      <c r="AM407" s="319">
        <f t="shared" si="862"/>
        <v>3598.56</v>
      </c>
      <c r="AN407" s="320">
        <f t="shared" si="893"/>
        <v>8323.56</v>
      </c>
      <c r="AO407" s="1107"/>
      <c r="AP407" s="1093">
        <v>1875</v>
      </c>
      <c r="AQ407" s="1093">
        <f t="shared" si="864"/>
        <v>0</v>
      </c>
      <c r="AR407" s="1093">
        <v>1428</v>
      </c>
      <c r="AS407" s="1093">
        <f t="shared" si="865"/>
        <v>0</v>
      </c>
      <c r="AT407" s="1094">
        <f t="shared" si="894"/>
        <v>0</v>
      </c>
      <c r="AU407" s="1103"/>
      <c r="AV407" s="1101">
        <v>1875</v>
      </c>
      <c r="AW407" s="1101">
        <f t="shared" si="867"/>
        <v>0</v>
      </c>
      <c r="AX407" s="1101">
        <v>1428</v>
      </c>
      <c r="AY407" s="1101">
        <f t="shared" si="868"/>
        <v>0</v>
      </c>
      <c r="AZ407" s="1102">
        <f t="shared" si="895"/>
        <v>0</v>
      </c>
      <c r="BA407" s="1151">
        <f t="shared" si="847"/>
        <v>0</v>
      </c>
      <c r="BB407" s="363">
        <v>1875</v>
      </c>
      <c r="BC407" s="363">
        <f t="shared" si="870"/>
        <v>0</v>
      </c>
      <c r="BD407" s="363">
        <v>1428</v>
      </c>
      <c r="BE407" s="363">
        <f t="shared" si="871"/>
        <v>0</v>
      </c>
      <c r="BF407" s="364">
        <f t="shared" si="774"/>
        <v>0</v>
      </c>
      <c r="BG407" s="1220">
        <f t="shared" si="748"/>
        <v>0</v>
      </c>
      <c r="BH407" s="1220">
        <f t="shared" si="749"/>
        <v>0</v>
      </c>
    </row>
    <row r="408" spans="1:60" hidden="1" x14ac:dyDescent="0.2">
      <c r="A408" s="1">
        <v>399</v>
      </c>
      <c r="B408" s="50" t="s">
        <v>164</v>
      </c>
      <c r="C408" s="1159"/>
      <c r="D408" s="51" t="s">
        <v>137</v>
      </c>
      <c r="E408" s="51">
        <v>0</v>
      </c>
      <c r="F408" s="76"/>
      <c r="G408" s="76">
        <f t="shared" si="732"/>
        <v>0</v>
      </c>
      <c r="H408" s="76"/>
      <c r="I408" s="76">
        <f t="shared" si="733"/>
        <v>0</v>
      </c>
      <c r="J408" s="120"/>
      <c r="K408" s="131"/>
      <c r="L408" s="95"/>
      <c r="M408" s="95">
        <f t="shared" si="849"/>
        <v>0</v>
      </c>
      <c r="N408" s="95"/>
      <c r="O408" s="95">
        <f t="shared" si="850"/>
        <v>0</v>
      </c>
      <c r="P408" s="96"/>
      <c r="Q408" s="177"/>
      <c r="R408" s="178"/>
      <c r="S408" s="178">
        <f t="shared" si="852"/>
        <v>0</v>
      </c>
      <c r="T408" s="178"/>
      <c r="U408" s="178">
        <f t="shared" si="853"/>
        <v>0</v>
      </c>
      <c r="V408" s="179"/>
      <c r="W408" s="224"/>
      <c r="X408" s="225"/>
      <c r="Y408" s="225">
        <f t="shared" si="855"/>
        <v>0</v>
      </c>
      <c r="Z408" s="225"/>
      <c r="AA408" s="225">
        <f t="shared" si="856"/>
        <v>0</v>
      </c>
      <c r="AB408" s="226"/>
      <c r="AC408" s="271"/>
      <c r="AD408" s="272"/>
      <c r="AE408" s="272">
        <f t="shared" si="858"/>
        <v>0</v>
      </c>
      <c r="AF408" s="272"/>
      <c r="AG408" s="272">
        <f t="shared" si="859"/>
        <v>0</v>
      </c>
      <c r="AH408" s="273"/>
      <c r="AI408" s="318"/>
      <c r="AJ408" s="319"/>
      <c r="AK408" s="319">
        <f t="shared" si="861"/>
        <v>0</v>
      </c>
      <c r="AL408" s="319"/>
      <c r="AM408" s="319">
        <f t="shared" si="862"/>
        <v>0</v>
      </c>
      <c r="AN408" s="320"/>
      <c r="AO408" s="1107"/>
      <c r="AP408" s="1093"/>
      <c r="AQ408" s="1093">
        <f t="shared" si="864"/>
        <v>0</v>
      </c>
      <c r="AR408" s="1093"/>
      <c r="AS408" s="1093">
        <f t="shared" si="865"/>
        <v>0</v>
      </c>
      <c r="AT408" s="1094"/>
      <c r="AU408" s="1103"/>
      <c r="AV408" s="1101"/>
      <c r="AW408" s="1101">
        <f t="shared" si="867"/>
        <v>0</v>
      </c>
      <c r="AX408" s="1101"/>
      <c r="AY408" s="1101">
        <f t="shared" si="868"/>
        <v>0</v>
      </c>
      <c r="AZ408" s="1102"/>
      <c r="BA408" s="1163">
        <f t="shared" si="847"/>
        <v>0</v>
      </c>
      <c r="BB408" s="363"/>
      <c r="BC408" s="363">
        <f t="shared" si="870"/>
        <v>0</v>
      </c>
      <c r="BD408" s="363"/>
      <c r="BE408" s="363">
        <f t="shared" si="871"/>
        <v>0</v>
      </c>
      <c r="BF408" s="364">
        <f t="shared" si="774"/>
        <v>0</v>
      </c>
      <c r="BG408" s="1220">
        <f t="shared" si="748"/>
        <v>0</v>
      </c>
      <c r="BH408" s="1220">
        <f t="shared" si="749"/>
        <v>0</v>
      </c>
    </row>
    <row r="409" spans="1:60" ht="25.5" x14ac:dyDescent="0.2">
      <c r="A409" s="1">
        <v>400</v>
      </c>
      <c r="B409" s="50" t="s">
        <v>150</v>
      </c>
      <c r="C409" s="1159"/>
      <c r="D409" s="51" t="s">
        <v>56</v>
      </c>
      <c r="E409" s="1660">
        <v>10.476666666666667</v>
      </c>
      <c r="F409" s="76">
        <v>1875</v>
      </c>
      <c r="G409" s="76">
        <f t="shared" ref="G409:G472" si="896">E409*F409</f>
        <v>19643.75</v>
      </c>
      <c r="H409" s="76">
        <v>2646</v>
      </c>
      <c r="I409" s="76">
        <f t="shared" ref="I409:I472" si="897">E409*H409</f>
        <v>27721.26</v>
      </c>
      <c r="J409" s="120">
        <f t="shared" ref="J409:J412" si="898">G409+I409</f>
        <v>47365.009999999995</v>
      </c>
      <c r="K409" s="1317"/>
      <c r="L409" s="95">
        <v>1875</v>
      </c>
      <c r="M409" s="95">
        <f t="shared" si="849"/>
        <v>0</v>
      </c>
      <c r="N409" s="95">
        <v>2646</v>
      </c>
      <c r="O409" s="95">
        <f t="shared" si="850"/>
        <v>0</v>
      </c>
      <c r="P409" s="96">
        <f t="shared" ref="P409:P412" si="899">M409+O409</f>
        <v>0</v>
      </c>
      <c r="Q409" s="1594">
        <v>1.3</v>
      </c>
      <c r="R409" s="178">
        <v>1875</v>
      </c>
      <c r="S409" s="178">
        <f t="shared" si="852"/>
        <v>2437.5</v>
      </c>
      <c r="T409" s="178">
        <v>2646</v>
      </c>
      <c r="U409" s="178">
        <f t="shared" si="853"/>
        <v>3439.8</v>
      </c>
      <c r="V409" s="179">
        <f t="shared" ref="V409:V412" si="900">S409+U409</f>
        <v>5877.3</v>
      </c>
      <c r="W409" s="1311"/>
      <c r="X409" s="225">
        <v>1875</v>
      </c>
      <c r="Y409" s="225">
        <f t="shared" si="855"/>
        <v>0</v>
      </c>
      <c r="Z409" s="225">
        <v>2646</v>
      </c>
      <c r="AA409" s="225">
        <f t="shared" si="856"/>
        <v>0</v>
      </c>
      <c r="AB409" s="226">
        <f t="shared" ref="AB409:AB412" si="901">Y409+AA409</f>
        <v>0</v>
      </c>
      <c r="AC409" s="1312"/>
      <c r="AD409" s="272">
        <v>1875</v>
      </c>
      <c r="AE409" s="272">
        <f t="shared" si="858"/>
        <v>0</v>
      </c>
      <c r="AF409" s="272">
        <v>2646</v>
      </c>
      <c r="AG409" s="272">
        <f t="shared" si="859"/>
        <v>0</v>
      </c>
      <c r="AH409" s="273">
        <f t="shared" ref="AH409:AH412" si="902">AE409+AG409</f>
        <v>0</v>
      </c>
      <c r="AI409" s="1599">
        <v>9.1766666666666659</v>
      </c>
      <c r="AJ409" s="319">
        <v>1875</v>
      </c>
      <c r="AK409" s="319">
        <f t="shared" si="861"/>
        <v>17206.25</v>
      </c>
      <c r="AL409" s="319">
        <v>2646</v>
      </c>
      <c r="AM409" s="319">
        <f t="shared" si="862"/>
        <v>24281.46</v>
      </c>
      <c r="AN409" s="320">
        <f t="shared" ref="AN409:AN412" si="903">AK409+AM409</f>
        <v>41487.71</v>
      </c>
      <c r="AO409" s="1330"/>
      <c r="AP409" s="1093">
        <v>1875</v>
      </c>
      <c r="AQ409" s="1093">
        <f t="shared" si="864"/>
        <v>0</v>
      </c>
      <c r="AR409" s="1093">
        <v>2646</v>
      </c>
      <c r="AS409" s="1093">
        <f t="shared" si="865"/>
        <v>0</v>
      </c>
      <c r="AT409" s="1094">
        <f t="shared" ref="AT409:AT412" si="904">AQ409+AS409</f>
        <v>0</v>
      </c>
      <c r="AU409" s="1331"/>
      <c r="AV409" s="1101">
        <v>1875</v>
      </c>
      <c r="AW409" s="1101">
        <f t="shared" si="867"/>
        <v>0</v>
      </c>
      <c r="AX409" s="1101">
        <v>2646</v>
      </c>
      <c r="AY409" s="1101">
        <f t="shared" si="868"/>
        <v>0</v>
      </c>
      <c r="AZ409" s="1102">
        <f t="shared" ref="AZ409:AZ412" si="905">AW409+AY409</f>
        <v>0</v>
      </c>
      <c r="BA409" s="1151">
        <f t="shared" si="847"/>
        <v>0</v>
      </c>
      <c r="BB409" s="363">
        <v>1875</v>
      </c>
      <c r="BC409" s="363">
        <f t="shared" si="870"/>
        <v>0</v>
      </c>
      <c r="BD409" s="363">
        <v>2646</v>
      </c>
      <c r="BE409" s="363">
        <f t="shared" si="871"/>
        <v>0</v>
      </c>
      <c r="BF409" s="364">
        <f t="shared" si="774"/>
        <v>0</v>
      </c>
      <c r="BG409" s="1220">
        <f t="shared" si="748"/>
        <v>0</v>
      </c>
      <c r="BH409" s="1220">
        <f t="shared" si="749"/>
        <v>0</v>
      </c>
    </row>
    <row r="410" spans="1:60" ht="25.5" x14ac:dyDescent="0.2">
      <c r="A410" s="1">
        <v>401</v>
      </c>
      <c r="B410" s="50" t="s">
        <v>151</v>
      </c>
      <c r="C410" s="51" t="s">
        <v>152</v>
      </c>
      <c r="D410" s="51" t="s">
        <v>56</v>
      </c>
      <c r="E410" s="51">
        <v>7.3</v>
      </c>
      <c r="F410" s="76">
        <v>600</v>
      </c>
      <c r="G410" s="76">
        <f t="shared" si="896"/>
        <v>4380</v>
      </c>
      <c r="H410" s="76">
        <v>381</v>
      </c>
      <c r="I410" s="76">
        <f t="shared" si="897"/>
        <v>2781.2999999999997</v>
      </c>
      <c r="J410" s="120">
        <f t="shared" si="898"/>
        <v>7161.2999999999993</v>
      </c>
      <c r="K410" s="131"/>
      <c r="L410" s="95">
        <v>600</v>
      </c>
      <c r="M410" s="95">
        <f t="shared" si="849"/>
        <v>0</v>
      </c>
      <c r="N410" s="95">
        <v>381</v>
      </c>
      <c r="O410" s="95">
        <f t="shared" si="850"/>
        <v>0</v>
      </c>
      <c r="P410" s="96">
        <f t="shared" si="899"/>
        <v>0</v>
      </c>
      <c r="Q410" s="177"/>
      <c r="R410" s="178">
        <v>600</v>
      </c>
      <c r="S410" s="178">
        <f t="shared" si="852"/>
        <v>0</v>
      </c>
      <c r="T410" s="178">
        <v>381</v>
      </c>
      <c r="U410" s="178">
        <f t="shared" si="853"/>
        <v>0</v>
      </c>
      <c r="V410" s="179">
        <f t="shared" si="900"/>
        <v>0</v>
      </c>
      <c r="W410" s="224"/>
      <c r="X410" s="225">
        <v>600</v>
      </c>
      <c r="Y410" s="225">
        <f t="shared" si="855"/>
        <v>0</v>
      </c>
      <c r="Z410" s="225">
        <v>381</v>
      </c>
      <c r="AA410" s="225">
        <f t="shared" si="856"/>
        <v>0</v>
      </c>
      <c r="AB410" s="226">
        <f t="shared" si="901"/>
        <v>0</v>
      </c>
      <c r="AC410" s="271"/>
      <c r="AD410" s="272">
        <v>600</v>
      </c>
      <c r="AE410" s="272">
        <f t="shared" si="858"/>
        <v>0</v>
      </c>
      <c r="AF410" s="272">
        <v>381</v>
      </c>
      <c r="AG410" s="272">
        <f t="shared" si="859"/>
        <v>0</v>
      </c>
      <c r="AH410" s="273">
        <f t="shared" si="902"/>
        <v>0</v>
      </c>
      <c r="AI410" s="318">
        <v>7.3</v>
      </c>
      <c r="AJ410" s="319">
        <v>600</v>
      </c>
      <c r="AK410" s="319">
        <f t="shared" si="861"/>
        <v>4380</v>
      </c>
      <c r="AL410" s="319">
        <v>381</v>
      </c>
      <c r="AM410" s="319">
        <f t="shared" si="862"/>
        <v>2781.2999999999997</v>
      </c>
      <c r="AN410" s="320">
        <f t="shared" si="903"/>
        <v>7161.2999999999993</v>
      </c>
      <c r="AO410" s="1107"/>
      <c r="AP410" s="1093">
        <v>600</v>
      </c>
      <c r="AQ410" s="1093">
        <f t="shared" si="864"/>
        <v>0</v>
      </c>
      <c r="AR410" s="1093">
        <v>381</v>
      </c>
      <c r="AS410" s="1093">
        <f t="shared" si="865"/>
        <v>0</v>
      </c>
      <c r="AT410" s="1094">
        <f t="shared" si="904"/>
        <v>0</v>
      </c>
      <c r="AU410" s="1103"/>
      <c r="AV410" s="1101">
        <v>600</v>
      </c>
      <c r="AW410" s="1101">
        <f t="shared" si="867"/>
        <v>0</v>
      </c>
      <c r="AX410" s="1101">
        <v>381</v>
      </c>
      <c r="AY410" s="1101">
        <f t="shared" si="868"/>
        <v>0</v>
      </c>
      <c r="AZ410" s="1102">
        <f t="shared" si="905"/>
        <v>0</v>
      </c>
      <c r="BA410" s="1151">
        <f t="shared" si="847"/>
        <v>0</v>
      </c>
      <c r="BB410" s="363">
        <v>600</v>
      </c>
      <c r="BC410" s="363">
        <f t="shared" si="870"/>
        <v>0</v>
      </c>
      <c r="BD410" s="363">
        <v>381</v>
      </c>
      <c r="BE410" s="363">
        <f t="shared" si="871"/>
        <v>0</v>
      </c>
      <c r="BF410" s="364">
        <f t="shared" si="774"/>
        <v>0</v>
      </c>
      <c r="BG410" s="1220">
        <f t="shared" si="748"/>
        <v>0</v>
      </c>
      <c r="BH410" s="1220">
        <f t="shared" si="749"/>
        <v>0</v>
      </c>
    </row>
    <row r="411" spans="1:60" x14ac:dyDescent="0.2">
      <c r="A411" s="1">
        <v>402</v>
      </c>
      <c r="B411" s="50" t="s">
        <v>153</v>
      </c>
      <c r="C411" s="1159"/>
      <c r="D411" s="51" t="s">
        <v>56</v>
      </c>
      <c r="E411" s="51">
        <v>1.04</v>
      </c>
      <c r="F411" s="76">
        <v>1000</v>
      </c>
      <c r="G411" s="76">
        <f t="shared" si="896"/>
        <v>1040</v>
      </c>
      <c r="H411" s="76">
        <v>123</v>
      </c>
      <c r="I411" s="76">
        <f t="shared" si="897"/>
        <v>127.92</v>
      </c>
      <c r="J411" s="120">
        <f t="shared" si="898"/>
        <v>1167.92</v>
      </c>
      <c r="K411" s="131"/>
      <c r="L411" s="95">
        <v>1000</v>
      </c>
      <c r="M411" s="95">
        <f t="shared" si="849"/>
        <v>0</v>
      </c>
      <c r="N411" s="95">
        <v>123</v>
      </c>
      <c r="O411" s="95">
        <f t="shared" si="850"/>
        <v>0</v>
      </c>
      <c r="P411" s="96">
        <f t="shared" si="899"/>
        <v>0</v>
      </c>
      <c r="Q411" s="177">
        <v>1.04</v>
      </c>
      <c r="R411" s="178">
        <v>1000</v>
      </c>
      <c r="S411" s="178">
        <f t="shared" si="852"/>
        <v>1040</v>
      </c>
      <c r="T411" s="178">
        <v>123</v>
      </c>
      <c r="U411" s="178">
        <f t="shared" si="853"/>
        <v>127.92</v>
      </c>
      <c r="V411" s="179">
        <f t="shared" si="900"/>
        <v>1167.92</v>
      </c>
      <c r="W411" s="224"/>
      <c r="X411" s="225">
        <v>1000</v>
      </c>
      <c r="Y411" s="225">
        <f t="shared" si="855"/>
        <v>0</v>
      </c>
      <c r="Z411" s="225">
        <v>123</v>
      </c>
      <c r="AA411" s="225">
        <f t="shared" si="856"/>
        <v>0</v>
      </c>
      <c r="AB411" s="226">
        <f t="shared" si="901"/>
        <v>0</v>
      </c>
      <c r="AC411" s="271"/>
      <c r="AD411" s="272">
        <v>1000</v>
      </c>
      <c r="AE411" s="272">
        <f t="shared" si="858"/>
        <v>0</v>
      </c>
      <c r="AF411" s="272">
        <v>123</v>
      </c>
      <c r="AG411" s="272">
        <f t="shared" si="859"/>
        <v>0</v>
      </c>
      <c r="AH411" s="273">
        <f t="shared" si="902"/>
        <v>0</v>
      </c>
      <c r="AI411" s="318"/>
      <c r="AJ411" s="319">
        <v>1000</v>
      </c>
      <c r="AK411" s="319">
        <f t="shared" si="861"/>
        <v>0</v>
      </c>
      <c r="AL411" s="319">
        <v>123</v>
      </c>
      <c r="AM411" s="319">
        <f t="shared" si="862"/>
        <v>0</v>
      </c>
      <c r="AN411" s="320">
        <f t="shared" si="903"/>
        <v>0</v>
      </c>
      <c r="AO411" s="1107"/>
      <c r="AP411" s="1093">
        <v>1000</v>
      </c>
      <c r="AQ411" s="1093">
        <f t="shared" si="864"/>
        <v>0</v>
      </c>
      <c r="AR411" s="1093">
        <v>123</v>
      </c>
      <c r="AS411" s="1093">
        <f t="shared" si="865"/>
        <v>0</v>
      </c>
      <c r="AT411" s="1094">
        <f t="shared" si="904"/>
        <v>0</v>
      </c>
      <c r="AU411" s="1103"/>
      <c r="AV411" s="1101">
        <v>1000</v>
      </c>
      <c r="AW411" s="1101">
        <f t="shared" si="867"/>
        <v>0</v>
      </c>
      <c r="AX411" s="1101">
        <v>123</v>
      </c>
      <c r="AY411" s="1101">
        <f t="shared" si="868"/>
        <v>0</v>
      </c>
      <c r="AZ411" s="1102">
        <f t="shared" si="905"/>
        <v>0</v>
      </c>
      <c r="BA411" s="1151">
        <f t="shared" si="847"/>
        <v>0</v>
      </c>
      <c r="BB411" s="363">
        <v>1000</v>
      </c>
      <c r="BC411" s="363">
        <f t="shared" si="870"/>
        <v>0</v>
      </c>
      <c r="BD411" s="363">
        <v>123</v>
      </c>
      <c r="BE411" s="363">
        <f t="shared" si="871"/>
        <v>0</v>
      </c>
      <c r="BF411" s="364">
        <f t="shared" si="774"/>
        <v>0</v>
      </c>
      <c r="BG411" s="1220">
        <f t="shared" si="748"/>
        <v>0</v>
      </c>
      <c r="BH411" s="1220">
        <f t="shared" si="749"/>
        <v>0</v>
      </c>
    </row>
    <row r="412" spans="1:60" x14ac:dyDescent="0.2">
      <c r="A412" s="1">
        <v>403</v>
      </c>
      <c r="B412" s="50" t="s">
        <v>60</v>
      </c>
      <c r="C412" s="1159"/>
      <c r="D412" s="51" t="s">
        <v>5</v>
      </c>
      <c r="E412" s="51">
        <v>1</v>
      </c>
      <c r="F412" s="76">
        <v>0</v>
      </c>
      <c r="G412" s="76">
        <f t="shared" si="896"/>
        <v>0</v>
      </c>
      <c r="H412" s="76">
        <v>103023</v>
      </c>
      <c r="I412" s="76">
        <f t="shared" si="897"/>
        <v>103023</v>
      </c>
      <c r="J412" s="120">
        <f t="shared" si="898"/>
        <v>103023</v>
      </c>
      <c r="K412" s="131">
        <v>0.30670179436058098</v>
      </c>
      <c r="L412" s="95">
        <v>0</v>
      </c>
      <c r="M412" s="95">
        <f t="shared" si="849"/>
        <v>0</v>
      </c>
      <c r="N412" s="95">
        <v>103023</v>
      </c>
      <c r="O412" s="95">
        <f t="shared" si="850"/>
        <v>31597.338960410136</v>
      </c>
      <c r="P412" s="96">
        <f t="shared" si="899"/>
        <v>31597.338960410136</v>
      </c>
      <c r="Q412" s="177">
        <v>0.69299999999999995</v>
      </c>
      <c r="R412" s="178">
        <v>0</v>
      </c>
      <c r="S412" s="178">
        <f t="shared" si="852"/>
        <v>0</v>
      </c>
      <c r="T412" s="178">
        <v>103023</v>
      </c>
      <c r="U412" s="178">
        <f t="shared" si="853"/>
        <v>71394.938999999998</v>
      </c>
      <c r="V412" s="179">
        <f t="shared" si="900"/>
        <v>71394.938999999998</v>
      </c>
      <c r="W412" s="224"/>
      <c r="X412" s="225">
        <v>0</v>
      </c>
      <c r="Y412" s="225">
        <f t="shared" si="855"/>
        <v>0</v>
      </c>
      <c r="Z412" s="225">
        <v>103023</v>
      </c>
      <c r="AA412" s="225">
        <f t="shared" si="856"/>
        <v>0</v>
      </c>
      <c r="AB412" s="226">
        <f t="shared" si="901"/>
        <v>0</v>
      </c>
      <c r="AC412" s="271"/>
      <c r="AD412" s="272">
        <v>0</v>
      </c>
      <c r="AE412" s="272">
        <f t="shared" si="858"/>
        <v>0</v>
      </c>
      <c r="AF412" s="272">
        <v>103023</v>
      </c>
      <c r="AG412" s="272">
        <f t="shared" si="859"/>
        <v>0</v>
      </c>
      <c r="AH412" s="273">
        <f t="shared" si="902"/>
        <v>0</v>
      </c>
      <c r="AI412" s="1106">
        <v>2.9820563941906908E-4</v>
      </c>
      <c r="AJ412" s="319">
        <v>0</v>
      </c>
      <c r="AK412" s="319">
        <f t="shared" si="861"/>
        <v>0</v>
      </c>
      <c r="AL412" s="319">
        <v>103023</v>
      </c>
      <c r="AM412" s="319">
        <f t="shared" si="862"/>
        <v>30.722039589870754</v>
      </c>
      <c r="AN412" s="320">
        <f t="shared" si="903"/>
        <v>30.722039589870754</v>
      </c>
      <c r="AO412" s="1107"/>
      <c r="AP412" s="1093">
        <v>0</v>
      </c>
      <c r="AQ412" s="1093">
        <f t="shared" si="864"/>
        <v>0</v>
      </c>
      <c r="AR412" s="1093">
        <v>103023</v>
      </c>
      <c r="AS412" s="1093">
        <f t="shared" si="865"/>
        <v>0</v>
      </c>
      <c r="AT412" s="1094">
        <f t="shared" si="904"/>
        <v>0</v>
      </c>
      <c r="AU412" s="1103"/>
      <c r="AV412" s="1101">
        <v>0</v>
      </c>
      <c r="AW412" s="1101">
        <f t="shared" si="867"/>
        <v>0</v>
      </c>
      <c r="AX412" s="1101">
        <v>103023</v>
      </c>
      <c r="AY412" s="1101">
        <f t="shared" si="868"/>
        <v>0</v>
      </c>
      <c r="AZ412" s="1102">
        <f t="shared" si="905"/>
        <v>0</v>
      </c>
      <c r="BA412" s="1151">
        <f t="shared" si="847"/>
        <v>0</v>
      </c>
      <c r="BB412" s="363">
        <v>0</v>
      </c>
      <c r="BC412" s="363">
        <f t="shared" si="870"/>
        <v>0</v>
      </c>
      <c r="BD412" s="363">
        <v>103023</v>
      </c>
      <c r="BE412" s="363">
        <f t="shared" si="871"/>
        <v>0</v>
      </c>
      <c r="BF412" s="364">
        <f t="shared" si="774"/>
        <v>0</v>
      </c>
      <c r="BG412" s="1220">
        <f t="shared" si="748"/>
        <v>-8.6473050942004193E-12</v>
      </c>
      <c r="BH412" s="1220">
        <f t="shared" si="749"/>
        <v>8.6473050942004193E-12</v>
      </c>
    </row>
    <row r="413" spans="1:60" x14ac:dyDescent="0.2">
      <c r="A413" s="1">
        <v>404</v>
      </c>
      <c r="B413" s="1319" t="s">
        <v>169</v>
      </c>
      <c r="C413" s="1159"/>
      <c r="D413" s="51"/>
      <c r="E413" s="51"/>
      <c r="F413" s="51"/>
      <c r="G413" s="76"/>
      <c r="H413" s="1124"/>
      <c r="I413" s="76"/>
      <c r="J413" s="1125"/>
      <c r="K413" s="131"/>
      <c r="L413" s="1144"/>
      <c r="M413" s="95"/>
      <c r="N413" s="1126"/>
      <c r="O413" s="95"/>
      <c r="P413" s="1127"/>
      <c r="Q413" s="177"/>
      <c r="R413" s="1145"/>
      <c r="S413" s="178"/>
      <c r="T413" s="1128"/>
      <c r="U413" s="178"/>
      <c r="V413" s="1129"/>
      <c r="W413" s="224"/>
      <c r="X413" s="1146"/>
      <c r="Y413" s="225"/>
      <c r="Z413" s="1130"/>
      <c r="AA413" s="225"/>
      <c r="AB413" s="1131"/>
      <c r="AC413" s="271"/>
      <c r="AD413" s="1147"/>
      <c r="AE413" s="272"/>
      <c r="AF413" s="1132"/>
      <c r="AG413" s="272"/>
      <c r="AH413" s="1133"/>
      <c r="AI413" s="318"/>
      <c r="AJ413" s="1148"/>
      <c r="AK413" s="319"/>
      <c r="AL413" s="1134"/>
      <c r="AM413" s="319"/>
      <c r="AN413" s="1135"/>
      <c r="AO413" s="1107"/>
      <c r="AP413" s="1149"/>
      <c r="AQ413" s="1093"/>
      <c r="AR413" s="1136"/>
      <c r="AS413" s="1093"/>
      <c r="AT413" s="1137"/>
      <c r="AU413" s="1103"/>
      <c r="AV413" s="1150"/>
      <c r="AW413" s="1101"/>
      <c r="AX413" s="1138"/>
      <c r="AY413" s="1101"/>
      <c r="AZ413" s="1139"/>
      <c r="BA413" s="1151">
        <f t="shared" si="847"/>
        <v>0</v>
      </c>
      <c r="BB413" s="1152"/>
      <c r="BC413" s="363"/>
      <c r="BD413" s="1140"/>
      <c r="BE413" s="363"/>
      <c r="BF413" s="364">
        <f t="shared" si="774"/>
        <v>0</v>
      </c>
      <c r="BG413" s="1220">
        <f t="shared" si="748"/>
        <v>0</v>
      </c>
      <c r="BH413" s="1220">
        <f t="shared" si="749"/>
        <v>0</v>
      </c>
    </row>
    <row r="414" spans="1:60" x14ac:dyDescent="0.2">
      <c r="A414" s="1">
        <v>405</v>
      </c>
      <c r="B414" s="50" t="s">
        <v>134</v>
      </c>
      <c r="C414" s="1159"/>
      <c r="D414" s="51" t="s">
        <v>14</v>
      </c>
      <c r="E414" s="51">
        <v>8</v>
      </c>
      <c r="F414" s="76">
        <v>800</v>
      </c>
      <c r="G414" s="76">
        <f t="shared" si="896"/>
        <v>6400</v>
      </c>
      <c r="H414" s="76">
        <v>2142</v>
      </c>
      <c r="I414" s="76">
        <f t="shared" si="897"/>
        <v>17136</v>
      </c>
      <c r="J414" s="120">
        <f t="shared" ref="J414:J415" si="906">G414+I414</f>
        <v>23536</v>
      </c>
      <c r="K414" s="131">
        <v>8</v>
      </c>
      <c r="L414" s="95">
        <v>800</v>
      </c>
      <c r="M414" s="95">
        <f t="shared" ref="M414:M425" si="907">K414*L414</f>
        <v>6400</v>
      </c>
      <c r="N414" s="95">
        <v>2142</v>
      </c>
      <c r="O414" s="95">
        <f t="shared" ref="O414:O425" si="908">K414*N414</f>
        <v>17136</v>
      </c>
      <c r="P414" s="96">
        <f t="shared" ref="P414:P415" si="909">M414+O414</f>
        <v>23536</v>
      </c>
      <c r="Q414" s="177"/>
      <c r="R414" s="178">
        <v>800</v>
      </c>
      <c r="S414" s="178">
        <f t="shared" ref="S414:S425" si="910">Q414*R414</f>
        <v>0</v>
      </c>
      <c r="T414" s="178">
        <v>2142</v>
      </c>
      <c r="U414" s="178">
        <f t="shared" ref="U414:U425" si="911">Q414*T414</f>
        <v>0</v>
      </c>
      <c r="V414" s="179">
        <f t="shared" ref="V414:V415" si="912">S414+U414</f>
        <v>0</v>
      </c>
      <c r="W414" s="224"/>
      <c r="X414" s="225">
        <v>800</v>
      </c>
      <c r="Y414" s="225">
        <f t="shared" ref="Y414:Y425" si="913">W414*X414</f>
        <v>0</v>
      </c>
      <c r="Z414" s="225">
        <v>2142</v>
      </c>
      <c r="AA414" s="225">
        <f t="shared" ref="AA414:AA425" si="914">W414*Z414</f>
        <v>0</v>
      </c>
      <c r="AB414" s="226">
        <f t="shared" ref="AB414:AB415" si="915">Y414+AA414</f>
        <v>0</v>
      </c>
      <c r="AC414" s="271"/>
      <c r="AD414" s="272">
        <v>800</v>
      </c>
      <c r="AE414" s="272">
        <f t="shared" ref="AE414:AE425" si="916">AC414*AD414</f>
        <v>0</v>
      </c>
      <c r="AF414" s="272">
        <v>2142</v>
      </c>
      <c r="AG414" s="272">
        <f t="shared" ref="AG414:AG425" si="917">AC414*AF414</f>
        <v>0</v>
      </c>
      <c r="AH414" s="273">
        <f t="shared" ref="AH414:AH415" si="918">AE414+AG414</f>
        <v>0</v>
      </c>
      <c r="AI414" s="318"/>
      <c r="AJ414" s="319">
        <v>800</v>
      </c>
      <c r="AK414" s="319">
        <f t="shared" ref="AK414:AK425" si="919">AI414*AJ414</f>
        <v>0</v>
      </c>
      <c r="AL414" s="319">
        <v>2142</v>
      </c>
      <c r="AM414" s="319">
        <f t="shared" ref="AM414:AM425" si="920">AI414*AL414</f>
        <v>0</v>
      </c>
      <c r="AN414" s="320">
        <f t="shared" ref="AN414:AN415" si="921">AK414+AM414</f>
        <v>0</v>
      </c>
      <c r="AO414" s="1107"/>
      <c r="AP414" s="1093">
        <v>800</v>
      </c>
      <c r="AQ414" s="1093">
        <f t="shared" ref="AQ414:AQ425" si="922">AO414*AP414</f>
        <v>0</v>
      </c>
      <c r="AR414" s="1093">
        <v>2142</v>
      </c>
      <c r="AS414" s="1093">
        <f t="shared" ref="AS414:AS425" si="923">AO414*AR414</f>
        <v>0</v>
      </c>
      <c r="AT414" s="1094">
        <f t="shared" ref="AT414:AT415" si="924">AQ414+AS414</f>
        <v>0</v>
      </c>
      <c r="AU414" s="1103"/>
      <c r="AV414" s="1101">
        <v>800</v>
      </c>
      <c r="AW414" s="1101">
        <f t="shared" ref="AW414:AW425" si="925">AU414*AV414</f>
        <v>0</v>
      </c>
      <c r="AX414" s="1101">
        <v>2142</v>
      </c>
      <c r="AY414" s="1101">
        <f t="shared" ref="AY414:AY425" si="926">AU414*AX414</f>
        <v>0</v>
      </c>
      <c r="AZ414" s="1102">
        <f t="shared" ref="AZ414:AZ415" si="927">AW414+AY414</f>
        <v>0</v>
      </c>
      <c r="BA414" s="1151">
        <f t="shared" si="847"/>
        <v>0</v>
      </c>
      <c r="BB414" s="363">
        <v>800</v>
      </c>
      <c r="BC414" s="363">
        <f t="shared" ref="BC414:BC425" si="928">BA414*BB414</f>
        <v>0</v>
      </c>
      <c r="BD414" s="363">
        <v>2142</v>
      </c>
      <c r="BE414" s="363">
        <f t="shared" ref="BE414:BE425" si="929">BA414*BD414</f>
        <v>0</v>
      </c>
      <c r="BF414" s="364">
        <f t="shared" si="774"/>
        <v>0</v>
      </c>
      <c r="BG414" s="1220">
        <f t="shared" ref="BG414:BG477" si="930">J414-P414-V414-AB414-AH414-AN414</f>
        <v>0</v>
      </c>
      <c r="BH414" s="1220">
        <f t="shared" ref="BH414:BH477" si="931">BF414-BG414</f>
        <v>0</v>
      </c>
    </row>
    <row r="415" spans="1:60" x14ac:dyDescent="0.2">
      <c r="A415" s="1">
        <v>406</v>
      </c>
      <c r="B415" s="50" t="s">
        <v>135</v>
      </c>
      <c r="C415" s="1159"/>
      <c r="D415" s="51" t="s">
        <v>56</v>
      </c>
      <c r="E415" s="51">
        <v>148.48500000000001</v>
      </c>
      <c r="F415" s="76">
        <v>1875</v>
      </c>
      <c r="G415" s="76">
        <f t="shared" si="896"/>
        <v>278409.375</v>
      </c>
      <c r="H415" s="76">
        <v>869</v>
      </c>
      <c r="I415" s="76">
        <f t="shared" si="897"/>
        <v>129033.46500000001</v>
      </c>
      <c r="J415" s="120">
        <f t="shared" si="906"/>
        <v>407442.84</v>
      </c>
      <c r="K415" s="1603">
        <v>148.51</v>
      </c>
      <c r="L415" s="95">
        <v>1875</v>
      </c>
      <c r="M415" s="95">
        <f t="shared" si="907"/>
        <v>278456.25</v>
      </c>
      <c r="N415" s="95">
        <v>869</v>
      </c>
      <c r="O415" s="95">
        <f t="shared" si="908"/>
        <v>129055.18999999999</v>
      </c>
      <c r="P415" s="96">
        <f t="shared" si="909"/>
        <v>407511.44</v>
      </c>
      <c r="Q415" s="177"/>
      <c r="R415" s="178">
        <v>1875</v>
      </c>
      <c r="S415" s="178">
        <f t="shared" si="910"/>
        <v>0</v>
      </c>
      <c r="T415" s="178">
        <v>869</v>
      </c>
      <c r="U415" s="178">
        <f t="shared" si="911"/>
        <v>0</v>
      </c>
      <c r="V415" s="179">
        <f t="shared" si="912"/>
        <v>0</v>
      </c>
      <c r="W415" s="224"/>
      <c r="X415" s="225">
        <v>1875</v>
      </c>
      <c r="Y415" s="225">
        <f t="shared" si="913"/>
        <v>0</v>
      </c>
      <c r="Z415" s="225">
        <v>869</v>
      </c>
      <c r="AA415" s="225">
        <f t="shared" si="914"/>
        <v>0</v>
      </c>
      <c r="AB415" s="226">
        <f t="shared" si="915"/>
        <v>0</v>
      </c>
      <c r="AC415" s="271"/>
      <c r="AD415" s="272">
        <v>1875</v>
      </c>
      <c r="AE415" s="272">
        <f t="shared" si="916"/>
        <v>0</v>
      </c>
      <c r="AF415" s="272">
        <v>869</v>
      </c>
      <c r="AG415" s="272">
        <f t="shared" si="917"/>
        <v>0</v>
      </c>
      <c r="AH415" s="273">
        <f t="shared" si="918"/>
        <v>0</v>
      </c>
      <c r="AI415" s="1596">
        <f>E415-K415</f>
        <v>-2.4999999999977263E-2</v>
      </c>
      <c r="AJ415" s="319">
        <v>1875</v>
      </c>
      <c r="AK415" s="319">
        <f t="shared" si="919"/>
        <v>-46.874999999957367</v>
      </c>
      <c r="AL415" s="319">
        <v>869</v>
      </c>
      <c r="AM415" s="319">
        <f t="shared" si="920"/>
        <v>-21.724999999980241</v>
      </c>
      <c r="AN415" s="320">
        <f t="shared" si="921"/>
        <v>-68.599999999937609</v>
      </c>
      <c r="AO415" s="1107"/>
      <c r="AP415" s="1093">
        <v>1875</v>
      </c>
      <c r="AQ415" s="1093">
        <f t="shared" si="922"/>
        <v>0</v>
      </c>
      <c r="AR415" s="1093">
        <v>869</v>
      </c>
      <c r="AS415" s="1093">
        <f t="shared" si="923"/>
        <v>0</v>
      </c>
      <c r="AT415" s="1094">
        <f t="shared" si="924"/>
        <v>0</v>
      </c>
      <c r="AU415" s="1103"/>
      <c r="AV415" s="1101">
        <v>1875</v>
      </c>
      <c r="AW415" s="1101">
        <f t="shared" si="925"/>
        <v>0</v>
      </c>
      <c r="AX415" s="1101">
        <v>869</v>
      </c>
      <c r="AY415" s="1101">
        <f t="shared" si="926"/>
        <v>0</v>
      </c>
      <c r="AZ415" s="1102">
        <f t="shared" si="927"/>
        <v>0</v>
      </c>
      <c r="BA415" s="1151">
        <f t="shared" si="847"/>
        <v>0</v>
      </c>
      <c r="BB415" s="363">
        <v>1875</v>
      </c>
      <c r="BC415" s="363">
        <f t="shared" si="928"/>
        <v>0</v>
      </c>
      <c r="BD415" s="363">
        <v>869</v>
      </c>
      <c r="BE415" s="363">
        <f t="shared" si="929"/>
        <v>0</v>
      </c>
      <c r="BF415" s="364">
        <f t="shared" si="774"/>
        <v>0</v>
      </c>
      <c r="BG415" s="1220">
        <f t="shared" si="930"/>
        <v>-3.9108272176235914E-11</v>
      </c>
      <c r="BH415" s="1220">
        <f t="shared" si="931"/>
        <v>3.9108272176235914E-11</v>
      </c>
    </row>
    <row r="416" spans="1:60" hidden="1" x14ac:dyDescent="0.2">
      <c r="A416" s="1">
        <v>407</v>
      </c>
      <c r="B416" s="50" t="s">
        <v>136</v>
      </c>
      <c r="C416" s="1159"/>
      <c r="D416" s="51" t="s">
        <v>137</v>
      </c>
      <c r="E416" s="51">
        <v>0</v>
      </c>
      <c r="F416" s="76"/>
      <c r="G416" s="76">
        <f t="shared" si="896"/>
        <v>0</v>
      </c>
      <c r="H416" s="76"/>
      <c r="I416" s="76">
        <f t="shared" si="897"/>
        <v>0</v>
      </c>
      <c r="J416" s="120"/>
      <c r="K416" s="131"/>
      <c r="L416" s="95"/>
      <c r="M416" s="95">
        <f t="shared" si="907"/>
        <v>0</v>
      </c>
      <c r="N416" s="95"/>
      <c r="O416" s="95">
        <f t="shared" si="908"/>
        <v>0</v>
      </c>
      <c r="P416" s="96"/>
      <c r="Q416" s="177"/>
      <c r="R416" s="178"/>
      <c r="S416" s="178">
        <f t="shared" si="910"/>
        <v>0</v>
      </c>
      <c r="T416" s="178"/>
      <c r="U416" s="178">
        <f t="shared" si="911"/>
        <v>0</v>
      </c>
      <c r="V416" s="179"/>
      <c r="W416" s="224"/>
      <c r="X416" s="225"/>
      <c r="Y416" s="225">
        <f t="shared" si="913"/>
        <v>0</v>
      </c>
      <c r="Z416" s="225"/>
      <c r="AA416" s="225">
        <f t="shared" si="914"/>
        <v>0</v>
      </c>
      <c r="AB416" s="226"/>
      <c r="AC416" s="271"/>
      <c r="AD416" s="272"/>
      <c r="AE416" s="272">
        <f t="shared" si="916"/>
        <v>0</v>
      </c>
      <c r="AF416" s="272"/>
      <c r="AG416" s="272">
        <f t="shared" si="917"/>
        <v>0</v>
      </c>
      <c r="AH416" s="273"/>
      <c r="AI416" s="318"/>
      <c r="AJ416" s="319"/>
      <c r="AK416" s="319">
        <f t="shared" si="919"/>
        <v>0</v>
      </c>
      <c r="AL416" s="319"/>
      <c r="AM416" s="319">
        <f t="shared" si="920"/>
        <v>0</v>
      </c>
      <c r="AN416" s="320"/>
      <c r="AO416" s="1107"/>
      <c r="AP416" s="1093"/>
      <c r="AQ416" s="1093">
        <f t="shared" si="922"/>
        <v>0</v>
      </c>
      <c r="AR416" s="1093"/>
      <c r="AS416" s="1093">
        <f t="shared" si="923"/>
        <v>0</v>
      </c>
      <c r="AT416" s="1094"/>
      <c r="AU416" s="1103"/>
      <c r="AV416" s="1101"/>
      <c r="AW416" s="1101">
        <f t="shared" si="925"/>
        <v>0</v>
      </c>
      <c r="AX416" s="1101"/>
      <c r="AY416" s="1101">
        <f t="shared" si="926"/>
        <v>0</v>
      </c>
      <c r="AZ416" s="1102"/>
      <c r="BA416" s="1163">
        <f t="shared" si="847"/>
        <v>0</v>
      </c>
      <c r="BB416" s="363"/>
      <c r="BC416" s="363">
        <f t="shared" si="928"/>
        <v>0</v>
      </c>
      <c r="BD416" s="363"/>
      <c r="BE416" s="363">
        <f t="shared" si="929"/>
        <v>0</v>
      </c>
      <c r="BF416" s="364">
        <f t="shared" si="774"/>
        <v>0</v>
      </c>
      <c r="BG416" s="1220">
        <f t="shared" si="930"/>
        <v>0</v>
      </c>
      <c r="BH416" s="1220">
        <f t="shared" si="931"/>
        <v>0</v>
      </c>
    </row>
    <row r="417" spans="1:60" hidden="1" x14ac:dyDescent="0.2">
      <c r="A417" s="1">
        <v>408</v>
      </c>
      <c r="B417" s="50" t="s">
        <v>161</v>
      </c>
      <c r="C417" s="1159"/>
      <c r="D417" s="51" t="s">
        <v>137</v>
      </c>
      <c r="E417" s="51">
        <v>0</v>
      </c>
      <c r="F417" s="76"/>
      <c r="G417" s="76">
        <f t="shared" si="896"/>
        <v>0</v>
      </c>
      <c r="H417" s="76"/>
      <c r="I417" s="76">
        <f t="shared" si="897"/>
        <v>0</v>
      </c>
      <c r="J417" s="120"/>
      <c r="K417" s="131"/>
      <c r="L417" s="95"/>
      <c r="M417" s="95">
        <f t="shared" si="907"/>
        <v>0</v>
      </c>
      <c r="N417" s="95"/>
      <c r="O417" s="95">
        <f t="shared" si="908"/>
        <v>0</v>
      </c>
      <c r="P417" s="96"/>
      <c r="Q417" s="177"/>
      <c r="R417" s="178"/>
      <c r="S417" s="178">
        <f t="shared" si="910"/>
        <v>0</v>
      </c>
      <c r="T417" s="178"/>
      <c r="U417" s="178">
        <f t="shared" si="911"/>
        <v>0</v>
      </c>
      <c r="V417" s="179"/>
      <c r="W417" s="224"/>
      <c r="X417" s="225"/>
      <c r="Y417" s="225">
        <f t="shared" si="913"/>
        <v>0</v>
      </c>
      <c r="Z417" s="225"/>
      <c r="AA417" s="225">
        <f t="shared" si="914"/>
        <v>0</v>
      </c>
      <c r="AB417" s="226"/>
      <c r="AC417" s="271"/>
      <c r="AD417" s="272"/>
      <c r="AE417" s="272">
        <f t="shared" si="916"/>
        <v>0</v>
      </c>
      <c r="AF417" s="272"/>
      <c r="AG417" s="272">
        <f t="shared" si="917"/>
        <v>0</v>
      </c>
      <c r="AH417" s="273"/>
      <c r="AI417" s="318"/>
      <c r="AJ417" s="319"/>
      <c r="AK417" s="319">
        <f t="shared" si="919"/>
        <v>0</v>
      </c>
      <c r="AL417" s="319"/>
      <c r="AM417" s="319">
        <f t="shared" si="920"/>
        <v>0</v>
      </c>
      <c r="AN417" s="320"/>
      <c r="AO417" s="1107"/>
      <c r="AP417" s="1093"/>
      <c r="AQ417" s="1093">
        <f t="shared" si="922"/>
        <v>0</v>
      </c>
      <c r="AR417" s="1093"/>
      <c r="AS417" s="1093">
        <f t="shared" si="923"/>
        <v>0</v>
      </c>
      <c r="AT417" s="1094"/>
      <c r="AU417" s="1103"/>
      <c r="AV417" s="1101"/>
      <c r="AW417" s="1101">
        <f t="shared" si="925"/>
        <v>0</v>
      </c>
      <c r="AX417" s="1101"/>
      <c r="AY417" s="1101">
        <f t="shared" si="926"/>
        <v>0</v>
      </c>
      <c r="AZ417" s="1102"/>
      <c r="BA417" s="1163">
        <f t="shared" si="847"/>
        <v>0</v>
      </c>
      <c r="BB417" s="363"/>
      <c r="BC417" s="363">
        <f t="shared" si="928"/>
        <v>0</v>
      </c>
      <c r="BD417" s="363"/>
      <c r="BE417" s="363">
        <f t="shared" si="929"/>
        <v>0</v>
      </c>
      <c r="BF417" s="364">
        <f t="shared" si="774"/>
        <v>0</v>
      </c>
      <c r="BG417" s="1220">
        <f t="shared" si="930"/>
        <v>0</v>
      </c>
      <c r="BH417" s="1220">
        <f t="shared" si="931"/>
        <v>0</v>
      </c>
    </row>
    <row r="418" spans="1:60" hidden="1" x14ac:dyDescent="0.2">
      <c r="A418" s="1">
        <v>409</v>
      </c>
      <c r="B418" s="50" t="s">
        <v>138</v>
      </c>
      <c r="C418" s="1159"/>
      <c r="D418" s="51" t="s">
        <v>137</v>
      </c>
      <c r="E418" s="51">
        <v>0</v>
      </c>
      <c r="F418" s="76"/>
      <c r="G418" s="76">
        <f t="shared" si="896"/>
        <v>0</v>
      </c>
      <c r="H418" s="76"/>
      <c r="I418" s="76">
        <f t="shared" si="897"/>
        <v>0</v>
      </c>
      <c r="J418" s="120"/>
      <c r="K418" s="131"/>
      <c r="L418" s="95"/>
      <c r="M418" s="95">
        <f t="shared" si="907"/>
        <v>0</v>
      </c>
      <c r="N418" s="95"/>
      <c r="O418" s="95">
        <f t="shared" si="908"/>
        <v>0</v>
      </c>
      <c r="P418" s="96"/>
      <c r="Q418" s="177"/>
      <c r="R418" s="178"/>
      <c r="S418" s="178">
        <f t="shared" si="910"/>
        <v>0</v>
      </c>
      <c r="T418" s="178"/>
      <c r="U418" s="178">
        <f t="shared" si="911"/>
        <v>0</v>
      </c>
      <c r="V418" s="179"/>
      <c r="W418" s="224"/>
      <c r="X418" s="225"/>
      <c r="Y418" s="225">
        <f t="shared" si="913"/>
        <v>0</v>
      </c>
      <c r="Z418" s="225"/>
      <c r="AA418" s="225">
        <f t="shared" si="914"/>
        <v>0</v>
      </c>
      <c r="AB418" s="226"/>
      <c r="AC418" s="271"/>
      <c r="AD418" s="272"/>
      <c r="AE418" s="272">
        <f t="shared" si="916"/>
        <v>0</v>
      </c>
      <c r="AF418" s="272"/>
      <c r="AG418" s="272">
        <f t="shared" si="917"/>
        <v>0</v>
      </c>
      <c r="AH418" s="273"/>
      <c r="AI418" s="318"/>
      <c r="AJ418" s="319"/>
      <c r="AK418" s="319">
        <f t="shared" si="919"/>
        <v>0</v>
      </c>
      <c r="AL418" s="319"/>
      <c r="AM418" s="319">
        <f t="shared" si="920"/>
        <v>0</v>
      </c>
      <c r="AN418" s="320"/>
      <c r="AO418" s="1107"/>
      <c r="AP418" s="1093"/>
      <c r="AQ418" s="1093">
        <f t="shared" si="922"/>
        <v>0</v>
      </c>
      <c r="AR418" s="1093"/>
      <c r="AS418" s="1093">
        <f t="shared" si="923"/>
        <v>0</v>
      </c>
      <c r="AT418" s="1094"/>
      <c r="AU418" s="1103"/>
      <c r="AV418" s="1101"/>
      <c r="AW418" s="1101">
        <f t="shared" si="925"/>
        <v>0</v>
      </c>
      <c r="AX418" s="1101"/>
      <c r="AY418" s="1101">
        <f t="shared" si="926"/>
        <v>0</v>
      </c>
      <c r="AZ418" s="1102"/>
      <c r="BA418" s="1163">
        <f t="shared" si="847"/>
        <v>0</v>
      </c>
      <c r="BB418" s="363"/>
      <c r="BC418" s="363">
        <f t="shared" si="928"/>
        <v>0</v>
      </c>
      <c r="BD418" s="363"/>
      <c r="BE418" s="363">
        <f t="shared" si="929"/>
        <v>0</v>
      </c>
      <c r="BF418" s="364">
        <f t="shared" si="774"/>
        <v>0</v>
      </c>
      <c r="BG418" s="1220">
        <f t="shared" si="930"/>
        <v>0</v>
      </c>
      <c r="BH418" s="1220">
        <f t="shared" si="931"/>
        <v>0</v>
      </c>
    </row>
    <row r="419" spans="1:60" hidden="1" x14ac:dyDescent="0.2">
      <c r="A419" s="1">
        <v>410</v>
      </c>
      <c r="B419" s="50" t="s">
        <v>162</v>
      </c>
      <c r="C419" s="1159"/>
      <c r="D419" s="51" t="s">
        <v>137</v>
      </c>
      <c r="E419" s="51">
        <v>0</v>
      </c>
      <c r="F419" s="76"/>
      <c r="G419" s="76">
        <f t="shared" si="896"/>
        <v>0</v>
      </c>
      <c r="H419" s="76"/>
      <c r="I419" s="76">
        <f t="shared" si="897"/>
        <v>0</v>
      </c>
      <c r="J419" s="120"/>
      <c r="K419" s="131"/>
      <c r="L419" s="95"/>
      <c r="M419" s="95">
        <f t="shared" si="907"/>
        <v>0</v>
      </c>
      <c r="N419" s="95"/>
      <c r="O419" s="95">
        <f t="shared" si="908"/>
        <v>0</v>
      </c>
      <c r="P419" s="96"/>
      <c r="Q419" s="177"/>
      <c r="R419" s="178"/>
      <c r="S419" s="178">
        <f t="shared" si="910"/>
        <v>0</v>
      </c>
      <c r="T419" s="178"/>
      <c r="U419" s="178">
        <f t="shared" si="911"/>
        <v>0</v>
      </c>
      <c r="V419" s="179"/>
      <c r="W419" s="224"/>
      <c r="X419" s="225"/>
      <c r="Y419" s="225">
        <f t="shared" si="913"/>
        <v>0</v>
      </c>
      <c r="Z419" s="225"/>
      <c r="AA419" s="225">
        <f t="shared" si="914"/>
        <v>0</v>
      </c>
      <c r="AB419" s="226"/>
      <c r="AC419" s="271"/>
      <c r="AD419" s="272"/>
      <c r="AE419" s="272">
        <f t="shared" si="916"/>
        <v>0</v>
      </c>
      <c r="AF419" s="272"/>
      <c r="AG419" s="272">
        <f t="shared" si="917"/>
        <v>0</v>
      </c>
      <c r="AH419" s="273"/>
      <c r="AI419" s="318"/>
      <c r="AJ419" s="319"/>
      <c r="AK419" s="319">
        <f t="shared" si="919"/>
        <v>0</v>
      </c>
      <c r="AL419" s="319"/>
      <c r="AM419" s="319">
        <f t="shared" si="920"/>
        <v>0</v>
      </c>
      <c r="AN419" s="320"/>
      <c r="AO419" s="1107"/>
      <c r="AP419" s="1093"/>
      <c r="AQ419" s="1093">
        <f t="shared" si="922"/>
        <v>0</v>
      </c>
      <c r="AR419" s="1093"/>
      <c r="AS419" s="1093">
        <f t="shared" si="923"/>
        <v>0</v>
      </c>
      <c r="AT419" s="1094"/>
      <c r="AU419" s="1103"/>
      <c r="AV419" s="1101"/>
      <c r="AW419" s="1101">
        <f t="shared" si="925"/>
        <v>0</v>
      </c>
      <c r="AX419" s="1101"/>
      <c r="AY419" s="1101">
        <f t="shared" si="926"/>
        <v>0</v>
      </c>
      <c r="AZ419" s="1102"/>
      <c r="BA419" s="1163">
        <f t="shared" si="847"/>
        <v>0</v>
      </c>
      <c r="BB419" s="363"/>
      <c r="BC419" s="363">
        <f t="shared" si="928"/>
        <v>0</v>
      </c>
      <c r="BD419" s="363"/>
      <c r="BE419" s="363">
        <f t="shared" si="929"/>
        <v>0</v>
      </c>
      <c r="BF419" s="364">
        <f t="shared" si="774"/>
        <v>0</v>
      </c>
      <c r="BG419" s="1220">
        <f t="shared" si="930"/>
        <v>0</v>
      </c>
      <c r="BH419" s="1220">
        <f t="shared" si="931"/>
        <v>0</v>
      </c>
    </row>
    <row r="420" spans="1:60" ht="25.5" x14ac:dyDescent="0.2">
      <c r="A420" s="1">
        <v>411</v>
      </c>
      <c r="B420" s="50" t="s">
        <v>139</v>
      </c>
      <c r="C420" s="1159"/>
      <c r="D420" s="51" t="s">
        <v>56</v>
      </c>
      <c r="E420" s="1655">
        <v>20.18</v>
      </c>
      <c r="F420" s="76">
        <v>1875</v>
      </c>
      <c r="G420" s="76">
        <f t="shared" si="896"/>
        <v>37837.5</v>
      </c>
      <c r="H420" s="76">
        <v>1617</v>
      </c>
      <c r="I420" s="76">
        <f t="shared" si="897"/>
        <v>32631.06</v>
      </c>
      <c r="J420" s="120">
        <f t="shared" ref="J420:J421" si="932">G420+I420</f>
        <v>70468.56</v>
      </c>
      <c r="K420" s="1595">
        <v>20.18</v>
      </c>
      <c r="L420" s="95">
        <v>1875</v>
      </c>
      <c r="M420" s="95">
        <f t="shared" si="907"/>
        <v>37837.5</v>
      </c>
      <c r="N420" s="95">
        <v>1617</v>
      </c>
      <c r="O420" s="95">
        <f t="shared" si="908"/>
        <v>32631.06</v>
      </c>
      <c r="P420" s="96">
        <f t="shared" ref="P420:P421" si="933">M420+O420</f>
        <v>70468.56</v>
      </c>
      <c r="Q420" s="1310"/>
      <c r="R420" s="178">
        <v>1875</v>
      </c>
      <c r="S420" s="178">
        <f t="shared" si="910"/>
        <v>0</v>
      </c>
      <c r="T420" s="178">
        <v>1617</v>
      </c>
      <c r="U420" s="178">
        <f t="shared" si="911"/>
        <v>0</v>
      </c>
      <c r="V420" s="179">
        <f t="shared" ref="V420:V421" si="934">S420+U420</f>
        <v>0</v>
      </c>
      <c r="W420" s="1311"/>
      <c r="X420" s="225">
        <v>1875</v>
      </c>
      <c r="Y420" s="225">
        <f t="shared" si="913"/>
        <v>0</v>
      </c>
      <c r="Z420" s="225">
        <v>1617</v>
      </c>
      <c r="AA420" s="225">
        <f t="shared" si="914"/>
        <v>0</v>
      </c>
      <c r="AB420" s="226">
        <f t="shared" ref="AB420:AB421" si="935">Y420+AA420</f>
        <v>0</v>
      </c>
      <c r="AC420" s="1312"/>
      <c r="AD420" s="272">
        <v>1875</v>
      </c>
      <c r="AE420" s="272">
        <f t="shared" si="916"/>
        <v>0</v>
      </c>
      <c r="AF420" s="272">
        <v>1617</v>
      </c>
      <c r="AG420" s="272">
        <f t="shared" si="917"/>
        <v>0</v>
      </c>
      <c r="AH420" s="273">
        <f t="shared" ref="AH420:AH421" si="936">AE420+AG420</f>
        <v>0</v>
      </c>
      <c r="AI420" s="1313"/>
      <c r="AJ420" s="319">
        <v>1875</v>
      </c>
      <c r="AK420" s="319">
        <f t="shared" si="919"/>
        <v>0</v>
      </c>
      <c r="AL420" s="319">
        <v>1617</v>
      </c>
      <c r="AM420" s="319">
        <f t="shared" si="920"/>
        <v>0</v>
      </c>
      <c r="AN420" s="320">
        <f t="shared" ref="AN420:AN421" si="937">AK420+AM420</f>
        <v>0</v>
      </c>
      <c r="AO420" s="1314"/>
      <c r="AP420" s="1093">
        <v>1875</v>
      </c>
      <c r="AQ420" s="1093">
        <f t="shared" si="922"/>
        <v>0</v>
      </c>
      <c r="AR420" s="1093">
        <v>1617</v>
      </c>
      <c r="AS420" s="1093">
        <f t="shared" si="923"/>
        <v>0</v>
      </c>
      <c r="AT420" s="1094">
        <f t="shared" ref="AT420:AT421" si="938">AQ420+AS420</f>
        <v>0</v>
      </c>
      <c r="AU420" s="1315"/>
      <c r="AV420" s="1101">
        <v>1875</v>
      </c>
      <c r="AW420" s="1101">
        <f t="shared" si="925"/>
        <v>0</v>
      </c>
      <c r="AX420" s="1101">
        <v>1617</v>
      </c>
      <c r="AY420" s="1101">
        <f t="shared" si="926"/>
        <v>0</v>
      </c>
      <c r="AZ420" s="1102">
        <f t="shared" ref="AZ420:AZ421" si="939">AW420+AY420</f>
        <v>0</v>
      </c>
      <c r="BA420" s="1151">
        <f t="shared" si="847"/>
        <v>0</v>
      </c>
      <c r="BB420" s="363">
        <v>1875</v>
      </c>
      <c r="BC420" s="363">
        <f t="shared" si="928"/>
        <v>0</v>
      </c>
      <c r="BD420" s="363">
        <v>1617</v>
      </c>
      <c r="BE420" s="363">
        <f t="shared" si="929"/>
        <v>0</v>
      </c>
      <c r="BF420" s="364">
        <f t="shared" ref="BF420:BF483" si="940">BC420+BE420</f>
        <v>0</v>
      </c>
      <c r="BG420" s="1220">
        <f t="shared" si="930"/>
        <v>0</v>
      </c>
      <c r="BH420" s="1220">
        <f t="shared" si="931"/>
        <v>0</v>
      </c>
    </row>
    <row r="421" spans="1:60" ht="25.5" x14ac:dyDescent="0.2">
      <c r="A421" s="1">
        <v>412</v>
      </c>
      <c r="B421" s="50" t="s">
        <v>148</v>
      </c>
      <c r="C421" s="1159"/>
      <c r="D421" s="51" t="s">
        <v>56</v>
      </c>
      <c r="E421" s="51">
        <v>6</v>
      </c>
      <c r="F421" s="76">
        <v>1875</v>
      </c>
      <c r="G421" s="76">
        <f t="shared" si="896"/>
        <v>11250</v>
      </c>
      <c r="H421" s="76">
        <v>1428</v>
      </c>
      <c r="I421" s="76">
        <f t="shared" si="897"/>
        <v>8568</v>
      </c>
      <c r="J421" s="120">
        <f t="shared" si="932"/>
        <v>19818</v>
      </c>
      <c r="K421" s="1596">
        <v>6</v>
      </c>
      <c r="L421" s="95">
        <v>1875</v>
      </c>
      <c r="M421" s="95">
        <f t="shared" si="907"/>
        <v>11250</v>
      </c>
      <c r="N421" s="95">
        <v>1428</v>
      </c>
      <c r="O421" s="95">
        <f t="shared" si="908"/>
        <v>8568</v>
      </c>
      <c r="P421" s="96">
        <f t="shared" si="933"/>
        <v>19818</v>
      </c>
      <c r="Q421" s="177"/>
      <c r="R421" s="178">
        <v>1875</v>
      </c>
      <c r="S421" s="178">
        <f t="shared" si="910"/>
        <v>0</v>
      </c>
      <c r="T421" s="178">
        <v>1428</v>
      </c>
      <c r="U421" s="178">
        <f t="shared" si="911"/>
        <v>0</v>
      </c>
      <c r="V421" s="179">
        <f t="shared" si="934"/>
        <v>0</v>
      </c>
      <c r="W421" s="224"/>
      <c r="X421" s="225">
        <v>1875</v>
      </c>
      <c r="Y421" s="225">
        <f t="shared" si="913"/>
        <v>0</v>
      </c>
      <c r="Z421" s="225">
        <v>1428</v>
      </c>
      <c r="AA421" s="225">
        <f t="shared" si="914"/>
        <v>0</v>
      </c>
      <c r="AB421" s="226">
        <f t="shared" si="935"/>
        <v>0</v>
      </c>
      <c r="AC421" s="271"/>
      <c r="AD421" s="272">
        <v>1875</v>
      </c>
      <c r="AE421" s="272">
        <f t="shared" si="916"/>
        <v>0</v>
      </c>
      <c r="AF421" s="272">
        <v>1428</v>
      </c>
      <c r="AG421" s="272">
        <f t="shared" si="917"/>
        <v>0</v>
      </c>
      <c r="AH421" s="273">
        <f t="shared" si="936"/>
        <v>0</v>
      </c>
      <c r="AI421" s="318"/>
      <c r="AJ421" s="319">
        <v>1875</v>
      </c>
      <c r="AK421" s="319">
        <f t="shared" si="919"/>
        <v>0</v>
      </c>
      <c r="AL421" s="319">
        <v>1428</v>
      </c>
      <c r="AM421" s="319">
        <f t="shared" si="920"/>
        <v>0</v>
      </c>
      <c r="AN421" s="320">
        <f t="shared" si="937"/>
        <v>0</v>
      </c>
      <c r="AO421" s="1107"/>
      <c r="AP421" s="1093">
        <v>1875</v>
      </c>
      <c r="AQ421" s="1093">
        <f t="shared" si="922"/>
        <v>0</v>
      </c>
      <c r="AR421" s="1093">
        <v>1428</v>
      </c>
      <c r="AS421" s="1093">
        <f t="shared" si="923"/>
        <v>0</v>
      </c>
      <c r="AT421" s="1094">
        <f t="shared" si="938"/>
        <v>0</v>
      </c>
      <c r="AU421" s="1103"/>
      <c r="AV421" s="1101">
        <v>1875</v>
      </c>
      <c r="AW421" s="1101">
        <f t="shared" si="925"/>
        <v>0</v>
      </c>
      <c r="AX421" s="1101">
        <v>1428</v>
      </c>
      <c r="AY421" s="1101">
        <f t="shared" si="926"/>
        <v>0</v>
      </c>
      <c r="AZ421" s="1102">
        <f t="shared" si="939"/>
        <v>0</v>
      </c>
      <c r="BA421" s="1151">
        <f t="shared" si="847"/>
        <v>0</v>
      </c>
      <c r="BB421" s="363">
        <v>1875</v>
      </c>
      <c r="BC421" s="363">
        <f t="shared" si="928"/>
        <v>0</v>
      </c>
      <c r="BD421" s="363">
        <v>1428</v>
      </c>
      <c r="BE421" s="363">
        <f t="shared" si="929"/>
        <v>0</v>
      </c>
      <c r="BF421" s="364">
        <f t="shared" si="940"/>
        <v>0</v>
      </c>
      <c r="BG421" s="1220">
        <f t="shared" si="930"/>
        <v>0</v>
      </c>
      <c r="BH421" s="1220">
        <f t="shared" si="931"/>
        <v>0</v>
      </c>
    </row>
    <row r="422" spans="1:60" hidden="1" x14ac:dyDescent="0.2">
      <c r="A422" s="1">
        <v>413</v>
      </c>
      <c r="B422" s="50" t="s">
        <v>170</v>
      </c>
      <c r="C422" s="1159"/>
      <c r="D422" s="51" t="s">
        <v>137</v>
      </c>
      <c r="E422" s="51">
        <v>0</v>
      </c>
      <c r="F422" s="76"/>
      <c r="G422" s="76">
        <f t="shared" si="896"/>
        <v>0</v>
      </c>
      <c r="H422" s="76"/>
      <c r="I422" s="76">
        <f t="shared" si="897"/>
        <v>0</v>
      </c>
      <c r="J422" s="120"/>
      <c r="K422" s="131"/>
      <c r="L422" s="95"/>
      <c r="M422" s="95">
        <f t="shared" si="907"/>
        <v>0</v>
      </c>
      <c r="N422" s="95"/>
      <c r="O422" s="95">
        <f t="shared" si="908"/>
        <v>0</v>
      </c>
      <c r="P422" s="96"/>
      <c r="Q422" s="177"/>
      <c r="R422" s="178"/>
      <c r="S422" s="178">
        <f t="shared" si="910"/>
        <v>0</v>
      </c>
      <c r="T422" s="178"/>
      <c r="U422" s="178">
        <f t="shared" si="911"/>
        <v>0</v>
      </c>
      <c r="V422" s="179"/>
      <c r="W422" s="224"/>
      <c r="X422" s="225"/>
      <c r="Y422" s="225">
        <f t="shared" si="913"/>
        <v>0</v>
      </c>
      <c r="Z422" s="225"/>
      <c r="AA422" s="225">
        <f t="shared" si="914"/>
        <v>0</v>
      </c>
      <c r="AB422" s="226"/>
      <c r="AC422" s="271"/>
      <c r="AD422" s="272"/>
      <c r="AE422" s="272">
        <f t="shared" si="916"/>
        <v>0</v>
      </c>
      <c r="AF422" s="272"/>
      <c r="AG422" s="272">
        <f t="shared" si="917"/>
        <v>0</v>
      </c>
      <c r="AH422" s="273"/>
      <c r="AI422" s="318"/>
      <c r="AJ422" s="319"/>
      <c r="AK422" s="319">
        <f t="shared" si="919"/>
        <v>0</v>
      </c>
      <c r="AL422" s="319"/>
      <c r="AM422" s="319">
        <f t="shared" si="920"/>
        <v>0</v>
      </c>
      <c r="AN422" s="320"/>
      <c r="AO422" s="1107"/>
      <c r="AP422" s="1093"/>
      <c r="AQ422" s="1093">
        <f t="shared" si="922"/>
        <v>0</v>
      </c>
      <c r="AR422" s="1093"/>
      <c r="AS422" s="1093">
        <f t="shared" si="923"/>
        <v>0</v>
      </c>
      <c r="AT422" s="1094"/>
      <c r="AU422" s="1103"/>
      <c r="AV422" s="1101"/>
      <c r="AW422" s="1101">
        <f t="shared" si="925"/>
        <v>0</v>
      </c>
      <c r="AX422" s="1101"/>
      <c r="AY422" s="1101">
        <f t="shared" si="926"/>
        <v>0</v>
      </c>
      <c r="AZ422" s="1102"/>
      <c r="BA422" s="1163">
        <f t="shared" si="847"/>
        <v>0</v>
      </c>
      <c r="BB422" s="363"/>
      <c r="BC422" s="363">
        <f t="shared" si="928"/>
        <v>0</v>
      </c>
      <c r="BD422" s="363"/>
      <c r="BE422" s="363">
        <f t="shared" si="929"/>
        <v>0</v>
      </c>
      <c r="BF422" s="364">
        <f t="shared" si="940"/>
        <v>0</v>
      </c>
      <c r="BG422" s="1220">
        <f t="shared" si="930"/>
        <v>0</v>
      </c>
      <c r="BH422" s="1220">
        <f t="shared" si="931"/>
        <v>0</v>
      </c>
    </row>
    <row r="423" spans="1:60" ht="25.5" hidden="1" x14ac:dyDescent="0.2">
      <c r="A423" s="1">
        <v>414</v>
      </c>
      <c r="B423" s="50" t="s">
        <v>150</v>
      </c>
      <c r="C423" s="1159"/>
      <c r="D423" s="51" t="s">
        <v>56</v>
      </c>
      <c r="E423" s="1655">
        <v>0</v>
      </c>
      <c r="F423" s="76">
        <v>1875</v>
      </c>
      <c r="G423" s="76">
        <f t="shared" si="896"/>
        <v>0</v>
      </c>
      <c r="H423" s="76">
        <v>2646</v>
      </c>
      <c r="I423" s="76">
        <f t="shared" si="897"/>
        <v>0</v>
      </c>
      <c r="J423" s="120">
        <f t="shared" ref="J423:J425" si="941">G423+I423</f>
        <v>0</v>
      </c>
      <c r="K423" s="1317"/>
      <c r="L423" s="95">
        <v>1875</v>
      </c>
      <c r="M423" s="95">
        <f t="shared" si="907"/>
        <v>0</v>
      </c>
      <c r="N423" s="95">
        <v>2646</v>
      </c>
      <c r="O423" s="95">
        <f t="shared" si="908"/>
        <v>0</v>
      </c>
      <c r="P423" s="96">
        <f t="shared" ref="P423:P425" si="942">M423+O423</f>
        <v>0</v>
      </c>
      <c r="Q423" s="1310"/>
      <c r="R423" s="178">
        <v>1875</v>
      </c>
      <c r="S423" s="178">
        <f t="shared" si="910"/>
        <v>0</v>
      </c>
      <c r="T423" s="178">
        <v>2646</v>
      </c>
      <c r="U423" s="178">
        <f t="shared" si="911"/>
        <v>0</v>
      </c>
      <c r="V423" s="179">
        <f t="shared" ref="V423:V425" si="943">S423+U423</f>
        <v>0</v>
      </c>
      <c r="W423" s="1311"/>
      <c r="X423" s="225">
        <v>1875</v>
      </c>
      <c r="Y423" s="225">
        <f t="shared" si="913"/>
        <v>0</v>
      </c>
      <c r="Z423" s="225">
        <v>2646</v>
      </c>
      <c r="AA423" s="225">
        <f t="shared" si="914"/>
        <v>0</v>
      </c>
      <c r="AB423" s="226">
        <f t="shared" ref="AB423:AB425" si="944">Y423+AA423</f>
        <v>0</v>
      </c>
      <c r="AC423" s="1312"/>
      <c r="AD423" s="272">
        <v>1875</v>
      </c>
      <c r="AE423" s="272">
        <f t="shared" si="916"/>
        <v>0</v>
      </c>
      <c r="AF423" s="272">
        <v>2646</v>
      </c>
      <c r="AG423" s="272">
        <f t="shared" si="917"/>
        <v>0</v>
      </c>
      <c r="AH423" s="273">
        <f t="shared" ref="AH423:AH425" si="945">AE423+AG423</f>
        <v>0</v>
      </c>
      <c r="AI423" s="1313"/>
      <c r="AJ423" s="319">
        <v>1875</v>
      </c>
      <c r="AK423" s="319">
        <f t="shared" si="919"/>
        <v>0</v>
      </c>
      <c r="AL423" s="319">
        <v>2646</v>
      </c>
      <c r="AM423" s="319">
        <f t="shared" si="920"/>
        <v>0</v>
      </c>
      <c r="AN423" s="320">
        <f t="shared" ref="AN423:AN425" si="946">AK423+AM423</f>
        <v>0</v>
      </c>
      <c r="AO423" s="1314"/>
      <c r="AP423" s="1093">
        <v>1875</v>
      </c>
      <c r="AQ423" s="1093">
        <f t="shared" si="922"/>
        <v>0</v>
      </c>
      <c r="AR423" s="1093">
        <v>2646</v>
      </c>
      <c r="AS423" s="1093">
        <f t="shared" si="923"/>
        <v>0</v>
      </c>
      <c r="AT423" s="1094">
        <f t="shared" ref="AT423:AT425" si="947">AQ423+AS423</f>
        <v>0</v>
      </c>
      <c r="AU423" s="1315"/>
      <c r="AV423" s="1101">
        <v>1875</v>
      </c>
      <c r="AW423" s="1101">
        <f t="shared" si="925"/>
        <v>0</v>
      </c>
      <c r="AX423" s="1101">
        <v>2646</v>
      </c>
      <c r="AY423" s="1101">
        <f t="shared" si="926"/>
        <v>0</v>
      </c>
      <c r="AZ423" s="1102">
        <f t="shared" ref="AZ423:AZ425" si="948">AW423+AY423</f>
        <v>0</v>
      </c>
      <c r="BA423" s="1151">
        <f t="shared" si="847"/>
        <v>0</v>
      </c>
      <c r="BB423" s="363">
        <v>1875</v>
      </c>
      <c r="BC423" s="363">
        <f t="shared" si="928"/>
        <v>0</v>
      </c>
      <c r="BD423" s="363">
        <v>2646</v>
      </c>
      <c r="BE423" s="363">
        <f t="shared" si="929"/>
        <v>0</v>
      </c>
      <c r="BF423" s="364">
        <f t="shared" si="940"/>
        <v>0</v>
      </c>
      <c r="BG423" s="1220">
        <f t="shared" si="930"/>
        <v>0</v>
      </c>
      <c r="BH423" s="1220">
        <f t="shared" si="931"/>
        <v>0</v>
      </c>
    </row>
    <row r="424" spans="1:60" x14ac:dyDescent="0.2">
      <c r="A424" s="1">
        <v>415</v>
      </c>
      <c r="B424" s="50" t="s">
        <v>171</v>
      </c>
      <c r="C424" s="1159"/>
      <c r="D424" s="51" t="s">
        <v>172</v>
      </c>
      <c r="E424" s="51">
        <v>1.57</v>
      </c>
      <c r="F424" s="76">
        <v>1000</v>
      </c>
      <c r="G424" s="76">
        <f t="shared" si="896"/>
        <v>1570</v>
      </c>
      <c r="H424" s="76">
        <v>95</v>
      </c>
      <c r="I424" s="76">
        <f t="shared" si="897"/>
        <v>149.15</v>
      </c>
      <c r="J424" s="120">
        <f t="shared" si="941"/>
        <v>1719.15</v>
      </c>
      <c r="K424" s="131">
        <v>1.57</v>
      </c>
      <c r="L424" s="95">
        <v>1000</v>
      </c>
      <c r="M424" s="95">
        <f t="shared" si="907"/>
        <v>1570</v>
      </c>
      <c r="N424" s="95">
        <v>95</v>
      </c>
      <c r="O424" s="95">
        <f t="shared" si="908"/>
        <v>149.15</v>
      </c>
      <c r="P424" s="96">
        <f t="shared" si="942"/>
        <v>1719.15</v>
      </c>
      <c r="Q424" s="177"/>
      <c r="R424" s="178">
        <v>1000</v>
      </c>
      <c r="S424" s="178">
        <f t="shared" si="910"/>
        <v>0</v>
      </c>
      <c r="T424" s="178">
        <v>95</v>
      </c>
      <c r="U424" s="178">
        <f t="shared" si="911"/>
        <v>0</v>
      </c>
      <c r="V424" s="179">
        <f t="shared" si="943"/>
        <v>0</v>
      </c>
      <c r="W424" s="224"/>
      <c r="X424" s="225">
        <v>1000</v>
      </c>
      <c r="Y424" s="225">
        <f t="shared" si="913"/>
        <v>0</v>
      </c>
      <c r="Z424" s="225">
        <v>95</v>
      </c>
      <c r="AA424" s="225">
        <f t="shared" si="914"/>
        <v>0</v>
      </c>
      <c r="AB424" s="226">
        <f t="shared" si="944"/>
        <v>0</v>
      </c>
      <c r="AC424" s="271"/>
      <c r="AD424" s="272">
        <v>1000</v>
      </c>
      <c r="AE424" s="272">
        <f t="shared" si="916"/>
        <v>0</v>
      </c>
      <c r="AF424" s="272">
        <v>95</v>
      </c>
      <c r="AG424" s="272">
        <f t="shared" si="917"/>
        <v>0</v>
      </c>
      <c r="AH424" s="273">
        <f t="shared" si="945"/>
        <v>0</v>
      </c>
      <c r="AI424" s="318"/>
      <c r="AJ424" s="319">
        <v>1000</v>
      </c>
      <c r="AK424" s="319">
        <f t="shared" si="919"/>
        <v>0</v>
      </c>
      <c r="AL424" s="319">
        <v>95</v>
      </c>
      <c r="AM424" s="319">
        <f t="shared" si="920"/>
        <v>0</v>
      </c>
      <c r="AN424" s="320">
        <f t="shared" si="946"/>
        <v>0</v>
      </c>
      <c r="AO424" s="1107"/>
      <c r="AP424" s="1093">
        <v>1000</v>
      </c>
      <c r="AQ424" s="1093">
        <f t="shared" si="922"/>
        <v>0</v>
      </c>
      <c r="AR424" s="1093">
        <v>95</v>
      </c>
      <c r="AS424" s="1093">
        <f t="shared" si="923"/>
        <v>0</v>
      </c>
      <c r="AT424" s="1094">
        <f t="shared" si="947"/>
        <v>0</v>
      </c>
      <c r="AU424" s="1103"/>
      <c r="AV424" s="1101">
        <v>1000</v>
      </c>
      <c r="AW424" s="1101">
        <f t="shared" si="925"/>
        <v>0</v>
      </c>
      <c r="AX424" s="1101">
        <v>95</v>
      </c>
      <c r="AY424" s="1101">
        <f t="shared" si="926"/>
        <v>0</v>
      </c>
      <c r="AZ424" s="1102">
        <f t="shared" si="948"/>
        <v>0</v>
      </c>
      <c r="BA424" s="1151">
        <f t="shared" si="847"/>
        <v>0</v>
      </c>
      <c r="BB424" s="363">
        <v>1000</v>
      </c>
      <c r="BC424" s="363">
        <f t="shared" si="928"/>
        <v>0</v>
      </c>
      <c r="BD424" s="363">
        <v>95</v>
      </c>
      <c r="BE424" s="363">
        <f t="shared" si="929"/>
        <v>0</v>
      </c>
      <c r="BF424" s="364">
        <f t="shared" si="940"/>
        <v>0</v>
      </c>
      <c r="BG424" s="1220">
        <f t="shared" si="930"/>
        <v>0</v>
      </c>
      <c r="BH424" s="1220">
        <f t="shared" si="931"/>
        <v>0</v>
      </c>
    </row>
    <row r="425" spans="1:60" x14ac:dyDescent="0.2">
      <c r="A425" s="1">
        <v>416</v>
      </c>
      <c r="B425" s="50" t="s">
        <v>60</v>
      </c>
      <c r="C425" s="1159"/>
      <c r="D425" s="51" t="s">
        <v>5</v>
      </c>
      <c r="E425" s="1657">
        <v>0.99999953367875649</v>
      </c>
      <c r="F425" s="76">
        <v>0</v>
      </c>
      <c r="G425" s="76">
        <f t="shared" si="896"/>
        <v>0</v>
      </c>
      <c r="H425" s="76">
        <v>49673</v>
      </c>
      <c r="I425" s="76">
        <f t="shared" si="897"/>
        <v>49672.976836424874</v>
      </c>
      <c r="J425" s="120">
        <f t="shared" si="941"/>
        <v>49672.976836424874</v>
      </c>
      <c r="K425" s="1318">
        <v>0.90512953367875648</v>
      </c>
      <c r="L425" s="95">
        <v>0</v>
      </c>
      <c r="M425" s="95">
        <f t="shared" si="907"/>
        <v>0</v>
      </c>
      <c r="N425" s="95">
        <v>49673</v>
      </c>
      <c r="O425" s="95">
        <f t="shared" si="908"/>
        <v>44960.49932642487</v>
      </c>
      <c r="P425" s="96">
        <f t="shared" si="942"/>
        <v>44960.49932642487</v>
      </c>
      <c r="Q425" s="177"/>
      <c r="R425" s="178">
        <v>0</v>
      </c>
      <c r="S425" s="178">
        <f t="shared" si="910"/>
        <v>0</v>
      </c>
      <c r="T425" s="178">
        <v>49673</v>
      </c>
      <c r="U425" s="178">
        <f t="shared" si="911"/>
        <v>0</v>
      </c>
      <c r="V425" s="179">
        <f t="shared" si="943"/>
        <v>0</v>
      </c>
      <c r="W425" s="224"/>
      <c r="X425" s="225">
        <v>0</v>
      </c>
      <c r="Y425" s="225">
        <f t="shared" si="913"/>
        <v>0</v>
      </c>
      <c r="Z425" s="225">
        <v>49673</v>
      </c>
      <c r="AA425" s="225">
        <f t="shared" si="914"/>
        <v>0</v>
      </c>
      <c r="AB425" s="226">
        <f t="shared" si="944"/>
        <v>0</v>
      </c>
      <c r="AC425" s="271"/>
      <c r="AD425" s="272">
        <v>0</v>
      </c>
      <c r="AE425" s="272">
        <f t="shared" si="916"/>
        <v>0</v>
      </c>
      <c r="AF425" s="272">
        <v>49673</v>
      </c>
      <c r="AG425" s="272">
        <f t="shared" si="917"/>
        <v>0</v>
      </c>
      <c r="AH425" s="273">
        <f t="shared" si="945"/>
        <v>0</v>
      </c>
      <c r="AI425" s="1329">
        <v>9.4869999999999996E-2</v>
      </c>
      <c r="AJ425" s="319">
        <v>0</v>
      </c>
      <c r="AK425" s="319">
        <f t="shared" si="919"/>
        <v>0</v>
      </c>
      <c r="AL425" s="319">
        <v>49673</v>
      </c>
      <c r="AM425" s="319">
        <f t="shared" si="920"/>
        <v>4712.4775099999997</v>
      </c>
      <c r="AN425" s="320">
        <f t="shared" si="946"/>
        <v>4712.4775099999997</v>
      </c>
      <c r="AO425" s="1330"/>
      <c r="AP425" s="1093">
        <v>0</v>
      </c>
      <c r="AQ425" s="1093">
        <f t="shared" si="922"/>
        <v>0</v>
      </c>
      <c r="AR425" s="1093">
        <v>49673</v>
      </c>
      <c r="AS425" s="1093">
        <f t="shared" si="923"/>
        <v>0</v>
      </c>
      <c r="AT425" s="1094">
        <f t="shared" si="947"/>
        <v>0</v>
      </c>
      <c r="AU425" s="1331"/>
      <c r="AV425" s="1101">
        <v>0</v>
      </c>
      <c r="AW425" s="1101">
        <f t="shared" si="925"/>
        <v>0</v>
      </c>
      <c r="AX425" s="1101">
        <v>49673</v>
      </c>
      <c r="AY425" s="1101">
        <f t="shared" si="926"/>
        <v>0</v>
      </c>
      <c r="AZ425" s="1102">
        <f t="shared" si="948"/>
        <v>0</v>
      </c>
      <c r="BA425" s="1151">
        <f t="shared" si="847"/>
        <v>1.3877787807814457E-17</v>
      </c>
      <c r="BB425" s="363">
        <v>0</v>
      </c>
      <c r="BC425" s="363">
        <f t="shared" si="928"/>
        <v>0</v>
      </c>
      <c r="BD425" s="363">
        <v>49673</v>
      </c>
      <c r="BE425" s="363">
        <f t="shared" si="929"/>
        <v>6.8935135377756751E-13</v>
      </c>
      <c r="BF425" s="364">
        <f t="shared" si="940"/>
        <v>6.8935135377756751E-13</v>
      </c>
      <c r="BG425" s="1220">
        <f t="shared" si="930"/>
        <v>0</v>
      </c>
      <c r="BH425" s="1220">
        <f t="shared" si="931"/>
        <v>6.8935135377756751E-13</v>
      </c>
    </row>
    <row r="426" spans="1:60" x14ac:dyDescent="0.2">
      <c r="A426" s="1">
        <v>417</v>
      </c>
      <c r="B426" s="1319" t="s">
        <v>173</v>
      </c>
      <c r="C426" s="1159"/>
      <c r="D426" s="51"/>
      <c r="E426" s="51"/>
      <c r="F426" s="51"/>
      <c r="G426" s="76"/>
      <c r="H426" s="1124"/>
      <c r="I426" s="76"/>
      <c r="J426" s="1125"/>
      <c r="K426" s="131"/>
      <c r="L426" s="1144"/>
      <c r="M426" s="95"/>
      <c r="N426" s="1126"/>
      <c r="O426" s="95"/>
      <c r="P426" s="1127"/>
      <c r="Q426" s="177"/>
      <c r="R426" s="1145"/>
      <c r="S426" s="178"/>
      <c r="T426" s="1128"/>
      <c r="U426" s="178"/>
      <c r="V426" s="1129"/>
      <c r="W426" s="224"/>
      <c r="X426" s="1146"/>
      <c r="Y426" s="225"/>
      <c r="Z426" s="1130"/>
      <c r="AA426" s="225"/>
      <c r="AB426" s="1131"/>
      <c r="AC426" s="271"/>
      <c r="AD426" s="1147"/>
      <c r="AE426" s="272"/>
      <c r="AF426" s="1132"/>
      <c r="AG426" s="272"/>
      <c r="AH426" s="1133"/>
      <c r="AI426" s="318"/>
      <c r="AJ426" s="1148"/>
      <c r="AK426" s="319"/>
      <c r="AL426" s="1134"/>
      <c r="AM426" s="319"/>
      <c r="AN426" s="1135"/>
      <c r="AO426" s="1107"/>
      <c r="AP426" s="1149"/>
      <c r="AQ426" s="1093"/>
      <c r="AR426" s="1136"/>
      <c r="AS426" s="1093"/>
      <c r="AT426" s="1137"/>
      <c r="AU426" s="1103"/>
      <c r="AV426" s="1150"/>
      <c r="AW426" s="1101"/>
      <c r="AX426" s="1138"/>
      <c r="AY426" s="1101"/>
      <c r="AZ426" s="1139"/>
      <c r="BA426" s="1151">
        <f t="shared" si="847"/>
        <v>0</v>
      </c>
      <c r="BB426" s="1152"/>
      <c r="BC426" s="363"/>
      <c r="BD426" s="1140"/>
      <c r="BE426" s="363"/>
      <c r="BF426" s="364">
        <f t="shared" si="940"/>
        <v>0</v>
      </c>
      <c r="BG426" s="1220">
        <f t="shared" si="930"/>
        <v>0</v>
      </c>
      <c r="BH426" s="1220">
        <f t="shared" si="931"/>
        <v>0</v>
      </c>
    </row>
    <row r="427" spans="1:60" x14ac:dyDescent="0.2">
      <c r="A427" s="1">
        <v>418</v>
      </c>
      <c r="B427" s="50" t="s">
        <v>134</v>
      </c>
      <c r="C427" s="1159"/>
      <c r="D427" s="51" t="s">
        <v>14</v>
      </c>
      <c r="E427" s="51">
        <v>8</v>
      </c>
      <c r="F427" s="76">
        <v>800</v>
      </c>
      <c r="G427" s="76">
        <f t="shared" si="896"/>
        <v>6400</v>
      </c>
      <c r="H427" s="76">
        <v>2142</v>
      </c>
      <c r="I427" s="76">
        <f t="shared" si="897"/>
        <v>17136</v>
      </c>
      <c r="J427" s="120">
        <f t="shared" ref="J427:J428" si="949">G427+I427</f>
        <v>23536</v>
      </c>
      <c r="K427" s="131"/>
      <c r="L427" s="95">
        <v>800</v>
      </c>
      <c r="M427" s="95">
        <f t="shared" ref="M427:M438" si="950">K427*L427</f>
        <v>0</v>
      </c>
      <c r="N427" s="95">
        <v>2142</v>
      </c>
      <c r="O427" s="95">
        <f t="shared" ref="O427:O438" si="951">K427*N427</f>
        <v>0</v>
      </c>
      <c r="P427" s="96">
        <f t="shared" ref="P427:P428" si="952">M427+O427</f>
        <v>0</v>
      </c>
      <c r="Q427" s="177">
        <v>8</v>
      </c>
      <c r="R427" s="178">
        <v>800</v>
      </c>
      <c r="S427" s="178">
        <f t="shared" ref="S427:S438" si="953">Q427*R427</f>
        <v>6400</v>
      </c>
      <c r="T427" s="178">
        <v>2142</v>
      </c>
      <c r="U427" s="178">
        <f t="shared" ref="U427:U438" si="954">Q427*T427</f>
        <v>17136</v>
      </c>
      <c r="V427" s="179">
        <f t="shared" ref="V427:V428" si="955">S427+U427</f>
        <v>23536</v>
      </c>
      <c r="W427" s="224"/>
      <c r="X427" s="225">
        <v>800</v>
      </c>
      <c r="Y427" s="225">
        <f t="shared" ref="Y427:Y438" si="956">W427*X427</f>
        <v>0</v>
      </c>
      <c r="Z427" s="225">
        <v>2142</v>
      </c>
      <c r="AA427" s="225">
        <f t="shared" ref="AA427:AA438" si="957">W427*Z427</f>
        <v>0</v>
      </c>
      <c r="AB427" s="226">
        <f t="shared" ref="AB427:AB428" si="958">Y427+AA427</f>
        <v>0</v>
      </c>
      <c r="AC427" s="271"/>
      <c r="AD427" s="272">
        <v>800</v>
      </c>
      <c r="AE427" s="272">
        <f t="shared" ref="AE427:AE438" si="959">AC427*AD427</f>
        <v>0</v>
      </c>
      <c r="AF427" s="272">
        <v>2142</v>
      </c>
      <c r="AG427" s="272">
        <f t="shared" ref="AG427:AG438" si="960">AC427*AF427</f>
        <v>0</v>
      </c>
      <c r="AH427" s="273">
        <f t="shared" ref="AH427:AH428" si="961">AE427+AG427</f>
        <v>0</v>
      </c>
      <c r="AI427" s="318"/>
      <c r="AJ427" s="319">
        <v>800</v>
      </c>
      <c r="AK427" s="319">
        <f t="shared" ref="AK427:AK438" si="962">AI427*AJ427</f>
        <v>0</v>
      </c>
      <c r="AL427" s="319">
        <v>2142</v>
      </c>
      <c r="AM427" s="319">
        <f t="shared" ref="AM427:AM438" si="963">AI427*AL427</f>
        <v>0</v>
      </c>
      <c r="AN427" s="320">
        <f t="shared" ref="AN427:AN428" si="964">AK427+AM427</f>
        <v>0</v>
      </c>
      <c r="AO427" s="1107"/>
      <c r="AP427" s="1093">
        <v>800</v>
      </c>
      <c r="AQ427" s="1093">
        <f t="shared" ref="AQ427:AQ438" si="965">AO427*AP427</f>
        <v>0</v>
      </c>
      <c r="AR427" s="1093">
        <v>2142</v>
      </c>
      <c r="AS427" s="1093">
        <f t="shared" ref="AS427:AS438" si="966">AO427*AR427</f>
        <v>0</v>
      </c>
      <c r="AT427" s="1094">
        <f t="shared" ref="AT427:AT428" si="967">AQ427+AS427</f>
        <v>0</v>
      </c>
      <c r="AU427" s="1103"/>
      <c r="AV427" s="1101">
        <v>800</v>
      </c>
      <c r="AW427" s="1101">
        <f t="shared" ref="AW427:AW438" si="968">AU427*AV427</f>
        <v>0</v>
      </c>
      <c r="AX427" s="1101">
        <v>2142</v>
      </c>
      <c r="AY427" s="1101">
        <f t="shared" ref="AY427:AY438" si="969">AU427*AX427</f>
        <v>0</v>
      </c>
      <c r="AZ427" s="1102">
        <f t="shared" ref="AZ427:AZ428" si="970">AW427+AY427</f>
        <v>0</v>
      </c>
      <c r="BA427" s="1151">
        <f t="shared" si="847"/>
        <v>0</v>
      </c>
      <c r="BB427" s="363">
        <v>800</v>
      </c>
      <c r="BC427" s="363">
        <f t="shared" ref="BC427:BC438" si="971">BA427*BB427</f>
        <v>0</v>
      </c>
      <c r="BD427" s="363">
        <v>2142</v>
      </c>
      <c r="BE427" s="363">
        <f t="shared" ref="BE427:BE438" si="972">BA427*BD427</f>
        <v>0</v>
      </c>
      <c r="BF427" s="364">
        <f t="shared" si="940"/>
        <v>0</v>
      </c>
      <c r="BG427" s="1220">
        <f t="shared" si="930"/>
        <v>0</v>
      </c>
      <c r="BH427" s="1220">
        <f t="shared" si="931"/>
        <v>0</v>
      </c>
    </row>
    <row r="428" spans="1:60" x14ac:dyDescent="0.2">
      <c r="A428" s="1">
        <v>419</v>
      </c>
      <c r="B428" s="50" t="s">
        <v>135</v>
      </c>
      <c r="C428" s="1159"/>
      <c r="D428" s="51" t="s">
        <v>56</v>
      </c>
      <c r="E428" s="51">
        <v>152.65100000000001</v>
      </c>
      <c r="F428" s="76">
        <v>1875</v>
      </c>
      <c r="G428" s="76">
        <f t="shared" si="896"/>
        <v>286220.625</v>
      </c>
      <c r="H428" s="76">
        <v>869</v>
      </c>
      <c r="I428" s="76">
        <f t="shared" si="897"/>
        <v>132653.71900000001</v>
      </c>
      <c r="J428" s="120">
        <f t="shared" si="949"/>
        <v>418874.34400000004</v>
      </c>
      <c r="K428" s="131"/>
      <c r="L428" s="95">
        <v>1875</v>
      </c>
      <c r="M428" s="95">
        <f t="shared" si="950"/>
        <v>0</v>
      </c>
      <c r="N428" s="95">
        <v>869</v>
      </c>
      <c r="O428" s="95">
        <f t="shared" si="951"/>
        <v>0</v>
      </c>
      <c r="P428" s="96">
        <f t="shared" si="952"/>
        <v>0</v>
      </c>
      <c r="Q428" s="1597">
        <v>152</v>
      </c>
      <c r="R428" s="178">
        <v>1875</v>
      </c>
      <c r="S428" s="178">
        <f t="shared" si="953"/>
        <v>285000</v>
      </c>
      <c r="T428" s="178">
        <v>869</v>
      </c>
      <c r="U428" s="178">
        <f t="shared" si="954"/>
        <v>132088</v>
      </c>
      <c r="V428" s="179">
        <f t="shared" si="955"/>
        <v>417088</v>
      </c>
      <c r="W428" s="224"/>
      <c r="X428" s="225">
        <v>1875</v>
      </c>
      <c r="Y428" s="225">
        <f t="shared" si="956"/>
        <v>0</v>
      </c>
      <c r="Z428" s="225">
        <v>869</v>
      </c>
      <c r="AA428" s="225">
        <f t="shared" si="957"/>
        <v>0</v>
      </c>
      <c r="AB428" s="226">
        <f t="shared" si="958"/>
        <v>0</v>
      </c>
      <c r="AC428" s="271"/>
      <c r="AD428" s="272">
        <v>1875</v>
      </c>
      <c r="AE428" s="272">
        <f t="shared" si="959"/>
        <v>0</v>
      </c>
      <c r="AF428" s="272">
        <v>869</v>
      </c>
      <c r="AG428" s="272">
        <f t="shared" si="960"/>
        <v>0</v>
      </c>
      <c r="AH428" s="273">
        <f t="shared" si="961"/>
        <v>0</v>
      </c>
      <c r="AI428" s="1598">
        <v>0.65100000000000002</v>
      </c>
      <c r="AJ428" s="319">
        <v>1875</v>
      </c>
      <c r="AK428" s="319">
        <f t="shared" si="962"/>
        <v>1220.625</v>
      </c>
      <c r="AL428" s="319">
        <v>869</v>
      </c>
      <c r="AM428" s="319">
        <f t="shared" si="963"/>
        <v>565.71900000000005</v>
      </c>
      <c r="AN428" s="320">
        <f t="shared" si="964"/>
        <v>1786.3440000000001</v>
      </c>
      <c r="AO428" s="1161"/>
      <c r="AP428" s="1093">
        <v>1875</v>
      </c>
      <c r="AQ428" s="1093">
        <f t="shared" si="965"/>
        <v>0</v>
      </c>
      <c r="AR428" s="1093">
        <v>869</v>
      </c>
      <c r="AS428" s="1093">
        <f t="shared" si="966"/>
        <v>0</v>
      </c>
      <c r="AT428" s="1094">
        <f t="shared" si="967"/>
        <v>0</v>
      </c>
      <c r="AU428" s="1162"/>
      <c r="AV428" s="1101">
        <v>1875</v>
      </c>
      <c r="AW428" s="1101">
        <f t="shared" si="968"/>
        <v>0</v>
      </c>
      <c r="AX428" s="1101">
        <v>869</v>
      </c>
      <c r="AY428" s="1101">
        <f t="shared" si="969"/>
        <v>0</v>
      </c>
      <c r="AZ428" s="1102">
        <f t="shared" si="970"/>
        <v>0</v>
      </c>
      <c r="BA428" s="1151">
        <f t="shared" si="847"/>
        <v>1.0436096431476471E-14</v>
      </c>
      <c r="BB428" s="363">
        <v>1875</v>
      </c>
      <c r="BC428" s="363">
        <f t="shared" si="971"/>
        <v>1.9567680809018384E-11</v>
      </c>
      <c r="BD428" s="363">
        <v>869</v>
      </c>
      <c r="BE428" s="363">
        <f t="shared" si="972"/>
        <v>9.0689677989530537E-12</v>
      </c>
      <c r="BF428" s="364">
        <f t="shared" si="940"/>
        <v>2.8636648607971438E-11</v>
      </c>
      <c r="BG428" s="1220">
        <f t="shared" si="930"/>
        <v>4.0927261579781771E-11</v>
      </c>
      <c r="BH428" s="1220">
        <f t="shared" si="931"/>
        <v>-1.2290612971810333E-11</v>
      </c>
    </row>
    <row r="429" spans="1:60" hidden="1" x14ac:dyDescent="0.2">
      <c r="A429" s="1">
        <v>420</v>
      </c>
      <c r="B429" s="50" t="s">
        <v>136</v>
      </c>
      <c r="C429" s="1159"/>
      <c r="D429" s="51" t="s">
        <v>137</v>
      </c>
      <c r="E429" s="51">
        <v>0</v>
      </c>
      <c r="F429" s="76"/>
      <c r="G429" s="76">
        <f t="shared" si="896"/>
        <v>0</v>
      </c>
      <c r="H429" s="76"/>
      <c r="I429" s="76">
        <f t="shared" si="897"/>
        <v>0</v>
      </c>
      <c r="J429" s="120"/>
      <c r="K429" s="131"/>
      <c r="L429" s="95"/>
      <c r="M429" s="95">
        <f t="shared" si="950"/>
        <v>0</v>
      </c>
      <c r="N429" s="95"/>
      <c r="O429" s="95">
        <f t="shared" si="951"/>
        <v>0</v>
      </c>
      <c r="P429" s="96"/>
      <c r="Q429" s="177"/>
      <c r="R429" s="178"/>
      <c r="S429" s="178">
        <f t="shared" si="953"/>
        <v>0</v>
      </c>
      <c r="T429" s="178"/>
      <c r="U429" s="178">
        <f t="shared" si="954"/>
        <v>0</v>
      </c>
      <c r="V429" s="179"/>
      <c r="W429" s="224"/>
      <c r="X429" s="225"/>
      <c r="Y429" s="225">
        <f t="shared" si="956"/>
        <v>0</v>
      </c>
      <c r="Z429" s="225"/>
      <c r="AA429" s="225">
        <f t="shared" si="957"/>
        <v>0</v>
      </c>
      <c r="AB429" s="226"/>
      <c r="AC429" s="271"/>
      <c r="AD429" s="272"/>
      <c r="AE429" s="272">
        <f t="shared" si="959"/>
        <v>0</v>
      </c>
      <c r="AF429" s="272"/>
      <c r="AG429" s="272">
        <f t="shared" si="960"/>
        <v>0</v>
      </c>
      <c r="AH429" s="273"/>
      <c r="AI429" s="318"/>
      <c r="AJ429" s="319"/>
      <c r="AK429" s="319">
        <f t="shared" si="962"/>
        <v>0</v>
      </c>
      <c r="AL429" s="319"/>
      <c r="AM429" s="319">
        <f t="shared" si="963"/>
        <v>0</v>
      </c>
      <c r="AN429" s="320"/>
      <c r="AO429" s="1107"/>
      <c r="AP429" s="1093"/>
      <c r="AQ429" s="1093">
        <f t="shared" si="965"/>
        <v>0</v>
      </c>
      <c r="AR429" s="1093"/>
      <c r="AS429" s="1093">
        <f t="shared" si="966"/>
        <v>0</v>
      </c>
      <c r="AT429" s="1094"/>
      <c r="AU429" s="1103"/>
      <c r="AV429" s="1101"/>
      <c r="AW429" s="1101">
        <f t="shared" si="968"/>
        <v>0</v>
      </c>
      <c r="AX429" s="1101"/>
      <c r="AY429" s="1101">
        <f t="shared" si="969"/>
        <v>0</v>
      </c>
      <c r="AZ429" s="1102"/>
      <c r="BA429" s="1163">
        <f t="shared" si="847"/>
        <v>0</v>
      </c>
      <c r="BB429" s="363"/>
      <c r="BC429" s="363">
        <f t="shared" si="971"/>
        <v>0</v>
      </c>
      <c r="BD429" s="363"/>
      <c r="BE429" s="363">
        <f t="shared" si="972"/>
        <v>0</v>
      </c>
      <c r="BF429" s="364">
        <f t="shared" si="940"/>
        <v>0</v>
      </c>
      <c r="BG429" s="1220">
        <f t="shared" si="930"/>
        <v>0</v>
      </c>
      <c r="BH429" s="1220">
        <f t="shared" si="931"/>
        <v>0</v>
      </c>
    </row>
    <row r="430" spans="1:60" hidden="1" x14ac:dyDescent="0.2">
      <c r="A430" s="1">
        <v>421</v>
      </c>
      <c r="B430" s="50" t="s">
        <v>161</v>
      </c>
      <c r="C430" s="1159"/>
      <c r="D430" s="51" t="s">
        <v>137</v>
      </c>
      <c r="E430" s="51">
        <v>0</v>
      </c>
      <c r="F430" s="76"/>
      <c r="G430" s="76">
        <f t="shared" si="896"/>
        <v>0</v>
      </c>
      <c r="H430" s="76"/>
      <c r="I430" s="76">
        <f t="shared" si="897"/>
        <v>0</v>
      </c>
      <c r="J430" s="120"/>
      <c r="K430" s="131"/>
      <c r="L430" s="95"/>
      <c r="M430" s="95">
        <f t="shared" si="950"/>
        <v>0</v>
      </c>
      <c r="N430" s="95"/>
      <c r="O430" s="95">
        <f t="shared" si="951"/>
        <v>0</v>
      </c>
      <c r="P430" s="96"/>
      <c r="Q430" s="177"/>
      <c r="R430" s="178"/>
      <c r="S430" s="178">
        <f t="shared" si="953"/>
        <v>0</v>
      </c>
      <c r="T430" s="178"/>
      <c r="U430" s="178">
        <f t="shared" si="954"/>
        <v>0</v>
      </c>
      <c r="V430" s="179"/>
      <c r="W430" s="224"/>
      <c r="X430" s="225"/>
      <c r="Y430" s="225">
        <f t="shared" si="956"/>
        <v>0</v>
      </c>
      <c r="Z430" s="225"/>
      <c r="AA430" s="225">
        <f t="shared" si="957"/>
        <v>0</v>
      </c>
      <c r="AB430" s="226"/>
      <c r="AC430" s="271"/>
      <c r="AD430" s="272"/>
      <c r="AE430" s="272">
        <f t="shared" si="959"/>
        <v>0</v>
      </c>
      <c r="AF430" s="272"/>
      <c r="AG430" s="272">
        <f t="shared" si="960"/>
        <v>0</v>
      </c>
      <c r="AH430" s="273"/>
      <c r="AI430" s="318"/>
      <c r="AJ430" s="319"/>
      <c r="AK430" s="319">
        <f t="shared" si="962"/>
        <v>0</v>
      </c>
      <c r="AL430" s="319"/>
      <c r="AM430" s="319">
        <f t="shared" si="963"/>
        <v>0</v>
      </c>
      <c r="AN430" s="320"/>
      <c r="AO430" s="1107"/>
      <c r="AP430" s="1093"/>
      <c r="AQ430" s="1093">
        <f t="shared" si="965"/>
        <v>0</v>
      </c>
      <c r="AR430" s="1093"/>
      <c r="AS430" s="1093">
        <f t="shared" si="966"/>
        <v>0</v>
      </c>
      <c r="AT430" s="1094"/>
      <c r="AU430" s="1103"/>
      <c r="AV430" s="1101"/>
      <c r="AW430" s="1101">
        <f t="shared" si="968"/>
        <v>0</v>
      </c>
      <c r="AX430" s="1101"/>
      <c r="AY430" s="1101">
        <f t="shared" si="969"/>
        <v>0</v>
      </c>
      <c r="AZ430" s="1102"/>
      <c r="BA430" s="1163">
        <f t="shared" si="847"/>
        <v>0</v>
      </c>
      <c r="BB430" s="363"/>
      <c r="BC430" s="363">
        <f t="shared" si="971"/>
        <v>0</v>
      </c>
      <c r="BD430" s="363"/>
      <c r="BE430" s="363">
        <f t="shared" si="972"/>
        <v>0</v>
      </c>
      <c r="BF430" s="364">
        <f t="shared" si="940"/>
        <v>0</v>
      </c>
      <c r="BG430" s="1220">
        <f t="shared" si="930"/>
        <v>0</v>
      </c>
      <c r="BH430" s="1220">
        <f t="shared" si="931"/>
        <v>0</v>
      </c>
    </row>
    <row r="431" spans="1:60" hidden="1" x14ac:dyDescent="0.2">
      <c r="A431" s="1">
        <v>422</v>
      </c>
      <c r="B431" s="50" t="s">
        <v>138</v>
      </c>
      <c r="C431" s="1159"/>
      <c r="D431" s="51" t="s">
        <v>137</v>
      </c>
      <c r="E431" s="51">
        <v>0</v>
      </c>
      <c r="F431" s="76"/>
      <c r="G431" s="76">
        <f t="shared" si="896"/>
        <v>0</v>
      </c>
      <c r="H431" s="76"/>
      <c r="I431" s="76">
        <f t="shared" si="897"/>
        <v>0</v>
      </c>
      <c r="J431" s="120"/>
      <c r="K431" s="131"/>
      <c r="L431" s="95"/>
      <c r="M431" s="95">
        <f t="shared" si="950"/>
        <v>0</v>
      </c>
      <c r="N431" s="95"/>
      <c r="O431" s="95">
        <f t="shared" si="951"/>
        <v>0</v>
      </c>
      <c r="P431" s="96"/>
      <c r="Q431" s="177"/>
      <c r="R431" s="178"/>
      <c r="S431" s="178">
        <f t="shared" si="953"/>
        <v>0</v>
      </c>
      <c r="T431" s="178"/>
      <c r="U431" s="178">
        <f t="shared" si="954"/>
        <v>0</v>
      </c>
      <c r="V431" s="179"/>
      <c r="W431" s="224"/>
      <c r="X431" s="225"/>
      <c r="Y431" s="225">
        <f t="shared" si="956"/>
        <v>0</v>
      </c>
      <c r="Z431" s="225"/>
      <c r="AA431" s="225">
        <f t="shared" si="957"/>
        <v>0</v>
      </c>
      <c r="AB431" s="226"/>
      <c r="AC431" s="271"/>
      <c r="AD431" s="272"/>
      <c r="AE431" s="272">
        <f t="shared" si="959"/>
        <v>0</v>
      </c>
      <c r="AF431" s="272"/>
      <c r="AG431" s="272">
        <f t="shared" si="960"/>
        <v>0</v>
      </c>
      <c r="AH431" s="273"/>
      <c r="AI431" s="318"/>
      <c r="AJ431" s="319"/>
      <c r="AK431" s="319">
        <f t="shared" si="962"/>
        <v>0</v>
      </c>
      <c r="AL431" s="319"/>
      <c r="AM431" s="319">
        <f t="shared" si="963"/>
        <v>0</v>
      </c>
      <c r="AN431" s="320"/>
      <c r="AO431" s="1107"/>
      <c r="AP431" s="1093"/>
      <c r="AQ431" s="1093">
        <f t="shared" si="965"/>
        <v>0</v>
      </c>
      <c r="AR431" s="1093"/>
      <c r="AS431" s="1093">
        <f t="shared" si="966"/>
        <v>0</v>
      </c>
      <c r="AT431" s="1094"/>
      <c r="AU431" s="1103"/>
      <c r="AV431" s="1101"/>
      <c r="AW431" s="1101">
        <f t="shared" si="968"/>
        <v>0</v>
      </c>
      <c r="AX431" s="1101"/>
      <c r="AY431" s="1101">
        <f t="shared" si="969"/>
        <v>0</v>
      </c>
      <c r="AZ431" s="1102"/>
      <c r="BA431" s="1163">
        <f t="shared" si="847"/>
        <v>0</v>
      </c>
      <c r="BB431" s="363"/>
      <c r="BC431" s="363">
        <f t="shared" si="971"/>
        <v>0</v>
      </c>
      <c r="BD431" s="363"/>
      <c r="BE431" s="363">
        <f t="shared" si="972"/>
        <v>0</v>
      </c>
      <c r="BF431" s="364">
        <f t="shared" si="940"/>
        <v>0</v>
      </c>
      <c r="BG431" s="1220">
        <f t="shared" si="930"/>
        <v>0</v>
      </c>
      <c r="BH431" s="1220">
        <f t="shared" si="931"/>
        <v>0</v>
      </c>
    </row>
    <row r="432" spans="1:60" hidden="1" x14ac:dyDescent="0.2">
      <c r="A432" s="1">
        <v>423</v>
      </c>
      <c r="B432" s="50" t="s">
        <v>162</v>
      </c>
      <c r="C432" s="1159"/>
      <c r="D432" s="51" t="s">
        <v>137</v>
      </c>
      <c r="E432" s="51">
        <v>0</v>
      </c>
      <c r="F432" s="76"/>
      <c r="G432" s="76">
        <f t="shared" si="896"/>
        <v>0</v>
      </c>
      <c r="H432" s="76"/>
      <c r="I432" s="76">
        <f t="shared" si="897"/>
        <v>0</v>
      </c>
      <c r="J432" s="120"/>
      <c r="K432" s="131"/>
      <c r="L432" s="95"/>
      <c r="M432" s="95">
        <f t="shared" si="950"/>
        <v>0</v>
      </c>
      <c r="N432" s="95"/>
      <c r="O432" s="95">
        <f t="shared" si="951"/>
        <v>0</v>
      </c>
      <c r="P432" s="96"/>
      <c r="Q432" s="177"/>
      <c r="R432" s="178"/>
      <c r="S432" s="178">
        <f t="shared" si="953"/>
        <v>0</v>
      </c>
      <c r="T432" s="178"/>
      <c r="U432" s="178">
        <f t="shared" si="954"/>
        <v>0</v>
      </c>
      <c r="V432" s="179"/>
      <c r="W432" s="224"/>
      <c r="X432" s="225"/>
      <c r="Y432" s="225">
        <f t="shared" si="956"/>
        <v>0</v>
      </c>
      <c r="Z432" s="225"/>
      <c r="AA432" s="225">
        <f t="shared" si="957"/>
        <v>0</v>
      </c>
      <c r="AB432" s="226"/>
      <c r="AC432" s="271"/>
      <c r="AD432" s="272"/>
      <c r="AE432" s="272">
        <f t="shared" si="959"/>
        <v>0</v>
      </c>
      <c r="AF432" s="272"/>
      <c r="AG432" s="272">
        <f t="shared" si="960"/>
        <v>0</v>
      </c>
      <c r="AH432" s="273"/>
      <c r="AI432" s="318"/>
      <c r="AJ432" s="319"/>
      <c r="AK432" s="319">
        <f t="shared" si="962"/>
        <v>0</v>
      </c>
      <c r="AL432" s="319"/>
      <c r="AM432" s="319">
        <f t="shared" si="963"/>
        <v>0</v>
      </c>
      <c r="AN432" s="320"/>
      <c r="AO432" s="1107"/>
      <c r="AP432" s="1093"/>
      <c r="AQ432" s="1093">
        <f t="shared" si="965"/>
        <v>0</v>
      </c>
      <c r="AR432" s="1093"/>
      <c r="AS432" s="1093">
        <f t="shared" si="966"/>
        <v>0</v>
      </c>
      <c r="AT432" s="1094"/>
      <c r="AU432" s="1103"/>
      <c r="AV432" s="1101"/>
      <c r="AW432" s="1101">
        <f t="shared" si="968"/>
        <v>0</v>
      </c>
      <c r="AX432" s="1101"/>
      <c r="AY432" s="1101">
        <f t="shared" si="969"/>
        <v>0</v>
      </c>
      <c r="AZ432" s="1102"/>
      <c r="BA432" s="1163">
        <f t="shared" si="847"/>
        <v>0</v>
      </c>
      <c r="BB432" s="363"/>
      <c r="BC432" s="363">
        <f t="shared" si="971"/>
        <v>0</v>
      </c>
      <c r="BD432" s="363"/>
      <c r="BE432" s="363">
        <f t="shared" si="972"/>
        <v>0</v>
      </c>
      <c r="BF432" s="364">
        <f t="shared" si="940"/>
        <v>0</v>
      </c>
      <c r="BG432" s="1220">
        <f t="shared" si="930"/>
        <v>0</v>
      </c>
      <c r="BH432" s="1220">
        <f t="shared" si="931"/>
        <v>0</v>
      </c>
    </row>
    <row r="433" spans="1:60" ht="25.5" x14ac:dyDescent="0.2">
      <c r="A433" s="1">
        <v>424</v>
      </c>
      <c r="B433" s="50" t="s">
        <v>139</v>
      </c>
      <c r="C433" s="1159"/>
      <c r="D433" s="51" t="s">
        <v>56</v>
      </c>
      <c r="E433" s="1655">
        <v>17.16</v>
      </c>
      <c r="F433" s="76">
        <v>1875</v>
      </c>
      <c r="G433" s="76">
        <f t="shared" si="896"/>
        <v>32175</v>
      </c>
      <c r="H433" s="76">
        <v>1617</v>
      </c>
      <c r="I433" s="76">
        <f t="shared" si="897"/>
        <v>27747.72</v>
      </c>
      <c r="J433" s="120">
        <f t="shared" ref="J433:J434" si="973">G433+I433</f>
        <v>59922.720000000001</v>
      </c>
      <c r="K433" s="1317"/>
      <c r="L433" s="95">
        <v>1875</v>
      </c>
      <c r="M433" s="95">
        <f t="shared" si="950"/>
        <v>0</v>
      </c>
      <c r="N433" s="95">
        <v>1617</v>
      </c>
      <c r="O433" s="95">
        <f t="shared" si="951"/>
        <v>0</v>
      </c>
      <c r="P433" s="96">
        <f t="shared" ref="P433:P434" si="974">M433+O433</f>
        <v>0</v>
      </c>
      <c r="Q433" s="1595">
        <v>17.16</v>
      </c>
      <c r="R433" s="178">
        <v>1875</v>
      </c>
      <c r="S433" s="178">
        <f t="shared" si="953"/>
        <v>32175</v>
      </c>
      <c r="T433" s="178">
        <v>1617</v>
      </c>
      <c r="U433" s="178">
        <f t="shared" si="954"/>
        <v>27747.72</v>
      </c>
      <c r="V433" s="179">
        <f t="shared" ref="V433:V434" si="975">S433+U433</f>
        <v>59922.720000000001</v>
      </c>
      <c r="W433" s="1311"/>
      <c r="X433" s="225">
        <v>1875</v>
      </c>
      <c r="Y433" s="225">
        <f t="shared" si="956"/>
        <v>0</v>
      </c>
      <c r="Z433" s="225">
        <v>1617</v>
      </c>
      <c r="AA433" s="225">
        <f t="shared" si="957"/>
        <v>0</v>
      </c>
      <c r="AB433" s="226">
        <f t="shared" ref="AB433:AB434" si="976">Y433+AA433</f>
        <v>0</v>
      </c>
      <c r="AC433" s="1312"/>
      <c r="AD433" s="272">
        <v>1875</v>
      </c>
      <c r="AE433" s="272">
        <f t="shared" si="959"/>
        <v>0</v>
      </c>
      <c r="AF433" s="272">
        <v>1617</v>
      </c>
      <c r="AG433" s="272">
        <f t="shared" si="960"/>
        <v>0</v>
      </c>
      <c r="AH433" s="273">
        <f t="shared" ref="AH433:AH434" si="977">AE433+AG433</f>
        <v>0</v>
      </c>
      <c r="AI433" s="1313"/>
      <c r="AJ433" s="319">
        <v>1875</v>
      </c>
      <c r="AK433" s="319">
        <f t="shared" si="962"/>
        <v>0</v>
      </c>
      <c r="AL433" s="319">
        <v>1617</v>
      </c>
      <c r="AM433" s="319">
        <f t="shared" si="963"/>
        <v>0</v>
      </c>
      <c r="AN433" s="320">
        <f t="shared" ref="AN433:AN434" si="978">AK433+AM433</f>
        <v>0</v>
      </c>
      <c r="AO433" s="1314"/>
      <c r="AP433" s="1093">
        <v>1875</v>
      </c>
      <c r="AQ433" s="1093">
        <f t="shared" si="965"/>
        <v>0</v>
      </c>
      <c r="AR433" s="1093">
        <v>1617</v>
      </c>
      <c r="AS433" s="1093">
        <f t="shared" si="966"/>
        <v>0</v>
      </c>
      <c r="AT433" s="1094">
        <f t="shared" ref="AT433:AT434" si="979">AQ433+AS433</f>
        <v>0</v>
      </c>
      <c r="AU433" s="1315"/>
      <c r="AV433" s="1101">
        <v>1875</v>
      </c>
      <c r="AW433" s="1101">
        <f t="shared" si="968"/>
        <v>0</v>
      </c>
      <c r="AX433" s="1101">
        <v>1617</v>
      </c>
      <c r="AY433" s="1101">
        <f t="shared" si="969"/>
        <v>0</v>
      </c>
      <c r="AZ433" s="1102">
        <f t="shared" ref="AZ433:AZ434" si="980">AW433+AY433</f>
        <v>0</v>
      </c>
      <c r="BA433" s="1151">
        <f t="shared" si="847"/>
        <v>0</v>
      </c>
      <c r="BB433" s="363">
        <v>1875</v>
      </c>
      <c r="BC433" s="363">
        <f t="shared" si="971"/>
        <v>0</v>
      </c>
      <c r="BD433" s="363">
        <v>1617</v>
      </c>
      <c r="BE433" s="363">
        <f t="shared" si="972"/>
        <v>0</v>
      </c>
      <c r="BF433" s="364">
        <f t="shared" si="940"/>
        <v>0</v>
      </c>
      <c r="BG433" s="1220">
        <f t="shared" si="930"/>
        <v>0</v>
      </c>
      <c r="BH433" s="1220">
        <f t="shared" si="931"/>
        <v>0</v>
      </c>
    </row>
    <row r="434" spans="1:60" ht="25.5" x14ac:dyDescent="0.2">
      <c r="A434" s="1">
        <v>425</v>
      </c>
      <c r="B434" s="50" t="s">
        <v>148</v>
      </c>
      <c r="C434" s="1159"/>
      <c r="D434" s="51" t="s">
        <v>56</v>
      </c>
      <c r="E434" s="51">
        <v>6</v>
      </c>
      <c r="F434" s="76">
        <v>1875</v>
      </c>
      <c r="G434" s="76">
        <f t="shared" si="896"/>
        <v>11250</v>
      </c>
      <c r="H434" s="76">
        <v>1428</v>
      </c>
      <c r="I434" s="76">
        <f t="shared" si="897"/>
        <v>8568</v>
      </c>
      <c r="J434" s="120">
        <f t="shared" si="973"/>
        <v>19818</v>
      </c>
      <c r="K434" s="131"/>
      <c r="L434" s="95">
        <v>1875</v>
      </c>
      <c r="M434" s="95">
        <f t="shared" si="950"/>
        <v>0</v>
      </c>
      <c r="N434" s="95">
        <v>1428</v>
      </c>
      <c r="O434" s="95">
        <f t="shared" si="951"/>
        <v>0</v>
      </c>
      <c r="P434" s="96">
        <f t="shared" si="974"/>
        <v>0</v>
      </c>
      <c r="Q434" s="1596">
        <v>6</v>
      </c>
      <c r="R434" s="178">
        <v>1875</v>
      </c>
      <c r="S434" s="178">
        <f t="shared" si="953"/>
        <v>11250</v>
      </c>
      <c r="T434" s="178">
        <v>1428</v>
      </c>
      <c r="U434" s="178">
        <f t="shared" si="954"/>
        <v>8568</v>
      </c>
      <c r="V434" s="179">
        <f t="shared" si="975"/>
        <v>19818</v>
      </c>
      <c r="W434" s="224"/>
      <c r="X434" s="225">
        <v>1875</v>
      </c>
      <c r="Y434" s="225">
        <f t="shared" si="956"/>
        <v>0</v>
      </c>
      <c r="Z434" s="225">
        <v>1428</v>
      </c>
      <c r="AA434" s="225">
        <f t="shared" si="957"/>
        <v>0</v>
      </c>
      <c r="AB434" s="226">
        <f t="shared" si="976"/>
        <v>0</v>
      </c>
      <c r="AC434" s="271"/>
      <c r="AD434" s="272">
        <v>1875</v>
      </c>
      <c r="AE434" s="272">
        <f t="shared" si="959"/>
        <v>0</v>
      </c>
      <c r="AF434" s="272">
        <v>1428</v>
      </c>
      <c r="AG434" s="272">
        <f t="shared" si="960"/>
        <v>0</v>
      </c>
      <c r="AH434" s="273">
        <f t="shared" si="977"/>
        <v>0</v>
      </c>
      <c r="AI434" s="318"/>
      <c r="AJ434" s="319">
        <v>1875</v>
      </c>
      <c r="AK434" s="319">
        <f t="shared" si="962"/>
        <v>0</v>
      </c>
      <c r="AL434" s="319">
        <v>1428</v>
      </c>
      <c r="AM434" s="319">
        <f t="shared" si="963"/>
        <v>0</v>
      </c>
      <c r="AN434" s="320">
        <f t="shared" si="978"/>
        <v>0</v>
      </c>
      <c r="AO434" s="1107"/>
      <c r="AP434" s="1093">
        <v>1875</v>
      </c>
      <c r="AQ434" s="1093">
        <f t="shared" si="965"/>
        <v>0</v>
      </c>
      <c r="AR434" s="1093">
        <v>1428</v>
      </c>
      <c r="AS434" s="1093">
        <f t="shared" si="966"/>
        <v>0</v>
      </c>
      <c r="AT434" s="1094">
        <f t="shared" si="979"/>
        <v>0</v>
      </c>
      <c r="AU434" s="1103"/>
      <c r="AV434" s="1101">
        <v>1875</v>
      </c>
      <c r="AW434" s="1101">
        <f t="shared" si="968"/>
        <v>0</v>
      </c>
      <c r="AX434" s="1101">
        <v>1428</v>
      </c>
      <c r="AY434" s="1101">
        <f t="shared" si="969"/>
        <v>0</v>
      </c>
      <c r="AZ434" s="1102">
        <f t="shared" si="980"/>
        <v>0</v>
      </c>
      <c r="BA434" s="1151">
        <f t="shared" si="847"/>
        <v>0</v>
      </c>
      <c r="BB434" s="363">
        <v>1875</v>
      </c>
      <c r="BC434" s="363">
        <f t="shared" si="971"/>
        <v>0</v>
      </c>
      <c r="BD434" s="363">
        <v>1428</v>
      </c>
      <c r="BE434" s="363">
        <f t="shared" si="972"/>
        <v>0</v>
      </c>
      <c r="BF434" s="364">
        <f t="shared" si="940"/>
        <v>0</v>
      </c>
      <c r="BG434" s="1220">
        <f t="shared" si="930"/>
        <v>0</v>
      </c>
      <c r="BH434" s="1220">
        <f t="shared" si="931"/>
        <v>0</v>
      </c>
    </row>
    <row r="435" spans="1:60" hidden="1" x14ac:dyDescent="0.2">
      <c r="A435" s="1">
        <v>426</v>
      </c>
      <c r="B435" s="50" t="s">
        <v>170</v>
      </c>
      <c r="C435" s="1159"/>
      <c r="D435" s="51" t="s">
        <v>137</v>
      </c>
      <c r="E435" s="51">
        <v>0</v>
      </c>
      <c r="F435" s="76"/>
      <c r="G435" s="76">
        <f t="shared" si="896"/>
        <v>0</v>
      </c>
      <c r="H435" s="76"/>
      <c r="I435" s="76">
        <f t="shared" si="897"/>
        <v>0</v>
      </c>
      <c r="J435" s="120"/>
      <c r="K435" s="131"/>
      <c r="L435" s="95"/>
      <c r="M435" s="95">
        <f t="shared" si="950"/>
        <v>0</v>
      </c>
      <c r="N435" s="95"/>
      <c r="O435" s="95">
        <f t="shared" si="951"/>
        <v>0</v>
      </c>
      <c r="P435" s="96"/>
      <c r="Q435" s="177"/>
      <c r="R435" s="178"/>
      <c r="S435" s="178">
        <f t="shared" si="953"/>
        <v>0</v>
      </c>
      <c r="T435" s="178"/>
      <c r="U435" s="178">
        <f t="shared" si="954"/>
        <v>0</v>
      </c>
      <c r="V435" s="179"/>
      <c r="W435" s="224"/>
      <c r="X435" s="225"/>
      <c r="Y435" s="225">
        <f t="shared" si="956"/>
        <v>0</v>
      </c>
      <c r="Z435" s="225"/>
      <c r="AA435" s="225">
        <f t="shared" si="957"/>
        <v>0</v>
      </c>
      <c r="AB435" s="226"/>
      <c r="AC435" s="271"/>
      <c r="AD435" s="272"/>
      <c r="AE435" s="272">
        <f t="shared" si="959"/>
        <v>0</v>
      </c>
      <c r="AF435" s="272"/>
      <c r="AG435" s="272">
        <f t="shared" si="960"/>
        <v>0</v>
      </c>
      <c r="AH435" s="273"/>
      <c r="AI435" s="318"/>
      <c r="AJ435" s="319"/>
      <c r="AK435" s="319">
        <f t="shared" si="962"/>
        <v>0</v>
      </c>
      <c r="AL435" s="319"/>
      <c r="AM435" s="319">
        <f t="shared" si="963"/>
        <v>0</v>
      </c>
      <c r="AN435" s="320"/>
      <c r="AO435" s="1107"/>
      <c r="AP435" s="1093"/>
      <c r="AQ435" s="1093">
        <f t="shared" si="965"/>
        <v>0</v>
      </c>
      <c r="AR435" s="1093"/>
      <c r="AS435" s="1093">
        <f t="shared" si="966"/>
        <v>0</v>
      </c>
      <c r="AT435" s="1094"/>
      <c r="AU435" s="1103"/>
      <c r="AV435" s="1101"/>
      <c r="AW435" s="1101">
        <f t="shared" si="968"/>
        <v>0</v>
      </c>
      <c r="AX435" s="1101"/>
      <c r="AY435" s="1101">
        <f t="shared" si="969"/>
        <v>0</v>
      </c>
      <c r="AZ435" s="1102"/>
      <c r="BA435" s="1163">
        <f t="shared" si="847"/>
        <v>0</v>
      </c>
      <c r="BB435" s="363"/>
      <c r="BC435" s="363">
        <f t="shared" si="971"/>
        <v>0</v>
      </c>
      <c r="BD435" s="363"/>
      <c r="BE435" s="363">
        <f t="shared" si="972"/>
        <v>0</v>
      </c>
      <c r="BF435" s="364">
        <f t="shared" si="940"/>
        <v>0</v>
      </c>
      <c r="BG435" s="1220">
        <f t="shared" si="930"/>
        <v>0</v>
      </c>
      <c r="BH435" s="1220">
        <f t="shared" si="931"/>
        <v>0</v>
      </c>
    </row>
    <row r="436" spans="1:60" ht="25.5" x14ac:dyDescent="0.2">
      <c r="A436" s="1">
        <v>427</v>
      </c>
      <c r="B436" s="50" t="s">
        <v>150</v>
      </c>
      <c r="C436" s="1159"/>
      <c r="D436" s="51" t="s">
        <v>56</v>
      </c>
      <c r="E436" s="1657">
        <v>3.02</v>
      </c>
      <c r="F436" s="76">
        <v>1875</v>
      </c>
      <c r="G436" s="76">
        <f t="shared" si="896"/>
        <v>5662.5</v>
      </c>
      <c r="H436" s="76">
        <v>2646</v>
      </c>
      <c r="I436" s="76">
        <f t="shared" si="897"/>
        <v>7990.92</v>
      </c>
      <c r="J436" s="120">
        <f t="shared" ref="J436:J438" si="981">G436+I436</f>
        <v>13653.42</v>
      </c>
      <c r="K436" s="1317"/>
      <c r="L436" s="95">
        <v>1875</v>
      </c>
      <c r="M436" s="95">
        <f t="shared" si="950"/>
        <v>0</v>
      </c>
      <c r="N436" s="95">
        <v>2646</v>
      </c>
      <c r="O436" s="95">
        <f t="shared" si="951"/>
        <v>0</v>
      </c>
      <c r="P436" s="96">
        <f t="shared" ref="P436:P438" si="982">M436+O436</f>
        <v>0</v>
      </c>
      <c r="Q436" s="1597">
        <v>1.4</v>
      </c>
      <c r="R436" s="178">
        <v>1875</v>
      </c>
      <c r="S436" s="178">
        <f t="shared" si="953"/>
        <v>2625</v>
      </c>
      <c r="T436" s="178">
        <v>2646</v>
      </c>
      <c r="U436" s="178">
        <f t="shared" si="954"/>
        <v>3704.3999999999996</v>
      </c>
      <c r="V436" s="179">
        <f t="shared" ref="V436:V438" si="983">S436+U436</f>
        <v>6329.4</v>
      </c>
      <c r="W436" s="1311"/>
      <c r="X436" s="225">
        <v>1875</v>
      </c>
      <c r="Y436" s="225">
        <f t="shared" si="956"/>
        <v>0</v>
      </c>
      <c r="Z436" s="225">
        <v>2646</v>
      </c>
      <c r="AA436" s="225">
        <f t="shared" si="957"/>
        <v>0</v>
      </c>
      <c r="AB436" s="226">
        <f t="shared" ref="AB436:AB438" si="984">Y436+AA436</f>
        <v>0</v>
      </c>
      <c r="AC436" s="1312"/>
      <c r="AD436" s="272">
        <v>1875</v>
      </c>
      <c r="AE436" s="272">
        <f t="shared" si="959"/>
        <v>0</v>
      </c>
      <c r="AF436" s="272">
        <v>2646</v>
      </c>
      <c r="AG436" s="272">
        <f t="shared" si="960"/>
        <v>0</v>
      </c>
      <c r="AH436" s="273">
        <f t="shared" ref="AH436:AH438" si="985">AE436+AG436</f>
        <v>0</v>
      </c>
      <c r="AI436" s="1594">
        <v>1.62</v>
      </c>
      <c r="AJ436" s="319">
        <v>1875</v>
      </c>
      <c r="AK436" s="319">
        <f t="shared" si="962"/>
        <v>3037.5</v>
      </c>
      <c r="AL436" s="319">
        <v>2646</v>
      </c>
      <c r="AM436" s="319">
        <f t="shared" si="963"/>
        <v>4286.5200000000004</v>
      </c>
      <c r="AN436" s="320">
        <f t="shared" ref="AN436:AN438" si="986">AK436+AM436</f>
        <v>7324.02</v>
      </c>
      <c r="AO436" s="1308"/>
      <c r="AP436" s="1093">
        <v>1875</v>
      </c>
      <c r="AQ436" s="1093">
        <f t="shared" si="965"/>
        <v>0</v>
      </c>
      <c r="AR436" s="1093">
        <v>2646</v>
      </c>
      <c r="AS436" s="1093">
        <f t="shared" si="966"/>
        <v>0</v>
      </c>
      <c r="AT436" s="1094">
        <f t="shared" ref="AT436:AT438" si="987">AQ436+AS436</f>
        <v>0</v>
      </c>
      <c r="AU436" s="1309"/>
      <c r="AV436" s="1101">
        <v>1875</v>
      </c>
      <c r="AW436" s="1101">
        <f t="shared" si="968"/>
        <v>0</v>
      </c>
      <c r="AX436" s="1101">
        <v>2646</v>
      </c>
      <c r="AY436" s="1101">
        <f t="shared" si="969"/>
        <v>0</v>
      </c>
      <c r="AZ436" s="1102">
        <f t="shared" ref="AZ436:AZ438" si="988">AW436+AY436</f>
        <v>0</v>
      </c>
      <c r="BA436" s="1151">
        <f t="shared" si="847"/>
        <v>0</v>
      </c>
      <c r="BB436" s="363">
        <v>1875</v>
      </c>
      <c r="BC436" s="363">
        <f t="shared" si="971"/>
        <v>0</v>
      </c>
      <c r="BD436" s="363">
        <v>2646</v>
      </c>
      <c r="BE436" s="363">
        <f t="shared" si="972"/>
        <v>0</v>
      </c>
      <c r="BF436" s="364">
        <f t="shared" si="940"/>
        <v>0</v>
      </c>
      <c r="BG436" s="1220">
        <f t="shared" si="930"/>
        <v>0</v>
      </c>
      <c r="BH436" s="1220">
        <f t="shared" si="931"/>
        <v>0</v>
      </c>
    </row>
    <row r="437" spans="1:60" x14ac:dyDescent="0.2">
      <c r="A437" s="1">
        <v>428</v>
      </c>
      <c r="B437" s="50" t="s">
        <v>171</v>
      </c>
      <c r="C437" s="1159"/>
      <c r="D437" s="51" t="s">
        <v>172</v>
      </c>
      <c r="E437" s="51">
        <v>1.57</v>
      </c>
      <c r="F437" s="76">
        <v>1000</v>
      </c>
      <c r="G437" s="76">
        <f t="shared" si="896"/>
        <v>1570</v>
      </c>
      <c r="H437" s="76">
        <v>95</v>
      </c>
      <c r="I437" s="76">
        <f t="shared" si="897"/>
        <v>149.15</v>
      </c>
      <c r="J437" s="120">
        <f t="shared" si="981"/>
        <v>1719.15</v>
      </c>
      <c r="K437" s="131"/>
      <c r="L437" s="95">
        <v>1000</v>
      </c>
      <c r="M437" s="95">
        <f t="shared" si="950"/>
        <v>0</v>
      </c>
      <c r="N437" s="95">
        <v>95</v>
      </c>
      <c r="O437" s="95">
        <f t="shared" si="951"/>
        <v>0</v>
      </c>
      <c r="P437" s="96">
        <f t="shared" si="982"/>
        <v>0</v>
      </c>
      <c r="Q437" s="177">
        <v>1.57</v>
      </c>
      <c r="R437" s="178">
        <v>1000</v>
      </c>
      <c r="S437" s="178">
        <f t="shared" si="953"/>
        <v>1570</v>
      </c>
      <c r="T437" s="178">
        <v>95</v>
      </c>
      <c r="U437" s="178">
        <f t="shared" si="954"/>
        <v>149.15</v>
      </c>
      <c r="V437" s="179">
        <f t="shared" si="983"/>
        <v>1719.15</v>
      </c>
      <c r="W437" s="224"/>
      <c r="X437" s="225">
        <v>1000</v>
      </c>
      <c r="Y437" s="225">
        <f t="shared" si="956"/>
        <v>0</v>
      </c>
      <c r="Z437" s="225">
        <v>95</v>
      </c>
      <c r="AA437" s="225">
        <f t="shared" si="957"/>
        <v>0</v>
      </c>
      <c r="AB437" s="226">
        <f t="shared" si="984"/>
        <v>0</v>
      </c>
      <c r="AC437" s="271"/>
      <c r="AD437" s="272">
        <v>1000</v>
      </c>
      <c r="AE437" s="272">
        <f t="shared" si="959"/>
        <v>0</v>
      </c>
      <c r="AF437" s="272">
        <v>95</v>
      </c>
      <c r="AG437" s="272">
        <f t="shared" si="960"/>
        <v>0</v>
      </c>
      <c r="AH437" s="273">
        <f t="shared" si="985"/>
        <v>0</v>
      </c>
      <c r="AI437" s="318"/>
      <c r="AJ437" s="319">
        <v>1000</v>
      </c>
      <c r="AK437" s="319">
        <f t="shared" si="962"/>
        <v>0</v>
      </c>
      <c r="AL437" s="319">
        <v>95</v>
      </c>
      <c r="AM437" s="319">
        <f t="shared" si="963"/>
        <v>0</v>
      </c>
      <c r="AN437" s="320">
        <f t="shared" si="986"/>
        <v>0</v>
      </c>
      <c r="AO437" s="1107"/>
      <c r="AP437" s="1093">
        <v>1000</v>
      </c>
      <c r="AQ437" s="1093">
        <f t="shared" si="965"/>
        <v>0</v>
      </c>
      <c r="AR437" s="1093">
        <v>95</v>
      </c>
      <c r="AS437" s="1093">
        <f t="shared" si="966"/>
        <v>0</v>
      </c>
      <c r="AT437" s="1094">
        <f t="shared" si="987"/>
        <v>0</v>
      </c>
      <c r="AU437" s="1103"/>
      <c r="AV437" s="1101">
        <v>1000</v>
      </c>
      <c r="AW437" s="1101">
        <f t="shared" si="968"/>
        <v>0</v>
      </c>
      <c r="AX437" s="1101">
        <v>95</v>
      </c>
      <c r="AY437" s="1101">
        <f t="shared" si="969"/>
        <v>0</v>
      </c>
      <c r="AZ437" s="1102">
        <f t="shared" si="988"/>
        <v>0</v>
      </c>
      <c r="BA437" s="1151">
        <f t="shared" si="847"/>
        <v>0</v>
      </c>
      <c r="BB437" s="363">
        <v>1000</v>
      </c>
      <c r="BC437" s="363">
        <f t="shared" si="971"/>
        <v>0</v>
      </c>
      <c r="BD437" s="363">
        <v>95</v>
      </c>
      <c r="BE437" s="363">
        <f t="shared" si="972"/>
        <v>0</v>
      </c>
      <c r="BF437" s="364">
        <f t="shared" si="940"/>
        <v>0</v>
      </c>
      <c r="BG437" s="1220">
        <f t="shared" si="930"/>
        <v>0</v>
      </c>
      <c r="BH437" s="1220">
        <f t="shared" si="931"/>
        <v>0</v>
      </c>
    </row>
    <row r="438" spans="1:60" x14ac:dyDescent="0.2">
      <c r="A438" s="1">
        <v>429</v>
      </c>
      <c r="B438" s="50" t="s">
        <v>60</v>
      </c>
      <c r="C438" s="1159"/>
      <c r="D438" s="51" t="s">
        <v>5</v>
      </c>
      <c r="E438" s="51">
        <v>1</v>
      </c>
      <c r="F438" s="76">
        <v>0</v>
      </c>
      <c r="G438" s="76">
        <f t="shared" si="896"/>
        <v>0</v>
      </c>
      <c r="H438" s="76">
        <v>49673</v>
      </c>
      <c r="I438" s="76">
        <f t="shared" si="897"/>
        <v>49673</v>
      </c>
      <c r="J438" s="120">
        <f t="shared" si="981"/>
        <v>49673</v>
      </c>
      <c r="K438" s="131"/>
      <c r="L438" s="95">
        <v>0</v>
      </c>
      <c r="M438" s="95">
        <f t="shared" si="950"/>
        <v>0</v>
      </c>
      <c r="N438" s="95">
        <v>49673</v>
      </c>
      <c r="O438" s="95">
        <f t="shared" si="951"/>
        <v>0</v>
      </c>
      <c r="P438" s="96">
        <f t="shared" si="982"/>
        <v>0</v>
      </c>
      <c r="Q438" s="177">
        <v>1</v>
      </c>
      <c r="R438" s="178">
        <v>0</v>
      </c>
      <c r="S438" s="178">
        <f t="shared" si="953"/>
        <v>0</v>
      </c>
      <c r="T438" s="178">
        <v>49673</v>
      </c>
      <c r="U438" s="178">
        <f t="shared" si="954"/>
        <v>49673</v>
      </c>
      <c r="V438" s="179">
        <f t="shared" si="983"/>
        <v>49673</v>
      </c>
      <c r="W438" s="224"/>
      <c r="X438" s="225">
        <v>0</v>
      </c>
      <c r="Y438" s="225">
        <f t="shared" si="956"/>
        <v>0</v>
      </c>
      <c r="Z438" s="225">
        <v>49673</v>
      </c>
      <c r="AA438" s="225">
        <f t="shared" si="957"/>
        <v>0</v>
      </c>
      <c r="AB438" s="226">
        <f t="shared" si="984"/>
        <v>0</v>
      </c>
      <c r="AC438" s="271"/>
      <c r="AD438" s="272">
        <v>0</v>
      </c>
      <c r="AE438" s="272">
        <f t="shared" si="959"/>
        <v>0</v>
      </c>
      <c r="AF438" s="272">
        <v>49673</v>
      </c>
      <c r="AG438" s="272">
        <f t="shared" si="960"/>
        <v>0</v>
      </c>
      <c r="AH438" s="273">
        <f t="shared" si="985"/>
        <v>0</v>
      </c>
      <c r="AI438" s="318"/>
      <c r="AJ438" s="319">
        <v>0</v>
      </c>
      <c r="AK438" s="319">
        <f t="shared" si="962"/>
        <v>0</v>
      </c>
      <c r="AL438" s="319">
        <v>49673</v>
      </c>
      <c r="AM438" s="319">
        <f t="shared" si="963"/>
        <v>0</v>
      </c>
      <c r="AN438" s="320">
        <f t="shared" si="986"/>
        <v>0</v>
      </c>
      <c r="AO438" s="1107"/>
      <c r="AP438" s="1093">
        <v>0</v>
      </c>
      <c r="AQ438" s="1093">
        <f t="shared" si="965"/>
        <v>0</v>
      </c>
      <c r="AR438" s="1093">
        <v>49673</v>
      </c>
      <c r="AS438" s="1093">
        <f t="shared" si="966"/>
        <v>0</v>
      </c>
      <c r="AT438" s="1094">
        <f t="shared" si="987"/>
        <v>0</v>
      </c>
      <c r="AU438" s="1103"/>
      <c r="AV438" s="1101">
        <v>0</v>
      </c>
      <c r="AW438" s="1101">
        <f t="shared" si="968"/>
        <v>0</v>
      </c>
      <c r="AX438" s="1101">
        <v>49673</v>
      </c>
      <c r="AY438" s="1101">
        <f t="shared" si="969"/>
        <v>0</v>
      </c>
      <c r="AZ438" s="1102">
        <f t="shared" si="988"/>
        <v>0</v>
      </c>
      <c r="BA438" s="1151">
        <f t="shared" si="847"/>
        <v>0</v>
      </c>
      <c r="BB438" s="363">
        <v>0</v>
      </c>
      <c r="BC438" s="363">
        <f t="shared" si="971"/>
        <v>0</v>
      </c>
      <c r="BD438" s="363">
        <v>49673</v>
      </c>
      <c r="BE438" s="363">
        <f t="shared" si="972"/>
        <v>0</v>
      </c>
      <c r="BF438" s="364">
        <f t="shared" si="940"/>
        <v>0</v>
      </c>
      <c r="BG438" s="1220">
        <f t="shared" si="930"/>
        <v>0</v>
      </c>
      <c r="BH438" s="1220">
        <f t="shared" si="931"/>
        <v>0</v>
      </c>
    </row>
    <row r="439" spans="1:60" x14ac:dyDescent="0.2">
      <c r="A439" s="1">
        <v>430</v>
      </c>
      <c r="B439" s="1319" t="s">
        <v>174</v>
      </c>
      <c r="C439" s="1159"/>
      <c r="D439" s="51"/>
      <c r="E439" s="51"/>
      <c r="F439" s="51"/>
      <c r="G439" s="76"/>
      <c r="H439" s="1124"/>
      <c r="I439" s="76"/>
      <c r="J439" s="1125"/>
      <c r="K439" s="131"/>
      <c r="L439" s="1144"/>
      <c r="M439" s="95"/>
      <c r="N439" s="1126"/>
      <c r="O439" s="95"/>
      <c r="P439" s="1127"/>
      <c r="Q439" s="177"/>
      <c r="R439" s="1145"/>
      <c r="S439" s="178"/>
      <c r="T439" s="1128"/>
      <c r="U439" s="178"/>
      <c r="V439" s="1129"/>
      <c r="W439" s="224"/>
      <c r="X439" s="1146"/>
      <c r="Y439" s="225"/>
      <c r="Z439" s="1130"/>
      <c r="AA439" s="225"/>
      <c r="AB439" s="1131"/>
      <c r="AC439" s="271"/>
      <c r="AD439" s="1147"/>
      <c r="AE439" s="272"/>
      <c r="AF439" s="1132"/>
      <c r="AG439" s="272"/>
      <c r="AH439" s="1133"/>
      <c r="AI439" s="318"/>
      <c r="AJ439" s="1148"/>
      <c r="AK439" s="319"/>
      <c r="AL439" s="1134"/>
      <c r="AM439" s="319"/>
      <c r="AN439" s="1135"/>
      <c r="AO439" s="1107"/>
      <c r="AP439" s="1149"/>
      <c r="AQ439" s="1093"/>
      <c r="AR439" s="1136"/>
      <c r="AS439" s="1093"/>
      <c r="AT439" s="1137"/>
      <c r="AU439" s="1103"/>
      <c r="AV439" s="1150"/>
      <c r="AW439" s="1101"/>
      <c r="AX439" s="1138"/>
      <c r="AY439" s="1101"/>
      <c r="AZ439" s="1139"/>
      <c r="BA439" s="1151">
        <f t="shared" si="847"/>
        <v>0</v>
      </c>
      <c r="BB439" s="1152"/>
      <c r="BC439" s="363"/>
      <c r="BD439" s="1140"/>
      <c r="BE439" s="363"/>
      <c r="BF439" s="364">
        <f t="shared" si="940"/>
        <v>0</v>
      </c>
      <c r="BG439" s="1220">
        <f t="shared" si="930"/>
        <v>0</v>
      </c>
      <c r="BH439" s="1220">
        <f t="shared" si="931"/>
        <v>0</v>
      </c>
    </row>
    <row r="440" spans="1:60" x14ac:dyDescent="0.2">
      <c r="A440" s="1">
        <v>431</v>
      </c>
      <c r="B440" s="50" t="s">
        <v>175</v>
      </c>
      <c r="C440" s="1159" t="s">
        <v>176</v>
      </c>
      <c r="D440" s="51" t="s">
        <v>14</v>
      </c>
      <c r="E440" s="51">
        <v>2</v>
      </c>
      <c r="F440" s="76">
        <v>800</v>
      </c>
      <c r="G440" s="76">
        <f t="shared" si="896"/>
        <v>1600</v>
      </c>
      <c r="H440" s="76">
        <v>627</v>
      </c>
      <c r="I440" s="76">
        <f t="shared" si="897"/>
        <v>1254</v>
      </c>
      <c r="J440" s="120">
        <f t="shared" ref="J440:J443" si="989">G440+I440</f>
        <v>2854</v>
      </c>
      <c r="K440" s="131"/>
      <c r="L440" s="95">
        <v>800</v>
      </c>
      <c r="M440" s="95">
        <f t="shared" ref="M440:M458" si="990">K440*L440</f>
        <v>0</v>
      </c>
      <c r="N440" s="95">
        <v>627</v>
      </c>
      <c r="O440" s="95">
        <f t="shared" ref="O440:O458" si="991">K440*N440</f>
        <v>0</v>
      </c>
      <c r="P440" s="96">
        <f t="shared" ref="P440:P443" si="992">M440+O440</f>
        <v>0</v>
      </c>
      <c r="Q440" s="177"/>
      <c r="R440" s="178">
        <v>800</v>
      </c>
      <c r="S440" s="178">
        <f t="shared" ref="S440:S458" si="993">Q440*R440</f>
        <v>0</v>
      </c>
      <c r="T440" s="178">
        <v>627</v>
      </c>
      <c r="U440" s="178">
        <f t="shared" ref="U440:U458" si="994">Q440*T440</f>
        <v>0</v>
      </c>
      <c r="V440" s="179">
        <f t="shared" ref="V440:V443" si="995">S440+U440</f>
        <v>0</v>
      </c>
      <c r="W440" s="224"/>
      <c r="X440" s="225">
        <v>800</v>
      </c>
      <c r="Y440" s="225">
        <f t="shared" ref="Y440:Y458" si="996">W440*X440</f>
        <v>0</v>
      </c>
      <c r="Z440" s="225">
        <v>627</v>
      </c>
      <c r="AA440" s="225">
        <f t="shared" ref="AA440:AA458" si="997">W440*Z440</f>
        <v>0</v>
      </c>
      <c r="AB440" s="226">
        <f t="shared" ref="AB440:AB443" si="998">Y440+AA440</f>
        <v>0</v>
      </c>
      <c r="AC440" s="271">
        <v>2</v>
      </c>
      <c r="AD440" s="272">
        <v>800</v>
      </c>
      <c r="AE440" s="272">
        <f t="shared" ref="AE440:AE458" si="999">AC440*AD440</f>
        <v>1600</v>
      </c>
      <c r="AF440" s="272">
        <v>627</v>
      </c>
      <c r="AG440" s="272">
        <f t="shared" ref="AG440:AG458" si="1000">AC440*AF440</f>
        <v>1254</v>
      </c>
      <c r="AH440" s="273">
        <f t="shared" ref="AH440:AH443" si="1001">AE440+AG440</f>
        <v>2854</v>
      </c>
      <c r="AI440" s="318"/>
      <c r="AJ440" s="319">
        <v>800</v>
      </c>
      <c r="AK440" s="319">
        <f t="shared" ref="AK440:AK458" si="1002">AI440*AJ440</f>
        <v>0</v>
      </c>
      <c r="AL440" s="319">
        <v>627</v>
      </c>
      <c r="AM440" s="319">
        <f t="shared" ref="AM440:AM458" si="1003">AI440*AL440</f>
        <v>0</v>
      </c>
      <c r="AN440" s="320">
        <f t="shared" ref="AN440:AN443" si="1004">AK440+AM440</f>
        <v>0</v>
      </c>
      <c r="AO440" s="1107"/>
      <c r="AP440" s="1093">
        <v>800</v>
      </c>
      <c r="AQ440" s="1093">
        <f t="shared" ref="AQ440:AQ458" si="1005">AO440*AP440</f>
        <v>0</v>
      </c>
      <c r="AR440" s="1093">
        <v>627</v>
      </c>
      <c r="AS440" s="1093">
        <f t="shared" ref="AS440:AS458" si="1006">AO440*AR440</f>
        <v>0</v>
      </c>
      <c r="AT440" s="1094">
        <f t="shared" ref="AT440:AT443" si="1007">AQ440+AS440</f>
        <v>0</v>
      </c>
      <c r="AU440" s="1103"/>
      <c r="AV440" s="1101">
        <v>800</v>
      </c>
      <c r="AW440" s="1101">
        <f t="shared" ref="AW440:AW458" si="1008">AU440*AV440</f>
        <v>0</v>
      </c>
      <c r="AX440" s="1101">
        <v>627</v>
      </c>
      <c r="AY440" s="1101">
        <f t="shared" ref="AY440:AY458" si="1009">AU440*AX440</f>
        <v>0</v>
      </c>
      <c r="AZ440" s="1102">
        <f t="shared" ref="AZ440:AZ443" si="1010">AW440+AY440</f>
        <v>0</v>
      </c>
      <c r="BA440" s="1151">
        <f t="shared" si="847"/>
        <v>0</v>
      </c>
      <c r="BB440" s="363">
        <v>800</v>
      </c>
      <c r="BC440" s="363">
        <f t="shared" ref="BC440:BC458" si="1011">BA440*BB440</f>
        <v>0</v>
      </c>
      <c r="BD440" s="363">
        <v>627</v>
      </c>
      <c r="BE440" s="363">
        <f t="shared" ref="BE440:BE458" si="1012">BA440*BD440</f>
        <v>0</v>
      </c>
      <c r="BF440" s="364">
        <f t="shared" si="940"/>
        <v>0</v>
      </c>
      <c r="BG440" s="1220">
        <f t="shared" si="930"/>
        <v>0</v>
      </c>
      <c r="BH440" s="1220">
        <f t="shared" si="931"/>
        <v>0</v>
      </c>
    </row>
    <row r="441" spans="1:60" x14ac:dyDescent="0.2">
      <c r="A441" s="1">
        <v>432</v>
      </c>
      <c r="B441" s="50" t="s">
        <v>156</v>
      </c>
      <c r="C441" s="1159"/>
      <c r="D441" s="51" t="s">
        <v>14</v>
      </c>
      <c r="E441" s="51">
        <v>2</v>
      </c>
      <c r="F441" s="76">
        <v>600</v>
      </c>
      <c r="G441" s="76">
        <f t="shared" si="896"/>
        <v>1200</v>
      </c>
      <c r="H441" s="76">
        <v>595</v>
      </c>
      <c r="I441" s="76">
        <f t="shared" si="897"/>
        <v>1190</v>
      </c>
      <c r="J441" s="120">
        <f t="shared" si="989"/>
        <v>2390</v>
      </c>
      <c r="K441" s="131"/>
      <c r="L441" s="95">
        <v>600</v>
      </c>
      <c r="M441" s="95">
        <f t="shared" si="990"/>
        <v>0</v>
      </c>
      <c r="N441" s="95">
        <v>595</v>
      </c>
      <c r="O441" s="95">
        <f t="shared" si="991"/>
        <v>0</v>
      </c>
      <c r="P441" s="96">
        <f t="shared" si="992"/>
        <v>0</v>
      </c>
      <c r="Q441" s="177"/>
      <c r="R441" s="178">
        <v>600</v>
      </c>
      <c r="S441" s="178">
        <f t="shared" si="993"/>
        <v>0</v>
      </c>
      <c r="T441" s="178">
        <v>595</v>
      </c>
      <c r="U441" s="178">
        <f t="shared" si="994"/>
        <v>0</v>
      </c>
      <c r="V441" s="179">
        <f t="shared" si="995"/>
        <v>0</v>
      </c>
      <c r="W441" s="224"/>
      <c r="X441" s="225">
        <v>600</v>
      </c>
      <c r="Y441" s="225">
        <f t="shared" si="996"/>
        <v>0</v>
      </c>
      <c r="Z441" s="225">
        <v>595</v>
      </c>
      <c r="AA441" s="225">
        <f t="shared" si="997"/>
        <v>0</v>
      </c>
      <c r="AB441" s="226">
        <f t="shared" si="998"/>
        <v>0</v>
      </c>
      <c r="AC441" s="271">
        <v>2</v>
      </c>
      <c r="AD441" s="272">
        <v>600</v>
      </c>
      <c r="AE441" s="272">
        <f t="shared" si="999"/>
        <v>1200</v>
      </c>
      <c r="AF441" s="272">
        <v>595</v>
      </c>
      <c r="AG441" s="272">
        <f t="shared" si="1000"/>
        <v>1190</v>
      </c>
      <c r="AH441" s="273">
        <f t="shared" si="1001"/>
        <v>2390</v>
      </c>
      <c r="AI441" s="318"/>
      <c r="AJ441" s="319">
        <v>600</v>
      </c>
      <c r="AK441" s="319">
        <f t="shared" si="1002"/>
        <v>0</v>
      </c>
      <c r="AL441" s="319">
        <v>595</v>
      </c>
      <c r="AM441" s="319">
        <f t="shared" si="1003"/>
        <v>0</v>
      </c>
      <c r="AN441" s="320">
        <f t="shared" si="1004"/>
        <v>0</v>
      </c>
      <c r="AO441" s="1107"/>
      <c r="AP441" s="1093">
        <v>600</v>
      </c>
      <c r="AQ441" s="1093">
        <f t="shared" si="1005"/>
        <v>0</v>
      </c>
      <c r="AR441" s="1093">
        <v>595</v>
      </c>
      <c r="AS441" s="1093">
        <f t="shared" si="1006"/>
        <v>0</v>
      </c>
      <c r="AT441" s="1094">
        <f t="shared" si="1007"/>
        <v>0</v>
      </c>
      <c r="AU441" s="1103"/>
      <c r="AV441" s="1101">
        <v>600</v>
      </c>
      <c r="AW441" s="1101">
        <f t="shared" si="1008"/>
        <v>0</v>
      </c>
      <c r="AX441" s="1101">
        <v>595</v>
      </c>
      <c r="AY441" s="1101">
        <f t="shared" si="1009"/>
        <v>0</v>
      </c>
      <c r="AZ441" s="1102">
        <f t="shared" si="1010"/>
        <v>0</v>
      </c>
      <c r="BA441" s="1151">
        <f t="shared" si="847"/>
        <v>0</v>
      </c>
      <c r="BB441" s="363">
        <v>600</v>
      </c>
      <c r="BC441" s="363">
        <f t="shared" si="1011"/>
        <v>0</v>
      </c>
      <c r="BD441" s="363">
        <v>595</v>
      </c>
      <c r="BE441" s="363">
        <f t="shared" si="1012"/>
        <v>0</v>
      </c>
      <c r="BF441" s="364">
        <f t="shared" si="940"/>
        <v>0</v>
      </c>
      <c r="BG441" s="1220">
        <f t="shared" si="930"/>
        <v>0</v>
      </c>
      <c r="BH441" s="1220">
        <f t="shared" si="931"/>
        <v>0</v>
      </c>
    </row>
    <row r="442" spans="1:60" x14ac:dyDescent="0.2">
      <c r="A442" s="1">
        <v>433</v>
      </c>
      <c r="B442" s="50" t="s">
        <v>177</v>
      </c>
      <c r="C442" s="1159"/>
      <c r="D442" s="51" t="s">
        <v>14</v>
      </c>
      <c r="E442" s="51">
        <v>10</v>
      </c>
      <c r="F442" s="76">
        <v>800</v>
      </c>
      <c r="G442" s="76">
        <f t="shared" si="896"/>
        <v>8000</v>
      </c>
      <c r="H442" s="76">
        <v>2975</v>
      </c>
      <c r="I442" s="76">
        <f t="shared" si="897"/>
        <v>29750</v>
      </c>
      <c r="J442" s="120">
        <f t="shared" si="989"/>
        <v>37750</v>
      </c>
      <c r="K442" s="131">
        <v>9</v>
      </c>
      <c r="L442" s="95">
        <v>800</v>
      </c>
      <c r="M442" s="95">
        <f t="shared" si="990"/>
        <v>7200</v>
      </c>
      <c r="N442" s="95">
        <v>2975</v>
      </c>
      <c r="O442" s="95">
        <f t="shared" si="991"/>
        <v>26775</v>
      </c>
      <c r="P442" s="96">
        <f t="shared" si="992"/>
        <v>33975</v>
      </c>
      <c r="Q442" s="177">
        <v>1</v>
      </c>
      <c r="R442" s="178">
        <v>800</v>
      </c>
      <c r="S442" s="178">
        <f t="shared" si="993"/>
        <v>800</v>
      </c>
      <c r="T442" s="178">
        <v>2975</v>
      </c>
      <c r="U442" s="178">
        <f t="shared" si="994"/>
        <v>2975</v>
      </c>
      <c r="V442" s="179">
        <f t="shared" si="995"/>
        <v>3775</v>
      </c>
      <c r="W442" s="224"/>
      <c r="X442" s="225">
        <v>800</v>
      </c>
      <c r="Y442" s="225">
        <f t="shared" si="996"/>
        <v>0</v>
      </c>
      <c r="Z442" s="225">
        <v>2975</v>
      </c>
      <c r="AA442" s="225">
        <f t="shared" si="997"/>
        <v>0</v>
      </c>
      <c r="AB442" s="226">
        <f t="shared" si="998"/>
        <v>0</v>
      </c>
      <c r="AC442" s="271"/>
      <c r="AD442" s="272">
        <v>800</v>
      </c>
      <c r="AE442" s="272">
        <f t="shared" si="999"/>
        <v>0</v>
      </c>
      <c r="AF442" s="272">
        <v>2975</v>
      </c>
      <c r="AG442" s="272">
        <f t="shared" si="1000"/>
        <v>0</v>
      </c>
      <c r="AH442" s="273">
        <f t="shared" si="1001"/>
        <v>0</v>
      </c>
      <c r="AI442" s="318"/>
      <c r="AJ442" s="319">
        <v>800</v>
      </c>
      <c r="AK442" s="319">
        <f t="shared" si="1002"/>
        <v>0</v>
      </c>
      <c r="AL442" s="319">
        <v>2975</v>
      </c>
      <c r="AM442" s="319">
        <f t="shared" si="1003"/>
        <v>0</v>
      </c>
      <c r="AN442" s="320">
        <f t="shared" si="1004"/>
        <v>0</v>
      </c>
      <c r="AO442" s="1107"/>
      <c r="AP442" s="1093">
        <v>800</v>
      </c>
      <c r="AQ442" s="1093">
        <f t="shared" si="1005"/>
        <v>0</v>
      </c>
      <c r="AR442" s="1093">
        <v>2975</v>
      </c>
      <c r="AS442" s="1093">
        <f t="shared" si="1006"/>
        <v>0</v>
      </c>
      <c r="AT442" s="1094">
        <f t="shared" si="1007"/>
        <v>0</v>
      </c>
      <c r="AU442" s="1103"/>
      <c r="AV442" s="1101">
        <v>800</v>
      </c>
      <c r="AW442" s="1101">
        <f t="shared" si="1008"/>
        <v>0</v>
      </c>
      <c r="AX442" s="1101">
        <v>2975</v>
      </c>
      <c r="AY442" s="1101">
        <f t="shared" si="1009"/>
        <v>0</v>
      </c>
      <c r="AZ442" s="1102">
        <f t="shared" si="1010"/>
        <v>0</v>
      </c>
      <c r="BA442" s="1151">
        <f t="shared" si="847"/>
        <v>0</v>
      </c>
      <c r="BB442" s="363">
        <v>800</v>
      </c>
      <c r="BC442" s="363">
        <f t="shared" si="1011"/>
        <v>0</v>
      </c>
      <c r="BD442" s="363">
        <v>2975</v>
      </c>
      <c r="BE442" s="363">
        <f t="shared" si="1012"/>
        <v>0</v>
      </c>
      <c r="BF442" s="364">
        <f t="shared" si="940"/>
        <v>0</v>
      </c>
      <c r="BG442" s="1220">
        <f t="shared" si="930"/>
        <v>0</v>
      </c>
      <c r="BH442" s="1220">
        <f t="shared" si="931"/>
        <v>0</v>
      </c>
    </row>
    <row r="443" spans="1:60" x14ac:dyDescent="0.2">
      <c r="A443" s="1">
        <v>434</v>
      </c>
      <c r="B443" s="50" t="s">
        <v>157</v>
      </c>
      <c r="C443" s="51"/>
      <c r="D443" s="51" t="s">
        <v>56</v>
      </c>
      <c r="E443" s="51">
        <v>16.814</v>
      </c>
      <c r="F443" s="76">
        <v>1875</v>
      </c>
      <c r="G443" s="76">
        <f t="shared" si="896"/>
        <v>31526.25</v>
      </c>
      <c r="H443" s="76">
        <v>840</v>
      </c>
      <c r="I443" s="76">
        <f t="shared" si="897"/>
        <v>14123.76</v>
      </c>
      <c r="J443" s="120">
        <f t="shared" si="989"/>
        <v>45650.01</v>
      </c>
      <c r="K443" s="1596">
        <v>10.119999999999999</v>
      </c>
      <c r="L443" s="95">
        <v>1875</v>
      </c>
      <c r="M443" s="95">
        <f t="shared" si="990"/>
        <v>18975</v>
      </c>
      <c r="N443" s="95">
        <v>840</v>
      </c>
      <c r="O443" s="95">
        <f t="shared" si="991"/>
        <v>8500.7999999999993</v>
      </c>
      <c r="P443" s="96">
        <f t="shared" si="992"/>
        <v>27475.8</v>
      </c>
      <c r="Q443" s="177"/>
      <c r="R443" s="178">
        <v>1875</v>
      </c>
      <c r="S443" s="178">
        <f t="shared" si="993"/>
        <v>0</v>
      </c>
      <c r="T443" s="178">
        <v>840</v>
      </c>
      <c r="U443" s="178">
        <f t="shared" si="994"/>
        <v>0</v>
      </c>
      <c r="V443" s="179">
        <f t="shared" si="995"/>
        <v>0</v>
      </c>
      <c r="W443" s="224"/>
      <c r="X443" s="225">
        <v>1875</v>
      </c>
      <c r="Y443" s="225">
        <f t="shared" si="996"/>
        <v>0</v>
      </c>
      <c r="Z443" s="225">
        <v>840</v>
      </c>
      <c r="AA443" s="225">
        <f t="shared" si="997"/>
        <v>0</v>
      </c>
      <c r="AB443" s="226">
        <f t="shared" si="998"/>
        <v>0</v>
      </c>
      <c r="AC443" s="1596">
        <v>3.58</v>
      </c>
      <c r="AD443" s="272">
        <v>1875</v>
      </c>
      <c r="AE443" s="272">
        <f t="shared" si="999"/>
        <v>6712.5</v>
      </c>
      <c r="AF443" s="272">
        <v>840</v>
      </c>
      <c r="AG443" s="272">
        <f t="shared" si="1000"/>
        <v>3007.2000000000003</v>
      </c>
      <c r="AH443" s="273">
        <f t="shared" si="1001"/>
        <v>9719.7000000000007</v>
      </c>
      <c r="AI443" s="1594">
        <v>3.1139999999999999</v>
      </c>
      <c r="AJ443" s="319">
        <v>1875</v>
      </c>
      <c r="AK443" s="319">
        <f t="shared" si="1002"/>
        <v>5838.75</v>
      </c>
      <c r="AL443" s="319">
        <v>840</v>
      </c>
      <c r="AM443" s="319">
        <f t="shared" si="1003"/>
        <v>2615.7599999999998</v>
      </c>
      <c r="AN443" s="320">
        <f t="shared" si="1004"/>
        <v>8454.51</v>
      </c>
      <c r="AO443" s="1308"/>
      <c r="AP443" s="1093">
        <v>1875</v>
      </c>
      <c r="AQ443" s="1093">
        <f t="shared" si="1005"/>
        <v>0</v>
      </c>
      <c r="AR443" s="1093">
        <v>840</v>
      </c>
      <c r="AS443" s="1093">
        <f t="shared" si="1006"/>
        <v>0</v>
      </c>
      <c r="AT443" s="1094">
        <f t="shared" si="1007"/>
        <v>0</v>
      </c>
      <c r="AU443" s="1309"/>
      <c r="AV443" s="1101">
        <v>1875</v>
      </c>
      <c r="AW443" s="1101">
        <f t="shared" si="1008"/>
        <v>0</v>
      </c>
      <c r="AX443" s="1101">
        <v>840</v>
      </c>
      <c r="AY443" s="1101">
        <f t="shared" si="1009"/>
        <v>0</v>
      </c>
      <c r="AZ443" s="1102">
        <f t="shared" si="1010"/>
        <v>0</v>
      </c>
      <c r="BA443" s="1151">
        <f t="shared" si="847"/>
        <v>8.8817841970012523E-16</v>
      </c>
      <c r="BB443" s="363">
        <v>1875</v>
      </c>
      <c r="BC443" s="363">
        <f t="shared" si="1011"/>
        <v>1.6653345369377348E-12</v>
      </c>
      <c r="BD443" s="363">
        <v>840</v>
      </c>
      <c r="BE443" s="363">
        <f t="shared" si="1012"/>
        <v>7.460698725481052E-13</v>
      </c>
      <c r="BF443" s="364">
        <f t="shared" si="940"/>
        <v>2.41140440948584E-12</v>
      </c>
      <c r="BG443" s="1220">
        <f t="shared" si="930"/>
        <v>0</v>
      </c>
      <c r="BH443" s="1220">
        <f t="shared" si="931"/>
        <v>2.41140440948584E-12</v>
      </c>
    </row>
    <row r="444" spans="1:60" hidden="1" x14ac:dyDescent="0.2">
      <c r="A444" s="1">
        <v>435</v>
      </c>
      <c r="B444" s="50" t="s">
        <v>158</v>
      </c>
      <c r="C444" s="1159"/>
      <c r="D444" s="51" t="s">
        <v>137</v>
      </c>
      <c r="E444" s="51">
        <v>0</v>
      </c>
      <c r="F444" s="76"/>
      <c r="G444" s="76">
        <f t="shared" si="896"/>
        <v>0</v>
      </c>
      <c r="H444" s="76"/>
      <c r="I444" s="76">
        <f t="shared" si="897"/>
        <v>0</v>
      </c>
      <c r="J444" s="120"/>
      <c r="K444" s="131"/>
      <c r="L444" s="95"/>
      <c r="M444" s="95">
        <f t="shared" si="990"/>
        <v>0</v>
      </c>
      <c r="N444" s="95"/>
      <c r="O444" s="95">
        <f t="shared" si="991"/>
        <v>0</v>
      </c>
      <c r="P444" s="96"/>
      <c r="Q444" s="177"/>
      <c r="R444" s="178"/>
      <c r="S444" s="178">
        <f t="shared" si="993"/>
        <v>0</v>
      </c>
      <c r="T444" s="178"/>
      <c r="U444" s="178">
        <f t="shared" si="994"/>
        <v>0</v>
      </c>
      <c r="V444" s="179"/>
      <c r="W444" s="224"/>
      <c r="X444" s="225"/>
      <c r="Y444" s="225">
        <f t="shared" si="996"/>
        <v>0</v>
      </c>
      <c r="Z444" s="225"/>
      <c r="AA444" s="225">
        <f t="shared" si="997"/>
        <v>0</v>
      </c>
      <c r="AB444" s="226"/>
      <c r="AC444" s="271"/>
      <c r="AD444" s="272"/>
      <c r="AE444" s="272">
        <f t="shared" si="999"/>
        <v>0</v>
      </c>
      <c r="AF444" s="272"/>
      <c r="AG444" s="272">
        <f t="shared" si="1000"/>
        <v>0</v>
      </c>
      <c r="AH444" s="273"/>
      <c r="AI444" s="318"/>
      <c r="AJ444" s="319"/>
      <c r="AK444" s="319">
        <f t="shared" si="1002"/>
        <v>0</v>
      </c>
      <c r="AL444" s="319"/>
      <c r="AM444" s="319">
        <f t="shared" si="1003"/>
        <v>0</v>
      </c>
      <c r="AN444" s="320"/>
      <c r="AO444" s="1107"/>
      <c r="AP444" s="1093"/>
      <c r="AQ444" s="1093">
        <f t="shared" si="1005"/>
        <v>0</v>
      </c>
      <c r="AR444" s="1093"/>
      <c r="AS444" s="1093">
        <f t="shared" si="1006"/>
        <v>0</v>
      </c>
      <c r="AT444" s="1094"/>
      <c r="AU444" s="1103"/>
      <c r="AV444" s="1101"/>
      <c r="AW444" s="1101">
        <f t="shared" si="1008"/>
        <v>0</v>
      </c>
      <c r="AX444" s="1101"/>
      <c r="AY444" s="1101">
        <f t="shared" si="1009"/>
        <v>0</v>
      </c>
      <c r="AZ444" s="1102"/>
      <c r="BA444" s="1163">
        <f t="shared" si="847"/>
        <v>0</v>
      </c>
      <c r="BB444" s="363"/>
      <c r="BC444" s="363">
        <f t="shared" si="1011"/>
        <v>0</v>
      </c>
      <c r="BD444" s="363"/>
      <c r="BE444" s="363">
        <f t="shared" si="1012"/>
        <v>0</v>
      </c>
      <c r="BF444" s="364">
        <f t="shared" si="940"/>
        <v>0</v>
      </c>
      <c r="BG444" s="1220">
        <f t="shared" si="930"/>
        <v>0</v>
      </c>
      <c r="BH444" s="1220">
        <f t="shared" si="931"/>
        <v>0</v>
      </c>
    </row>
    <row r="445" spans="1:60" x14ac:dyDescent="0.2">
      <c r="A445" s="1">
        <v>436</v>
      </c>
      <c r="B445" s="50" t="s">
        <v>159</v>
      </c>
      <c r="C445" s="51"/>
      <c r="D445" s="51" t="s">
        <v>56</v>
      </c>
      <c r="E445" s="1655">
        <v>1.736</v>
      </c>
      <c r="F445" s="76">
        <v>1875</v>
      </c>
      <c r="G445" s="76">
        <f t="shared" si="896"/>
        <v>3255</v>
      </c>
      <c r="H445" s="76">
        <v>3080</v>
      </c>
      <c r="I445" s="76">
        <f t="shared" si="897"/>
        <v>5346.88</v>
      </c>
      <c r="J445" s="120">
        <f t="shared" ref="J445:J446" si="1013">G445+I445</f>
        <v>8601.880000000001</v>
      </c>
      <c r="K445" s="1595">
        <v>0.46600000000000003</v>
      </c>
      <c r="L445" s="95">
        <v>1875</v>
      </c>
      <c r="M445" s="95">
        <f t="shared" si="990"/>
        <v>873.75</v>
      </c>
      <c r="N445" s="95">
        <v>3080</v>
      </c>
      <c r="O445" s="95">
        <f t="shared" si="991"/>
        <v>1435.28</v>
      </c>
      <c r="P445" s="96">
        <f t="shared" ref="P445:P446" si="1014">M445+O445</f>
        <v>2309.0299999999997</v>
      </c>
      <c r="Q445" s="1310"/>
      <c r="R445" s="178">
        <v>1875</v>
      </c>
      <c r="S445" s="178">
        <f t="shared" si="993"/>
        <v>0</v>
      </c>
      <c r="T445" s="178">
        <v>3080</v>
      </c>
      <c r="U445" s="178">
        <f t="shared" si="994"/>
        <v>0</v>
      </c>
      <c r="V445" s="179">
        <f t="shared" ref="V445:V446" si="1015">S445+U445</f>
        <v>0</v>
      </c>
      <c r="W445" s="1311"/>
      <c r="X445" s="225">
        <v>1875</v>
      </c>
      <c r="Y445" s="225">
        <f t="shared" si="996"/>
        <v>0</v>
      </c>
      <c r="Z445" s="225">
        <v>3080</v>
      </c>
      <c r="AA445" s="225">
        <f t="shared" si="997"/>
        <v>0</v>
      </c>
      <c r="AB445" s="226">
        <f t="shared" ref="AB445:AB446" si="1016">Y445+AA445</f>
        <v>0</v>
      </c>
      <c r="AC445" s="1595">
        <v>1.27</v>
      </c>
      <c r="AD445" s="272">
        <v>1875</v>
      </c>
      <c r="AE445" s="272">
        <f t="shared" si="999"/>
        <v>2381.25</v>
      </c>
      <c r="AF445" s="272">
        <v>3080</v>
      </c>
      <c r="AG445" s="272">
        <f t="shared" si="1000"/>
        <v>3911.6</v>
      </c>
      <c r="AH445" s="273">
        <f t="shared" ref="AH445:AH446" si="1017">AE445+AG445</f>
        <v>6292.85</v>
      </c>
      <c r="AI445" s="1313"/>
      <c r="AJ445" s="319">
        <v>1875</v>
      </c>
      <c r="AK445" s="319">
        <f t="shared" si="1002"/>
        <v>0</v>
      </c>
      <c r="AL445" s="319">
        <v>3080</v>
      </c>
      <c r="AM445" s="319">
        <f t="shared" si="1003"/>
        <v>0</v>
      </c>
      <c r="AN445" s="320">
        <f t="shared" ref="AN445:AN446" si="1018">AK445+AM445</f>
        <v>0</v>
      </c>
      <c r="AO445" s="1314"/>
      <c r="AP445" s="1093">
        <v>1875</v>
      </c>
      <c r="AQ445" s="1093">
        <f t="shared" si="1005"/>
        <v>0</v>
      </c>
      <c r="AR445" s="1093">
        <v>3080</v>
      </c>
      <c r="AS445" s="1093">
        <f t="shared" si="1006"/>
        <v>0</v>
      </c>
      <c r="AT445" s="1094">
        <f t="shared" ref="AT445:AT446" si="1019">AQ445+AS445</f>
        <v>0</v>
      </c>
      <c r="AU445" s="1315"/>
      <c r="AV445" s="1101">
        <v>1875</v>
      </c>
      <c r="AW445" s="1101">
        <f t="shared" si="1008"/>
        <v>0</v>
      </c>
      <c r="AX445" s="1101">
        <v>3080</v>
      </c>
      <c r="AY445" s="1101">
        <f t="shared" si="1009"/>
        <v>0</v>
      </c>
      <c r="AZ445" s="1102">
        <f t="shared" ref="AZ445:AZ446" si="1020">AW445+AY445</f>
        <v>0</v>
      </c>
      <c r="BA445" s="1151">
        <f t="shared" si="847"/>
        <v>0</v>
      </c>
      <c r="BB445" s="363">
        <v>1875</v>
      </c>
      <c r="BC445" s="363">
        <f t="shared" si="1011"/>
        <v>0</v>
      </c>
      <c r="BD445" s="363">
        <v>3080</v>
      </c>
      <c r="BE445" s="363">
        <f t="shared" si="1012"/>
        <v>0</v>
      </c>
      <c r="BF445" s="364">
        <f t="shared" si="940"/>
        <v>0</v>
      </c>
      <c r="BG445" s="1220">
        <f t="shared" si="930"/>
        <v>9.0949470177292824E-13</v>
      </c>
      <c r="BH445" s="1220">
        <f t="shared" si="931"/>
        <v>-9.0949470177292824E-13</v>
      </c>
    </row>
    <row r="446" spans="1:60" x14ac:dyDescent="0.2">
      <c r="A446" s="1">
        <v>437</v>
      </c>
      <c r="B446" s="50" t="s">
        <v>135</v>
      </c>
      <c r="C446" s="1159"/>
      <c r="D446" s="51" t="s">
        <v>56</v>
      </c>
      <c r="E446" s="51">
        <v>103.788</v>
      </c>
      <c r="F446" s="76">
        <v>1875</v>
      </c>
      <c r="G446" s="76">
        <f t="shared" si="896"/>
        <v>194602.5</v>
      </c>
      <c r="H446" s="76">
        <v>869</v>
      </c>
      <c r="I446" s="76">
        <f t="shared" si="897"/>
        <v>90191.771999999997</v>
      </c>
      <c r="J446" s="120">
        <f t="shared" si="1013"/>
        <v>284794.272</v>
      </c>
      <c r="K446" s="1603">
        <v>111</v>
      </c>
      <c r="L446" s="95">
        <v>1875</v>
      </c>
      <c r="M446" s="95">
        <f t="shared" si="990"/>
        <v>208125</v>
      </c>
      <c r="N446" s="95">
        <v>869</v>
      </c>
      <c r="O446" s="95">
        <f t="shared" si="991"/>
        <v>96459</v>
      </c>
      <c r="P446" s="96">
        <f t="shared" si="1014"/>
        <v>304584</v>
      </c>
      <c r="Q446" s="177"/>
      <c r="R446" s="178">
        <v>1875</v>
      </c>
      <c r="S446" s="178">
        <f t="shared" si="993"/>
        <v>0</v>
      </c>
      <c r="T446" s="178">
        <v>869</v>
      </c>
      <c r="U446" s="178">
        <f t="shared" si="994"/>
        <v>0</v>
      </c>
      <c r="V446" s="179">
        <f t="shared" si="1015"/>
        <v>0</v>
      </c>
      <c r="W446" s="224"/>
      <c r="X446" s="225">
        <v>1875</v>
      </c>
      <c r="Y446" s="225">
        <f t="shared" si="996"/>
        <v>0</v>
      </c>
      <c r="Z446" s="225">
        <v>869</v>
      </c>
      <c r="AA446" s="225">
        <f t="shared" si="997"/>
        <v>0</v>
      </c>
      <c r="AB446" s="226">
        <f t="shared" si="1016"/>
        <v>0</v>
      </c>
      <c r="AC446" s="271"/>
      <c r="AD446" s="272">
        <v>1875</v>
      </c>
      <c r="AE446" s="272">
        <f t="shared" si="999"/>
        <v>0</v>
      </c>
      <c r="AF446" s="272">
        <v>869</v>
      </c>
      <c r="AG446" s="272">
        <f t="shared" si="1000"/>
        <v>0</v>
      </c>
      <c r="AH446" s="273">
        <f t="shared" si="1017"/>
        <v>0</v>
      </c>
      <c r="AI446" s="1596">
        <f>E446-K446</f>
        <v>-7.2120000000000033</v>
      </c>
      <c r="AJ446" s="319">
        <v>1875</v>
      </c>
      <c r="AK446" s="319">
        <f t="shared" si="1002"/>
        <v>-13522.500000000005</v>
      </c>
      <c r="AL446" s="319">
        <v>869</v>
      </c>
      <c r="AM446" s="319">
        <f t="shared" si="1003"/>
        <v>-6267.2280000000028</v>
      </c>
      <c r="AN446" s="320">
        <f t="shared" si="1018"/>
        <v>-19789.72800000001</v>
      </c>
      <c r="AO446" s="1107"/>
      <c r="AP446" s="1093">
        <v>1875</v>
      </c>
      <c r="AQ446" s="1093">
        <f t="shared" si="1005"/>
        <v>0</v>
      </c>
      <c r="AR446" s="1093">
        <v>869</v>
      </c>
      <c r="AS446" s="1093">
        <f t="shared" si="1006"/>
        <v>0</v>
      </c>
      <c r="AT446" s="1094">
        <f t="shared" si="1019"/>
        <v>0</v>
      </c>
      <c r="AU446" s="1103"/>
      <c r="AV446" s="1101">
        <v>1875</v>
      </c>
      <c r="AW446" s="1101">
        <f t="shared" si="1008"/>
        <v>0</v>
      </c>
      <c r="AX446" s="1101">
        <v>869</v>
      </c>
      <c r="AY446" s="1101">
        <f t="shared" si="1009"/>
        <v>0</v>
      </c>
      <c r="AZ446" s="1102">
        <f t="shared" si="1020"/>
        <v>0</v>
      </c>
      <c r="BA446" s="1151">
        <f t="shared" si="847"/>
        <v>0</v>
      </c>
      <c r="BB446" s="363">
        <v>1875</v>
      </c>
      <c r="BC446" s="363">
        <f t="shared" si="1011"/>
        <v>0</v>
      </c>
      <c r="BD446" s="363">
        <v>869</v>
      </c>
      <c r="BE446" s="363">
        <f t="shared" si="1012"/>
        <v>0</v>
      </c>
      <c r="BF446" s="364">
        <f t="shared" si="940"/>
        <v>0</v>
      </c>
      <c r="BG446" s="1220">
        <f t="shared" si="930"/>
        <v>0</v>
      </c>
      <c r="BH446" s="1220">
        <f t="shared" si="931"/>
        <v>0</v>
      </c>
    </row>
    <row r="447" spans="1:60" hidden="1" x14ac:dyDescent="0.2">
      <c r="A447" s="1">
        <v>438</v>
      </c>
      <c r="B447" s="50" t="s">
        <v>161</v>
      </c>
      <c r="C447" s="1159"/>
      <c r="D447" s="51" t="s">
        <v>137</v>
      </c>
      <c r="E447" s="51">
        <v>0</v>
      </c>
      <c r="F447" s="76"/>
      <c r="G447" s="76">
        <f t="shared" si="896"/>
        <v>0</v>
      </c>
      <c r="H447" s="76"/>
      <c r="I447" s="76">
        <f t="shared" si="897"/>
        <v>0</v>
      </c>
      <c r="J447" s="120"/>
      <c r="K447" s="131"/>
      <c r="L447" s="95"/>
      <c r="M447" s="95">
        <f t="shared" si="990"/>
        <v>0</v>
      </c>
      <c r="N447" s="95"/>
      <c r="O447" s="95">
        <f t="shared" si="991"/>
        <v>0</v>
      </c>
      <c r="P447" s="96"/>
      <c r="Q447" s="177"/>
      <c r="R447" s="178"/>
      <c r="S447" s="178">
        <f t="shared" si="993"/>
        <v>0</v>
      </c>
      <c r="T447" s="178"/>
      <c r="U447" s="178">
        <f t="shared" si="994"/>
        <v>0</v>
      </c>
      <c r="V447" s="179"/>
      <c r="W447" s="224"/>
      <c r="X447" s="225"/>
      <c r="Y447" s="225">
        <f t="shared" si="996"/>
        <v>0</v>
      </c>
      <c r="Z447" s="225"/>
      <c r="AA447" s="225">
        <f t="shared" si="997"/>
        <v>0</v>
      </c>
      <c r="AB447" s="226"/>
      <c r="AC447" s="271"/>
      <c r="AD447" s="272"/>
      <c r="AE447" s="272">
        <f t="shared" si="999"/>
        <v>0</v>
      </c>
      <c r="AF447" s="272"/>
      <c r="AG447" s="272">
        <f t="shared" si="1000"/>
        <v>0</v>
      </c>
      <c r="AH447" s="273"/>
      <c r="AI447" s="318"/>
      <c r="AJ447" s="319"/>
      <c r="AK447" s="319">
        <f t="shared" si="1002"/>
        <v>0</v>
      </c>
      <c r="AL447" s="319"/>
      <c r="AM447" s="319">
        <f t="shared" si="1003"/>
        <v>0</v>
      </c>
      <c r="AN447" s="320"/>
      <c r="AO447" s="1107"/>
      <c r="AP447" s="1093"/>
      <c r="AQ447" s="1093">
        <f t="shared" si="1005"/>
        <v>0</v>
      </c>
      <c r="AR447" s="1093"/>
      <c r="AS447" s="1093">
        <f t="shared" si="1006"/>
        <v>0</v>
      </c>
      <c r="AT447" s="1094"/>
      <c r="AU447" s="1103"/>
      <c r="AV447" s="1101"/>
      <c r="AW447" s="1101">
        <f t="shared" si="1008"/>
        <v>0</v>
      </c>
      <c r="AX447" s="1101"/>
      <c r="AY447" s="1101">
        <f t="shared" si="1009"/>
        <v>0</v>
      </c>
      <c r="AZ447" s="1102"/>
      <c r="BA447" s="1163">
        <f t="shared" si="847"/>
        <v>0</v>
      </c>
      <c r="BB447" s="363"/>
      <c r="BC447" s="363">
        <f t="shared" si="1011"/>
        <v>0</v>
      </c>
      <c r="BD447" s="363"/>
      <c r="BE447" s="363">
        <f t="shared" si="1012"/>
        <v>0</v>
      </c>
      <c r="BF447" s="364">
        <f t="shared" si="940"/>
        <v>0</v>
      </c>
      <c r="BG447" s="1220">
        <f t="shared" si="930"/>
        <v>0</v>
      </c>
      <c r="BH447" s="1220">
        <f t="shared" si="931"/>
        <v>0</v>
      </c>
    </row>
    <row r="448" spans="1:60" hidden="1" x14ac:dyDescent="0.2">
      <c r="A448" s="1">
        <v>439</v>
      </c>
      <c r="B448" s="50" t="s">
        <v>138</v>
      </c>
      <c r="C448" s="1159"/>
      <c r="D448" s="51" t="s">
        <v>137</v>
      </c>
      <c r="E448" s="51">
        <v>0</v>
      </c>
      <c r="F448" s="76"/>
      <c r="G448" s="76">
        <f t="shared" si="896"/>
        <v>0</v>
      </c>
      <c r="H448" s="76"/>
      <c r="I448" s="76">
        <f t="shared" si="897"/>
        <v>0</v>
      </c>
      <c r="J448" s="120"/>
      <c r="K448" s="131"/>
      <c r="L448" s="95"/>
      <c r="M448" s="95">
        <f t="shared" si="990"/>
        <v>0</v>
      </c>
      <c r="N448" s="95"/>
      <c r="O448" s="95">
        <f t="shared" si="991"/>
        <v>0</v>
      </c>
      <c r="P448" s="96"/>
      <c r="Q448" s="177"/>
      <c r="R448" s="178"/>
      <c r="S448" s="178">
        <f t="shared" si="993"/>
        <v>0</v>
      </c>
      <c r="T448" s="178"/>
      <c r="U448" s="178">
        <f t="shared" si="994"/>
        <v>0</v>
      </c>
      <c r="V448" s="179"/>
      <c r="W448" s="224"/>
      <c r="X448" s="225"/>
      <c r="Y448" s="225">
        <f t="shared" si="996"/>
        <v>0</v>
      </c>
      <c r="Z448" s="225"/>
      <c r="AA448" s="225">
        <f t="shared" si="997"/>
        <v>0</v>
      </c>
      <c r="AB448" s="226"/>
      <c r="AC448" s="271"/>
      <c r="AD448" s="272"/>
      <c r="AE448" s="272">
        <f t="shared" si="999"/>
        <v>0</v>
      </c>
      <c r="AF448" s="272"/>
      <c r="AG448" s="272">
        <f t="shared" si="1000"/>
        <v>0</v>
      </c>
      <c r="AH448" s="273"/>
      <c r="AI448" s="318"/>
      <c r="AJ448" s="319"/>
      <c r="AK448" s="319">
        <f t="shared" si="1002"/>
        <v>0</v>
      </c>
      <c r="AL448" s="319"/>
      <c r="AM448" s="319">
        <f t="shared" si="1003"/>
        <v>0</v>
      </c>
      <c r="AN448" s="320"/>
      <c r="AO448" s="1107"/>
      <c r="AP448" s="1093"/>
      <c r="AQ448" s="1093">
        <f t="shared" si="1005"/>
        <v>0</v>
      </c>
      <c r="AR448" s="1093"/>
      <c r="AS448" s="1093">
        <f t="shared" si="1006"/>
        <v>0</v>
      </c>
      <c r="AT448" s="1094"/>
      <c r="AU448" s="1103"/>
      <c r="AV448" s="1101"/>
      <c r="AW448" s="1101">
        <f t="shared" si="1008"/>
        <v>0</v>
      </c>
      <c r="AX448" s="1101"/>
      <c r="AY448" s="1101">
        <f t="shared" si="1009"/>
        <v>0</v>
      </c>
      <c r="AZ448" s="1102"/>
      <c r="BA448" s="1163">
        <f t="shared" si="847"/>
        <v>0</v>
      </c>
      <c r="BB448" s="363"/>
      <c r="BC448" s="363">
        <f t="shared" si="1011"/>
        <v>0</v>
      </c>
      <c r="BD448" s="363"/>
      <c r="BE448" s="363">
        <f t="shared" si="1012"/>
        <v>0</v>
      </c>
      <c r="BF448" s="364">
        <f t="shared" si="940"/>
        <v>0</v>
      </c>
      <c r="BG448" s="1220">
        <f t="shared" si="930"/>
        <v>0</v>
      </c>
      <c r="BH448" s="1220">
        <f t="shared" si="931"/>
        <v>0</v>
      </c>
    </row>
    <row r="449" spans="1:60" hidden="1" x14ac:dyDescent="0.2">
      <c r="A449" s="1">
        <v>440</v>
      </c>
      <c r="B449" s="50" t="s">
        <v>162</v>
      </c>
      <c r="C449" s="1159"/>
      <c r="D449" s="51" t="s">
        <v>137</v>
      </c>
      <c r="E449" s="51">
        <v>0</v>
      </c>
      <c r="F449" s="76"/>
      <c r="G449" s="76">
        <f t="shared" si="896"/>
        <v>0</v>
      </c>
      <c r="H449" s="76"/>
      <c r="I449" s="76">
        <f t="shared" si="897"/>
        <v>0</v>
      </c>
      <c r="J449" s="120"/>
      <c r="K449" s="131"/>
      <c r="L449" s="95"/>
      <c r="M449" s="95">
        <f t="shared" si="990"/>
        <v>0</v>
      </c>
      <c r="N449" s="95"/>
      <c r="O449" s="95">
        <f t="shared" si="991"/>
        <v>0</v>
      </c>
      <c r="P449" s="96"/>
      <c r="Q449" s="177"/>
      <c r="R449" s="178"/>
      <c r="S449" s="178">
        <f t="shared" si="993"/>
        <v>0</v>
      </c>
      <c r="T449" s="178"/>
      <c r="U449" s="178">
        <f t="shared" si="994"/>
        <v>0</v>
      </c>
      <c r="V449" s="179"/>
      <c r="W449" s="224"/>
      <c r="X449" s="225"/>
      <c r="Y449" s="225">
        <f t="shared" si="996"/>
        <v>0</v>
      </c>
      <c r="Z449" s="225"/>
      <c r="AA449" s="225">
        <f t="shared" si="997"/>
        <v>0</v>
      </c>
      <c r="AB449" s="226"/>
      <c r="AC449" s="271"/>
      <c r="AD449" s="272"/>
      <c r="AE449" s="272">
        <f t="shared" si="999"/>
        <v>0</v>
      </c>
      <c r="AF449" s="272"/>
      <c r="AG449" s="272">
        <f t="shared" si="1000"/>
        <v>0</v>
      </c>
      <c r="AH449" s="273"/>
      <c r="AI449" s="318"/>
      <c r="AJ449" s="319"/>
      <c r="AK449" s="319">
        <f t="shared" si="1002"/>
        <v>0</v>
      </c>
      <c r="AL449" s="319"/>
      <c r="AM449" s="319">
        <f t="shared" si="1003"/>
        <v>0</v>
      </c>
      <c r="AN449" s="320"/>
      <c r="AO449" s="1107"/>
      <c r="AP449" s="1093"/>
      <c r="AQ449" s="1093">
        <f t="shared" si="1005"/>
        <v>0</v>
      </c>
      <c r="AR449" s="1093"/>
      <c r="AS449" s="1093">
        <f t="shared" si="1006"/>
        <v>0</v>
      </c>
      <c r="AT449" s="1094"/>
      <c r="AU449" s="1103"/>
      <c r="AV449" s="1101"/>
      <c r="AW449" s="1101">
        <f t="shared" si="1008"/>
        <v>0</v>
      </c>
      <c r="AX449" s="1101"/>
      <c r="AY449" s="1101">
        <f t="shared" si="1009"/>
        <v>0</v>
      </c>
      <c r="AZ449" s="1102"/>
      <c r="BA449" s="1163">
        <f t="shared" si="847"/>
        <v>0</v>
      </c>
      <c r="BB449" s="363"/>
      <c r="BC449" s="363">
        <f t="shared" si="1011"/>
        <v>0</v>
      </c>
      <c r="BD449" s="363"/>
      <c r="BE449" s="363">
        <f t="shared" si="1012"/>
        <v>0</v>
      </c>
      <c r="BF449" s="364">
        <f t="shared" si="940"/>
        <v>0</v>
      </c>
      <c r="BG449" s="1220">
        <f t="shared" si="930"/>
        <v>0</v>
      </c>
      <c r="BH449" s="1220">
        <f t="shared" si="931"/>
        <v>0</v>
      </c>
    </row>
    <row r="450" spans="1:60" ht="25.5" x14ac:dyDescent="0.2">
      <c r="A450" s="1">
        <v>441</v>
      </c>
      <c r="B450" s="50" t="s">
        <v>139</v>
      </c>
      <c r="C450" s="1159"/>
      <c r="D450" s="51" t="s">
        <v>56</v>
      </c>
      <c r="E450" s="1657">
        <v>23.5</v>
      </c>
      <c r="F450" s="76">
        <v>1875</v>
      </c>
      <c r="G450" s="76">
        <f t="shared" si="896"/>
        <v>44062.5</v>
      </c>
      <c r="H450" s="76">
        <v>1617</v>
      </c>
      <c r="I450" s="76">
        <f t="shared" si="897"/>
        <v>37999.5</v>
      </c>
      <c r="J450" s="120">
        <f t="shared" ref="J450:J451" si="1021">G450+I450</f>
        <v>82062</v>
      </c>
      <c r="K450" s="1606">
        <v>29.006</v>
      </c>
      <c r="L450" s="95">
        <v>1875</v>
      </c>
      <c r="M450" s="95">
        <f t="shared" si="990"/>
        <v>54386.25</v>
      </c>
      <c r="N450" s="95">
        <v>1617</v>
      </c>
      <c r="O450" s="95">
        <f t="shared" si="991"/>
        <v>46902.701999999997</v>
      </c>
      <c r="P450" s="96">
        <f t="shared" ref="P450:P451" si="1022">M450+O450</f>
        <v>101288.95199999999</v>
      </c>
      <c r="Q450" s="1310"/>
      <c r="R450" s="178">
        <v>1875</v>
      </c>
      <c r="S450" s="178">
        <f t="shared" si="993"/>
        <v>0</v>
      </c>
      <c r="T450" s="178">
        <v>1617</v>
      </c>
      <c r="U450" s="178">
        <f t="shared" si="994"/>
        <v>0</v>
      </c>
      <c r="V450" s="179">
        <f t="shared" ref="V450:V451" si="1023">S450+U450</f>
        <v>0</v>
      </c>
      <c r="W450" s="1311"/>
      <c r="X450" s="225">
        <v>1875</v>
      </c>
      <c r="Y450" s="225">
        <f t="shared" si="996"/>
        <v>0</v>
      </c>
      <c r="Z450" s="225">
        <v>1617</v>
      </c>
      <c r="AA450" s="225">
        <f t="shared" si="997"/>
        <v>0</v>
      </c>
      <c r="AB450" s="226">
        <f t="shared" ref="AB450:AB451" si="1024">Y450+AA450</f>
        <v>0</v>
      </c>
      <c r="AC450" s="1312"/>
      <c r="AD450" s="272">
        <v>1875</v>
      </c>
      <c r="AE450" s="272">
        <f t="shared" si="999"/>
        <v>0</v>
      </c>
      <c r="AF450" s="272">
        <v>1617</v>
      </c>
      <c r="AG450" s="272">
        <f t="shared" si="1000"/>
        <v>0</v>
      </c>
      <c r="AH450" s="273">
        <f t="shared" ref="AH450:AH451" si="1025">AE450+AG450</f>
        <v>0</v>
      </c>
      <c r="AI450" s="1595">
        <f>E450-K450</f>
        <v>-5.5060000000000002</v>
      </c>
      <c r="AJ450" s="319">
        <v>1875</v>
      </c>
      <c r="AK450" s="319">
        <f t="shared" si="1002"/>
        <v>-10323.75</v>
      </c>
      <c r="AL450" s="319">
        <v>1617</v>
      </c>
      <c r="AM450" s="319">
        <f t="shared" si="1003"/>
        <v>-8903.2020000000011</v>
      </c>
      <c r="AN450" s="320">
        <f t="shared" ref="AN450:AN451" si="1026">AK450+AM450</f>
        <v>-19226.952000000001</v>
      </c>
      <c r="AO450" s="1314"/>
      <c r="AP450" s="1093">
        <v>1875</v>
      </c>
      <c r="AQ450" s="1093">
        <f t="shared" si="1005"/>
        <v>0</v>
      </c>
      <c r="AR450" s="1093">
        <v>1617</v>
      </c>
      <c r="AS450" s="1093">
        <f t="shared" si="1006"/>
        <v>0</v>
      </c>
      <c r="AT450" s="1094">
        <f t="shared" ref="AT450:AT451" si="1027">AQ450+AS450</f>
        <v>0</v>
      </c>
      <c r="AU450" s="1315"/>
      <c r="AV450" s="1101">
        <v>1875</v>
      </c>
      <c r="AW450" s="1101">
        <f t="shared" si="1008"/>
        <v>0</v>
      </c>
      <c r="AX450" s="1101">
        <v>1617</v>
      </c>
      <c r="AY450" s="1101">
        <f t="shared" si="1009"/>
        <v>0</v>
      </c>
      <c r="AZ450" s="1102">
        <f t="shared" ref="AZ450:AZ451" si="1028">AW450+AY450</f>
        <v>0</v>
      </c>
      <c r="BA450" s="1151">
        <f t="shared" si="847"/>
        <v>0</v>
      </c>
      <c r="BB450" s="363">
        <v>1875</v>
      </c>
      <c r="BC450" s="363">
        <f t="shared" si="1011"/>
        <v>0</v>
      </c>
      <c r="BD450" s="363">
        <v>1617</v>
      </c>
      <c r="BE450" s="363">
        <f t="shared" si="1012"/>
        <v>0</v>
      </c>
      <c r="BF450" s="364">
        <f t="shared" si="940"/>
        <v>0</v>
      </c>
      <c r="BG450" s="1220">
        <f t="shared" si="930"/>
        <v>0</v>
      </c>
      <c r="BH450" s="1220">
        <f t="shared" si="931"/>
        <v>0</v>
      </c>
    </row>
    <row r="451" spans="1:60" x14ac:dyDescent="0.2">
      <c r="A451" s="1">
        <v>442</v>
      </c>
      <c r="B451" s="50" t="s">
        <v>140</v>
      </c>
      <c r="C451" s="1159"/>
      <c r="D451" s="51" t="s">
        <v>56</v>
      </c>
      <c r="E451" s="51">
        <v>63.332000000000001</v>
      </c>
      <c r="F451" s="76">
        <v>1875</v>
      </c>
      <c r="G451" s="76">
        <f t="shared" si="896"/>
        <v>118747.5</v>
      </c>
      <c r="H451" s="76">
        <v>1226</v>
      </c>
      <c r="I451" s="76">
        <f t="shared" si="897"/>
        <v>77645.032000000007</v>
      </c>
      <c r="J451" s="120">
        <f t="shared" si="1021"/>
        <v>196392.53200000001</v>
      </c>
      <c r="K451" s="1596">
        <v>44</v>
      </c>
      <c r="L451" s="95">
        <v>1875</v>
      </c>
      <c r="M451" s="95">
        <f t="shared" si="990"/>
        <v>82500</v>
      </c>
      <c r="N451" s="95">
        <v>1226</v>
      </c>
      <c r="O451" s="95">
        <f t="shared" si="991"/>
        <v>53944</v>
      </c>
      <c r="P451" s="96">
        <f t="shared" si="1022"/>
        <v>136444</v>
      </c>
      <c r="Q451" s="177"/>
      <c r="R451" s="178">
        <v>1875</v>
      </c>
      <c r="S451" s="178">
        <f t="shared" si="993"/>
        <v>0</v>
      </c>
      <c r="T451" s="178">
        <v>1226</v>
      </c>
      <c r="U451" s="178">
        <f t="shared" si="994"/>
        <v>0</v>
      </c>
      <c r="V451" s="179">
        <f t="shared" si="1023"/>
        <v>0</v>
      </c>
      <c r="W451" s="224"/>
      <c r="X451" s="225">
        <v>1875</v>
      </c>
      <c r="Y451" s="225">
        <f t="shared" si="996"/>
        <v>0</v>
      </c>
      <c r="Z451" s="225">
        <v>1226</v>
      </c>
      <c r="AA451" s="225">
        <f t="shared" si="997"/>
        <v>0</v>
      </c>
      <c r="AB451" s="226">
        <f t="shared" si="1024"/>
        <v>0</v>
      </c>
      <c r="AC451" s="271"/>
      <c r="AD451" s="272">
        <v>1875</v>
      </c>
      <c r="AE451" s="272">
        <f t="shared" si="999"/>
        <v>0</v>
      </c>
      <c r="AF451" s="272">
        <v>1226</v>
      </c>
      <c r="AG451" s="272">
        <f t="shared" si="1000"/>
        <v>0</v>
      </c>
      <c r="AH451" s="273">
        <f t="shared" si="1025"/>
        <v>0</v>
      </c>
      <c r="AI451" s="1596">
        <v>19.332000000000001</v>
      </c>
      <c r="AJ451" s="319">
        <v>1875</v>
      </c>
      <c r="AK451" s="319">
        <f t="shared" si="1002"/>
        <v>36247.5</v>
      </c>
      <c r="AL451" s="319">
        <v>1226</v>
      </c>
      <c r="AM451" s="319">
        <f t="shared" si="1003"/>
        <v>23701.031999999999</v>
      </c>
      <c r="AN451" s="320">
        <f t="shared" si="1026"/>
        <v>59948.531999999999</v>
      </c>
      <c r="AO451" s="1107"/>
      <c r="AP451" s="1093">
        <v>1875</v>
      </c>
      <c r="AQ451" s="1093">
        <f t="shared" si="1005"/>
        <v>0</v>
      </c>
      <c r="AR451" s="1093">
        <v>1226</v>
      </c>
      <c r="AS451" s="1093">
        <f t="shared" si="1006"/>
        <v>0</v>
      </c>
      <c r="AT451" s="1094">
        <f t="shared" si="1027"/>
        <v>0</v>
      </c>
      <c r="AU451" s="1103"/>
      <c r="AV451" s="1101">
        <v>1875</v>
      </c>
      <c r="AW451" s="1101">
        <f t="shared" si="1008"/>
        <v>0</v>
      </c>
      <c r="AX451" s="1101">
        <v>1226</v>
      </c>
      <c r="AY451" s="1101">
        <f t="shared" si="1009"/>
        <v>0</v>
      </c>
      <c r="AZ451" s="1102">
        <f t="shared" si="1028"/>
        <v>0</v>
      </c>
      <c r="BA451" s="1151">
        <f t="shared" ref="BA451:BA514" si="1029">E451-K451-Q451-W451-AC451-AI451-AO451-AU451</f>
        <v>0</v>
      </c>
      <c r="BB451" s="363">
        <v>1875</v>
      </c>
      <c r="BC451" s="363">
        <f t="shared" si="1011"/>
        <v>0</v>
      </c>
      <c r="BD451" s="363">
        <v>1226</v>
      </c>
      <c r="BE451" s="363">
        <f t="shared" si="1012"/>
        <v>0</v>
      </c>
      <c r="BF451" s="364">
        <f t="shared" si="940"/>
        <v>0</v>
      </c>
      <c r="BG451" s="1220">
        <f t="shared" si="930"/>
        <v>0</v>
      </c>
      <c r="BH451" s="1220">
        <f t="shared" si="931"/>
        <v>0</v>
      </c>
    </row>
    <row r="452" spans="1:60" hidden="1" x14ac:dyDescent="0.2">
      <c r="A452" s="1">
        <v>443</v>
      </c>
      <c r="B452" s="50" t="s">
        <v>141</v>
      </c>
      <c r="C452" s="1159"/>
      <c r="D452" s="51" t="s">
        <v>137</v>
      </c>
      <c r="E452" s="51">
        <v>0</v>
      </c>
      <c r="F452" s="76"/>
      <c r="G452" s="76">
        <f t="shared" si="896"/>
        <v>0</v>
      </c>
      <c r="H452" s="76"/>
      <c r="I452" s="76">
        <f t="shared" si="897"/>
        <v>0</v>
      </c>
      <c r="J452" s="120"/>
      <c r="K452" s="131"/>
      <c r="L452" s="95"/>
      <c r="M452" s="95">
        <f t="shared" si="990"/>
        <v>0</v>
      </c>
      <c r="N452" s="95"/>
      <c r="O452" s="95">
        <f t="shared" si="991"/>
        <v>0</v>
      </c>
      <c r="P452" s="96"/>
      <c r="Q452" s="177"/>
      <c r="R452" s="178"/>
      <c r="S452" s="178">
        <f t="shared" si="993"/>
        <v>0</v>
      </c>
      <c r="T452" s="178"/>
      <c r="U452" s="178">
        <f t="shared" si="994"/>
        <v>0</v>
      </c>
      <c r="V452" s="179"/>
      <c r="W452" s="224"/>
      <c r="X452" s="225"/>
      <c r="Y452" s="225">
        <f t="shared" si="996"/>
        <v>0</v>
      </c>
      <c r="Z452" s="225"/>
      <c r="AA452" s="225">
        <f t="shared" si="997"/>
        <v>0</v>
      </c>
      <c r="AB452" s="226"/>
      <c r="AC452" s="271"/>
      <c r="AD452" s="272"/>
      <c r="AE452" s="272">
        <f t="shared" si="999"/>
        <v>0</v>
      </c>
      <c r="AF452" s="272"/>
      <c r="AG452" s="272">
        <f t="shared" si="1000"/>
        <v>0</v>
      </c>
      <c r="AH452" s="273"/>
      <c r="AI452" s="318"/>
      <c r="AJ452" s="319"/>
      <c r="AK452" s="319">
        <f t="shared" si="1002"/>
        <v>0</v>
      </c>
      <c r="AL452" s="319"/>
      <c r="AM452" s="319">
        <f t="shared" si="1003"/>
        <v>0</v>
      </c>
      <c r="AN452" s="320"/>
      <c r="AO452" s="1107"/>
      <c r="AP452" s="1093"/>
      <c r="AQ452" s="1093">
        <f t="shared" si="1005"/>
        <v>0</v>
      </c>
      <c r="AR452" s="1093"/>
      <c r="AS452" s="1093">
        <f t="shared" si="1006"/>
        <v>0</v>
      </c>
      <c r="AT452" s="1094"/>
      <c r="AU452" s="1103"/>
      <c r="AV452" s="1101"/>
      <c r="AW452" s="1101">
        <f t="shared" si="1008"/>
        <v>0</v>
      </c>
      <c r="AX452" s="1101"/>
      <c r="AY452" s="1101">
        <f t="shared" si="1009"/>
        <v>0</v>
      </c>
      <c r="AZ452" s="1102"/>
      <c r="BA452" s="1163">
        <f t="shared" si="1029"/>
        <v>0</v>
      </c>
      <c r="BB452" s="363"/>
      <c r="BC452" s="363">
        <f t="shared" si="1011"/>
        <v>0</v>
      </c>
      <c r="BD452" s="363"/>
      <c r="BE452" s="363">
        <f t="shared" si="1012"/>
        <v>0</v>
      </c>
      <c r="BF452" s="364">
        <f t="shared" si="940"/>
        <v>0</v>
      </c>
      <c r="BG452" s="1220">
        <f t="shared" si="930"/>
        <v>0</v>
      </c>
      <c r="BH452" s="1220">
        <f t="shared" si="931"/>
        <v>0</v>
      </c>
    </row>
    <row r="453" spans="1:60" ht="25.5" x14ac:dyDescent="0.2">
      <c r="A453" s="1">
        <v>444</v>
      </c>
      <c r="B453" s="50" t="s">
        <v>144</v>
      </c>
      <c r="C453" s="1159"/>
      <c r="D453" s="51" t="s">
        <v>56</v>
      </c>
      <c r="E453" s="1660">
        <v>6.64</v>
      </c>
      <c r="F453" s="76">
        <v>1875</v>
      </c>
      <c r="G453" s="76">
        <f t="shared" si="896"/>
        <v>12450</v>
      </c>
      <c r="H453" s="76">
        <v>2132</v>
      </c>
      <c r="I453" s="76">
        <f t="shared" si="897"/>
        <v>14156.48</v>
      </c>
      <c r="J453" s="120">
        <f t="shared" ref="J453:J454" si="1030">G453+I453</f>
        <v>26606.48</v>
      </c>
      <c r="K453" s="1602">
        <v>12.663</v>
      </c>
      <c r="L453" s="95">
        <v>1875</v>
      </c>
      <c r="M453" s="95">
        <f t="shared" si="990"/>
        <v>23743.125</v>
      </c>
      <c r="N453" s="95">
        <v>2132</v>
      </c>
      <c r="O453" s="95">
        <f t="shared" si="991"/>
        <v>26997.516</v>
      </c>
      <c r="P453" s="96">
        <f t="shared" ref="P453:P454" si="1031">M453+O453</f>
        <v>50740.641000000003</v>
      </c>
      <c r="Q453" s="1310"/>
      <c r="R453" s="178">
        <v>1875</v>
      </c>
      <c r="S453" s="178">
        <f t="shared" si="993"/>
        <v>0</v>
      </c>
      <c r="T453" s="178">
        <v>2132</v>
      </c>
      <c r="U453" s="178">
        <f t="shared" si="994"/>
        <v>0</v>
      </c>
      <c r="V453" s="179">
        <f t="shared" ref="V453:V454" si="1032">S453+U453</f>
        <v>0</v>
      </c>
      <c r="W453" s="1311"/>
      <c r="X453" s="225">
        <v>1875</v>
      </c>
      <c r="Y453" s="225">
        <f t="shared" si="996"/>
        <v>0</v>
      </c>
      <c r="Z453" s="225">
        <v>2132</v>
      </c>
      <c r="AA453" s="225">
        <f t="shared" si="997"/>
        <v>0</v>
      </c>
      <c r="AB453" s="226">
        <f t="shared" ref="AB453:AB454" si="1033">Y453+AA453</f>
        <v>0</v>
      </c>
      <c r="AC453" s="1312"/>
      <c r="AD453" s="272">
        <v>1875</v>
      </c>
      <c r="AE453" s="272">
        <f t="shared" si="999"/>
        <v>0</v>
      </c>
      <c r="AF453" s="272">
        <v>2132</v>
      </c>
      <c r="AG453" s="272">
        <f t="shared" si="1000"/>
        <v>0</v>
      </c>
      <c r="AH453" s="273">
        <f t="shared" ref="AH453:AH454" si="1034">AE453+AG453</f>
        <v>0</v>
      </c>
      <c r="AI453" s="1595">
        <f>E453-K453</f>
        <v>-6.0230000000000006</v>
      </c>
      <c r="AJ453" s="319">
        <v>1875</v>
      </c>
      <c r="AK453" s="319">
        <f t="shared" si="1002"/>
        <v>-11293.125000000002</v>
      </c>
      <c r="AL453" s="319">
        <v>2132</v>
      </c>
      <c r="AM453" s="319">
        <f t="shared" si="1003"/>
        <v>-12841.036000000002</v>
      </c>
      <c r="AN453" s="320">
        <f t="shared" ref="AN453:AN454" si="1035">AK453+AM453</f>
        <v>-24134.161000000004</v>
      </c>
      <c r="AO453" s="1314"/>
      <c r="AP453" s="1093">
        <v>1875</v>
      </c>
      <c r="AQ453" s="1093">
        <f t="shared" si="1005"/>
        <v>0</v>
      </c>
      <c r="AR453" s="1093">
        <v>2132</v>
      </c>
      <c r="AS453" s="1093">
        <f t="shared" si="1006"/>
        <v>0</v>
      </c>
      <c r="AT453" s="1094">
        <f t="shared" ref="AT453:AT454" si="1036">AQ453+AS453</f>
        <v>0</v>
      </c>
      <c r="AU453" s="1315"/>
      <c r="AV453" s="1101">
        <v>1875</v>
      </c>
      <c r="AW453" s="1101">
        <f t="shared" si="1008"/>
        <v>0</v>
      </c>
      <c r="AX453" s="1101">
        <v>2132</v>
      </c>
      <c r="AY453" s="1101">
        <f t="shared" si="1009"/>
        <v>0</v>
      </c>
      <c r="AZ453" s="1102">
        <f t="shared" ref="AZ453:AZ454" si="1037">AW453+AY453</f>
        <v>0</v>
      </c>
      <c r="BA453" s="1151">
        <f t="shared" si="1029"/>
        <v>0</v>
      </c>
      <c r="BB453" s="363">
        <v>1875</v>
      </c>
      <c r="BC453" s="363">
        <f t="shared" si="1011"/>
        <v>0</v>
      </c>
      <c r="BD453" s="363">
        <v>2132</v>
      </c>
      <c r="BE453" s="363">
        <f t="shared" si="1012"/>
        <v>0</v>
      </c>
      <c r="BF453" s="364">
        <f t="shared" si="940"/>
        <v>0</v>
      </c>
      <c r="BG453" s="1220">
        <f t="shared" si="930"/>
        <v>0</v>
      </c>
      <c r="BH453" s="1220">
        <f t="shared" si="931"/>
        <v>0</v>
      </c>
    </row>
    <row r="454" spans="1:60" ht="25.5" x14ac:dyDescent="0.2">
      <c r="A454" s="1">
        <v>445</v>
      </c>
      <c r="B454" s="50" t="s">
        <v>148</v>
      </c>
      <c r="C454" s="1159"/>
      <c r="D454" s="51" t="s">
        <v>56</v>
      </c>
      <c r="E454" s="51">
        <v>14.4</v>
      </c>
      <c r="F454" s="76">
        <v>1875</v>
      </c>
      <c r="G454" s="76">
        <f t="shared" si="896"/>
        <v>27000</v>
      </c>
      <c r="H454" s="76">
        <v>1428</v>
      </c>
      <c r="I454" s="76">
        <f t="shared" si="897"/>
        <v>20563.2</v>
      </c>
      <c r="J454" s="120">
        <f t="shared" si="1030"/>
        <v>47563.199999999997</v>
      </c>
      <c r="K454" s="1596">
        <v>7</v>
      </c>
      <c r="L454" s="95">
        <v>1875</v>
      </c>
      <c r="M454" s="95">
        <f t="shared" si="990"/>
        <v>13125</v>
      </c>
      <c r="N454" s="95">
        <v>1428</v>
      </c>
      <c r="O454" s="95">
        <f t="shared" si="991"/>
        <v>9996</v>
      </c>
      <c r="P454" s="96">
        <f t="shared" si="1031"/>
        <v>23121</v>
      </c>
      <c r="Q454" s="177"/>
      <c r="R454" s="178">
        <v>1875</v>
      </c>
      <c r="S454" s="178">
        <f t="shared" si="993"/>
        <v>0</v>
      </c>
      <c r="T454" s="178">
        <v>1428</v>
      </c>
      <c r="U454" s="178">
        <f t="shared" si="994"/>
        <v>0</v>
      </c>
      <c r="V454" s="179">
        <f t="shared" si="1032"/>
        <v>0</v>
      </c>
      <c r="W454" s="224"/>
      <c r="X454" s="225">
        <v>1875</v>
      </c>
      <c r="Y454" s="225">
        <f t="shared" si="996"/>
        <v>0</v>
      </c>
      <c r="Z454" s="225">
        <v>1428</v>
      </c>
      <c r="AA454" s="225">
        <f t="shared" si="997"/>
        <v>0</v>
      </c>
      <c r="AB454" s="226">
        <f t="shared" si="1033"/>
        <v>0</v>
      </c>
      <c r="AC454" s="271"/>
      <c r="AD454" s="272">
        <v>1875</v>
      </c>
      <c r="AE454" s="272">
        <f t="shared" si="999"/>
        <v>0</v>
      </c>
      <c r="AF454" s="272">
        <v>1428</v>
      </c>
      <c r="AG454" s="272">
        <f t="shared" si="1000"/>
        <v>0</v>
      </c>
      <c r="AH454" s="273">
        <f t="shared" si="1034"/>
        <v>0</v>
      </c>
      <c r="AI454" s="1596">
        <v>7.4</v>
      </c>
      <c r="AJ454" s="319">
        <v>1875</v>
      </c>
      <c r="AK454" s="319">
        <f t="shared" si="1002"/>
        <v>13875</v>
      </c>
      <c r="AL454" s="319">
        <v>1428</v>
      </c>
      <c r="AM454" s="319">
        <f t="shared" si="1003"/>
        <v>10567.2</v>
      </c>
      <c r="AN454" s="320">
        <f t="shared" si="1035"/>
        <v>24442.2</v>
      </c>
      <c r="AO454" s="1107"/>
      <c r="AP454" s="1093">
        <v>1875</v>
      </c>
      <c r="AQ454" s="1093">
        <f t="shared" si="1005"/>
        <v>0</v>
      </c>
      <c r="AR454" s="1093">
        <v>1428</v>
      </c>
      <c r="AS454" s="1093">
        <f t="shared" si="1006"/>
        <v>0</v>
      </c>
      <c r="AT454" s="1094">
        <f t="shared" si="1036"/>
        <v>0</v>
      </c>
      <c r="AU454" s="1103"/>
      <c r="AV454" s="1101">
        <v>1875</v>
      </c>
      <c r="AW454" s="1101">
        <f t="shared" si="1008"/>
        <v>0</v>
      </c>
      <c r="AX454" s="1101">
        <v>1428</v>
      </c>
      <c r="AY454" s="1101">
        <f t="shared" si="1009"/>
        <v>0</v>
      </c>
      <c r="AZ454" s="1102">
        <f t="shared" si="1037"/>
        <v>0</v>
      </c>
      <c r="BA454" s="1151">
        <f t="shared" si="1029"/>
        <v>0</v>
      </c>
      <c r="BB454" s="363">
        <v>1875</v>
      </c>
      <c r="BC454" s="363">
        <f t="shared" si="1011"/>
        <v>0</v>
      </c>
      <c r="BD454" s="363">
        <v>1428</v>
      </c>
      <c r="BE454" s="363">
        <f t="shared" si="1012"/>
        <v>0</v>
      </c>
      <c r="BF454" s="364">
        <f t="shared" si="940"/>
        <v>0</v>
      </c>
      <c r="BG454" s="1220">
        <f t="shared" si="930"/>
        <v>0</v>
      </c>
      <c r="BH454" s="1220">
        <f t="shared" si="931"/>
        <v>0</v>
      </c>
    </row>
    <row r="455" spans="1:60" hidden="1" x14ac:dyDescent="0.2">
      <c r="A455" s="1">
        <v>446</v>
      </c>
      <c r="B455" s="50" t="s">
        <v>178</v>
      </c>
      <c r="C455" s="1159"/>
      <c r="D455" s="51" t="s">
        <v>137</v>
      </c>
      <c r="E455" s="51">
        <v>0</v>
      </c>
      <c r="F455" s="76"/>
      <c r="G455" s="76">
        <f t="shared" si="896"/>
        <v>0</v>
      </c>
      <c r="H455" s="76"/>
      <c r="I455" s="76">
        <f t="shared" si="897"/>
        <v>0</v>
      </c>
      <c r="J455" s="120"/>
      <c r="K455" s="131"/>
      <c r="L455" s="95"/>
      <c r="M455" s="95">
        <f t="shared" si="990"/>
        <v>0</v>
      </c>
      <c r="N455" s="95"/>
      <c r="O455" s="95">
        <f t="shared" si="991"/>
        <v>0</v>
      </c>
      <c r="P455" s="96"/>
      <c r="Q455" s="177"/>
      <c r="R455" s="178"/>
      <c r="S455" s="178">
        <f t="shared" si="993"/>
        <v>0</v>
      </c>
      <c r="T455" s="178"/>
      <c r="U455" s="178">
        <f t="shared" si="994"/>
        <v>0</v>
      </c>
      <c r="V455" s="179"/>
      <c r="W455" s="224"/>
      <c r="X455" s="225"/>
      <c r="Y455" s="225">
        <f t="shared" si="996"/>
        <v>0</v>
      </c>
      <c r="Z455" s="225"/>
      <c r="AA455" s="225">
        <f t="shared" si="997"/>
        <v>0</v>
      </c>
      <c r="AB455" s="226"/>
      <c r="AC455" s="271"/>
      <c r="AD455" s="272"/>
      <c r="AE455" s="272">
        <f t="shared" si="999"/>
        <v>0</v>
      </c>
      <c r="AF455" s="272"/>
      <c r="AG455" s="272">
        <f t="shared" si="1000"/>
        <v>0</v>
      </c>
      <c r="AH455" s="273"/>
      <c r="AI455" s="318"/>
      <c r="AJ455" s="319"/>
      <c r="AK455" s="319">
        <f t="shared" si="1002"/>
        <v>0</v>
      </c>
      <c r="AL455" s="319"/>
      <c r="AM455" s="319">
        <f t="shared" si="1003"/>
        <v>0</v>
      </c>
      <c r="AN455" s="320"/>
      <c r="AO455" s="1107"/>
      <c r="AP455" s="1093"/>
      <c r="AQ455" s="1093">
        <f t="shared" si="1005"/>
        <v>0</v>
      </c>
      <c r="AR455" s="1093"/>
      <c r="AS455" s="1093">
        <f t="shared" si="1006"/>
        <v>0</v>
      </c>
      <c r="AT455" s="1094"/>
      <c r="AU455" s="1103"/>
      <c r="AV455" s="1101"/>
      <c r="AW455" s="1101">
        <f t="shared" si="1008"/>
        <v>0</v>
      </c>
      <c r="AX455" s="1101"/>
      <c r="AY455" s="1101">
        <f t="shared" si="1009"/>
        <v>0</v>
      </c>
      <c r="AZ455" s="1102"/>
      <c r="BA455" s="1163">
        <f t="shared" si="1029"/>
        <v>0</v>
      </c>
      <c r="BB455" s="363"/>
      <c r="BC455" s="363">
        <f t="shared" si="1011"/>
        <v>0</v>
      </c>
      <c r="BD455" s="363"/>
      <c r="BE455" s="363">
        <f t="shared" si="1012"/>
        <v>0</v>
      </c>
      <c r="BF455" s="364">
        <f t="shared" si="940"/>
        <v>0</v>
      </c>
      <c r="BG455" s="1220">
        <f t="shared" si="930"/>
        <v>0</v>
      </c>
      <c r="BH455" s="1220">
        <f t="shared" si="931"/>
        <v>0</v>
      </c>
    </row>
    <row r="456" spans="1:60" ht="25.5" x14ac:dyDescent="0.2">
      <c r="A456" s="1">
        <v>447</v>
      </c>
      <c r="B456" s="50" t="s">
        <v>150</v>
      </c>
      <c r="C456" s="1159"/>
      <c r="D456" s="51" t="s">
        <v>56</v>
      </c>
      <c r="E456" s="1660">
        <v>5.34</v>
      </c>
      <c r="F456" s="76">
        <v>1875</v>
      </c>
      <c r="G456" s="76">
        <f t="shared" si="896"/>
        <v>10012.5</v>
      </c>
      <c r="H456" s="76">
        <v>2646</v>
      </c>
      <c r="I456" s="76">
        <f t="shared" si="897"/>
        <v>14129.64</v>
      </c>
      <c r="J456" s="120">
        <f t="shared" ref="J456:J458" si="1038">G456+I456</f>
        <v>24142.14</v>
      </c>
      <c r="K456" s="1317"/>
      <c r="L456" s="95">
        <v>1875</v>
      </c>
      <c r="M456" s="95">
        <f t="shared" si="990"/>
        <v>0</v>
      </c>
      <c r="N456" s="95">
        <v>2646</v>
      </c>
      <c r="O456" s="95">
        <f t="shared" si="991"/>
        <v>0</v>
      </c>
      <c r="P456" s="96">
        <f t="shared" ref="P456:P458" si="1039">M456+O456</f>
        <v>0</v>
      </c>
      <c r="Q456" s="1594">
        <v>1.78</v>
      </c>
      <c r="R456" s="178">
        <v>1875</v>
      </c>
      <c r="S456" s="178">
        <f t="shared" si="993"/>
        <v>3337.5</v>
      </c>
      <c r="T456" s="178">
        <v>2646</v>
      </c>
      <c r="U456" s="178">
        <f t="shared" si="994"/>
        <v>4709.88</v>
      </c>
      <c r="V456" s="179">
        <f t="shared" ref="V456:V458" si="1040">S456+U456</f>
        <v>8047.38</v>
      </c>
      <c r="W456" s="1311"/>
      <c r="X456" s="225">
        <v>1875</v>
      </c>
      <c r="Y456" s="225">
        <f t="shared" si="996"/>
        <v>0</v>
      </c>
      <c r="Z456" s="225">
        <v>2646</v>
      </c>
      <c r="AA456" s="225">
        <f t="shared" si="997"/>
        <v>0</v>
      </c>
      <c r="AB456" s="226">
        <f t="shared" ref="AB456:AB458" si="1041">Y456+AA456</f>
        <v>0</v>
      </c>
      <c r="AC456" s="1312"/>
      <c r="AD456" s="272">
        <v>1875</v>
      </c>
      <c r="AE456" s="272">
        <f t="shared" si="999"/>
        <v>0</v>
      </c>
      <c r="AF456" s="272">
        <v>2646</v>
      </c>
      <c r="AG456" s="272">
        <f t="shared" si="1000"/>
        <v>0</v>
      </c>
      <c r="AH456" s="273">
        <f t="shared" ref="AH456:AH458" si="1042">AE456+AG456</f>
        <v>0</v>
      </c>
      <c r="AI456" s="1594">
        <v>3.5599999999999996</v>
      </c>
      <c r="AJ456" s="319">
        <v>1875</v>
      </c>
      <c r="AK456" s="319">
        <f t="shared" si="1002"/>
        <v>6674.9999999999991</v>
      </c>
      <c r="AL456" s="319">
        <v>2646</v>
      </c>
      <c r="AM456" s="319">
        <f t="shared" si="1003"/>
        <v>9419.7599999999984</v>
      </c>
      <c r="AN456" s="320">
        <f t="shared" ref="AN456:AN458" si="1043">AK456+AM456</f>
        <v>16094.759999999998</v>
      </c>
      <c r="AO456" s="1308"/>
      <c r="AP456" s="1093">
        <v>1875</v>
      </c>
      <c r="AQ456" s="1093">
        <f t="shared" si="1005"/>
        <v>0</v>
      </c>
      <c r="AR456" s="1093">
        <v>2646</v>
      </c>
      <c r="AS456" s="1093">
        <f t="shared" si="1006"/>
        <v>0</v>
      </c>
      <c r="AT456" s="1094">
        <f t="shared" ref="AT456:AT458" si="1044">AQ456+AS456</f>
        <v>0</v>
      </c>
      <c r="AU456" s="1309"/>
      <c r="AV456" s="1101">
        <v>1875</v>
      </c>
      <c r="AW456" s="1101">
        <f t="shared" si="1008"/>
        <v>0</v>
      </c>
      <c r="AX456" s="1101">
        <v>2646</v>
      </c>
      <c r="AY456" s="1101">
        <f t="shared" si="1009"/>
        <v>0</v>
      </c>
      <c r="AZ456" s="1102">
        <f t="shared" ref="AZ456:AZ458" si="1045">AW456+AY456</f>
        <v>0</v>
      </c>
      <c r="BA456" s="1151">
        <f t="shared" si="1029"/>
        <v>0</v>
      </c>
      <c r="BB456" s="363">
        <v>1875</v>
      </c>
      <c r="BC456" s="363">
        <f t="shared" si="1011"/>
        <v>0</v>
      </c>
      <c r="BD456" s="363">
        <v>2646</v>
      </c>
      <c r="BE456" s="363">
        <f t="shared" si="1012"/>
        <v>0</v>
      </c>
      <c r="BF456" s="364">
        <f t="shared" si="940"/>
        <v>0</v>
      </c>
      <c r="BG456" s="1220">
        <f t="shared" si="930"/>
        <v>0</v>
      </c>
      <c r="BH456" s="1220">
        <f t="shared" si="931"/>
        <v>0</v>
      </c>
    </row>
    <row r="457" spans="1:60" x14ac:dyDescent="0.2">
      <c r="A457" s="1">
        <v>448</v>
      </c>
      <c r="B457" s="50" t="s">
        <v>171</v>
      </c>
      <c r="C457" s="1159"/>
      <c r="D457" s="51" t="s">
        <v>172</v>
      </c>
      <c r="E457" s="51">
        <v>3.121</v>
      </c>
      <c r="F457" s="76">
        <v>1000</v>
      </c>
      <c r="G457" s="76">
        <f t="shared" si="896"/>
        <v>3121</v>
      </c>
      <c r="H457" s="76">
        <v>95</v>
      </c>
      <c r="I457" s="76">
        <f t="shared" si="897"/>
        <v>296.495</v>
      </c>
      <c r="J457" s="120">
        <f t="shared" si="1038"/>
        <v>3417.4949999999999</v>
      </c>
      <c r="K457" s="131">
        <v>2.81</v>
      </c>
      <c r="L457" s="95">
        <v>1000</v>
      </c>
      <c r="M457" s="95">
        <f t="shared" si="990"/>
        <v>2810</v>
      </c>
      <c r="N457" s="95">
        <v>95</v>
      </c>
      <c r="O457" s="95">
        <f t="shared" si="991"/>
        <v>266.95</v>
      </c>
      <c r="P457" s="96">
        <f t="shared" si="1039"/>
        <v>3076.95</v>
      </c>
      <c r="Q457" s="177">
        <v>0.311</v>
      </c>
      <c r="R457" s="178">
        <v>1000</v>
      </c>
      <c r="S457" s="178">
        <f t="shared" si="993"/>
        <v>311</v>
      </c>
      <c r="T457" s="178">
        <v>95</v>
      </c>
      <c r="U457" s="178">
        <f t="shared" si="994"/>
        <v>29.544999999999998</v>
      </c>
      <c r="V457" s="179">
        <f t="shared" si="1040"/>
        <v>340.54500000000002</v>
      </c>
      <c r="W457" s="224"/>
      <c r="X457" s="225">
        <v>1000</v>
      </c>
      <c r="Y457" s="225">
        <f t="shared" si="996"/>
        <v>0</v>
      </c>
      <c r="Z457" s="225">
        <v>95</v>
      </c>
      <c r="AA457" s="225">
        <f t="shared" si="997"/>
        <v>0</v>
      </c>
      <c r="AB457" s="226">
        <f t="shared" si="1041"/>
        <v>0</v>
      </c>
      <c r="AC457" s="271"/>
      <c r="AD457" s="272">
        <v>1000</v>
      </c>
      <c r="AE457" s="272">
        <f t="shared" si="999"/>
        <v>0</v>
      </c>
      <c r="AF457" s="272">
        <v>95</v>
      </c>
      <c r="AG457" s="272">
        <f t="shared" si="1000"/>
        <v>0</v>
      </c>
      <c r="AH457" s="273">
        <f t="shared" si="1042"/>
        <v>0</v>
      </c>
      <c r="AI457" s="318"/>
      <c r="AJ457" s="319">
        <v>1000</v>
      </c>
      <c r="AK457" s="319">
        <f t="shared" si="1002"/>
        <v>0</v>
      </c>
      <c r="AL457" s="319">
        <v>95</v>
      </c>
      <c r="AM457" s="319">
        <f t="shared" si="1003"/>
        <v>0</v>
      </c>
      <c r="AN457" s="320">
        <f t="shared" si="1043"/>
        <v>0</v>
      </c>
      <c r="AO457" s="1107"/>
      <c r="AP457" s="1093">
        <v>1000</v>
      </c>
      <c r="AQ457" s="1093">
        <f t="shared" si="1005"/>
        <v>0</v>
      </c>
      <c r="AR457" s="1093">
        <v>95</v>
      </c>
      <c r="AS457" s="1093">
        <f t="shared" si="1006"/>
        <v>0</v>
      </c>
      <c r="AT457" s="1094">
        <f t="shared" si="1044"/>
        <v>0</v>
      </c>
      <c r="AU457" s="1103"/>
      <c r="AV457" s="1101">
        <v>1000</v>
      </c>
      <c r="AW457" s="1101">
        <f t="shared" si="1008"/>
        <v>0</v>
      </c>
      <c r="AX457" s="1101">
        <v>95</v>
      </c>
      <c r="AY457" s="1101">
        <f t="shared" si="1009"/>
        <v>0</v>
      </c>
      <c r="AZ457" s="1102">
        <f t="shared" si="1045"/>
        <v>0</v>
      </c>
      <c r="BA457" s="1151">
        <f t="shared" si="1029"/>
        <v>-5.5511151231257827E-17</v>
      </c>
      <c r="BB457" s="363">
        <v>1000</v>
      </c>
      <c r="BC457" s="363">
        <f t="shared" si="1011"/>
        <v>-5.5511151231257827E-14</v>
      </c>
      <c r="BD457" s="363">
        <v>95</v>
      </c>
      <c r="BE457" s="363">
        <f t="shared" si="1012"/>
        <v>-5.2735593669694936E-15</v>
      </c>
      <c r="BF457" s="364">
        <f t="shared" si="940"/>
        <v>-6.0784710598227321E-14</v>
      </c>
      <c r="BG457" s="1220">
        <f t="shared" si="930"/>
        <v>5.6843418860808015E-14</v>
      </c>
      <c r="BH457" s="1220">
        <f t="shared" si="931"/>
        <v>-1.1762812945903534E-13</v>
      </c>
    </row>
    <row r="458" spans="1:60" x14ac:dyDescent="0.2">
      <c r="A458" s="1">
        <v>449</v>
      </c>
      <c r="B458" s="50" t="s">
        <v>60</v>
      </c>
      <c r="C458" s="1159"/>
      <c r="D458" s="51" t="s">
        <v>5</v>
      </c>
      <c r="E458" s="51">
        <v>1</v>
      </c>
      <c r="F458" s="76">
        <v>0</v>
      </c>
      <c r="G458" s="76">
        <f t="shared" si="896"/>
        <v>0</v>
      </c>
      <c r="H458" s="76">
        <v>68052</v>
      </c>
      <c r="I458" s="76">
        <f t="shared" si="897"/>
        <v>68052</v>
      </c>
      <c r="J458" s="120">
        <f t="shared" si="1038"/>
        <v>68052</v>
      </c>
      <c r="K458" s="131">
        <v>0.93765864332603943</v>
      </c>
      <c r="L458" s="95">
        <v>0</v>
      </c>
      <c r="M458" s="95">
        <f t="shared" si="990"/>
        <v>0</v>
      </c>
      <c r="N458" s="95">
        <v>68052</v>
      </c>
      <c r="O458" s="95">
        <f t="shared" si="991"/>
        <v>63809.545995623637</v>
      </c>
      <c r="P458" s="96">
        <f t="shared" si="1039"/>
        <v>63809.545995623637</v>
      </c>
      <c r="Q458" s="177">
        <v>6.2E-2</v>
      </c>
      <c r="R458" s="178">
        <v>0</v>
      </c>
      <c r="S458" s="178">
        <f t="shared" si="993"/>
        <v>0</v>
      </c>
      <c r="T458" s="178">
        <v>68052</v>
      </c>
      <c r="U458" s="178">
        <f t="shared" si="994"/>
        <v>4219.2240000000002</v>
      </c>
      <c r="V458" s="179">
        <f t="shared" si="1040"/>
        <v>4219.2240000000002</v>
      </c>
      <c r="W458" s="224"/>
      <c r="X458" s="225">
        <v>0</v>
      </c>
      <c r="Y458" s="225">
        <f t="shared" si="996"/>
        <v>0</v>
      </c>
      <c r="Z458" s="225">
        <v>68052</v>
      </c>
      <c r="AA458" s="225">
        <f t="shared" si="997"/>
        <v>0</v>
      </c>
      <c r="AB458" s="226">
        <f t="shared" si="1041"/>
        <v>0</v>
      </c>
      <c r="AC458" s="271"/>
      <c r="AD458" s="272">
        <v>0</v>
      </c>
      <c r="AE458" s="272">
        <f t="shared" si="999"/>
        <v>0</v>
      </c>
      <c r="AF458" s="272">
        <v>68052</v>
      </c>
      <c r="AG458" s="272">
        <f t="shared" si="1000"/>
        <v>0</v>
      </c>
      <c r="AH458" s="273">
        <f t="shared" si="1042"/>
        <v>0</v>
      </c>
      <c r="AI458" s="1106">
        <v>3.413566739605689E-4</v>
      </c>
      <c r="AJ458" s="319">
        <v>0</v>
      </c>
      <c r="AK458" s="319">
        <f t="shared" si="1002"/>
        <v>0</v>
      </c>
      <c r="AL458" s="319">
        <v>68052</v>
      </c>
      <c r="AM458" s="319">
        <f t="shared" si="1003"/>
        <v>23.230004376364636</v>
      </c>
      <c r="AN458" s="320">
        <f t="shared" si="1043"/>
        <v>23.230004376364636</v>
      </c>
      <c r="AO458" s="1107"/>
      <c r="AP458" s="1093">
        <v>0</v>
      </c>
      <c r="AQ458" s="1093">
        <f t="shared" si="1005"/>
        <v>0</v>
      </c>
      <c r="AR458" s="1093">
        <v>68052</v>
      </c>
      <c r="AS458" s="1093">
        <f t="shared" si="1006"/>
        <v>0</v>
      </c>
      <c r="AT458" s="1094">
        <f t="shared" si="1044"/>
        <v>0</v>
      </c>
      <c r="AU458" s="1103"/>
      <c r="AV458" s="1101">
        <v>0</v>
      </c>
      <c r="AW458" s="1101">
        <f t="shared" si="1008"/>
        <v>0</v>
      </c>
      <c r="AX458" s="1101">
        <v>68052</v>
      </c>
      <c r="AY458" s="1101">
        <f t="shared" si="1009"/>
        <v>0</v>
      </c>
      <c r="AZ458" s="1102">
        <f t="shared" si="1045"/>
        <v>0</v>
      </c>
      <c r="BA458" s="1151">
        <f t="shared" si="1029"/>
        <v>0</v>
      </c>
      <c r="BB458" s="363">
        <v>0</v>
      </c>
      <c r="BC458" s="363">
        <f t="shared" si="1011"/>
        <v>0</v>
      </c>
      <c r="BD458" s="363">
        <v>68052</v>
      </c>
      <c r="BE458" s="363">
        <f t="shared" si="1012"/>
        <v>0</v>
      </c>
      <c r="BF458" s="364">
        <f t="shared" si="940"/>
        <v>0</v>
      </c>
      <c r="BG458" s="1220">
        <f t="shared" si="930"/>
        <v>-2.078337502098293E-12</v>
      </c>
      <c r="BH458" s="1220">
        <f t="shared" si="931"/>
        <v>2.078337502098293E-12</v>
      </c>
    </row>
    <row r="459" spans="1:60" x14ac:dyDescent="0.2">
      <c r="A459" s="1">
        <v>450</v>
      </c>
      <c r="B459" s="1319" t="s">
        <v>179</v>
      </c>
      <c r="C459" s="1159"/>
      <c r="D459" s="51"/>
      <c r="E459" s="51"/>
      <c r="F459" s="51"/>
      <c r="G459" s="76"/>
      <c r="H459" s="1124"/>
      <c r="I459" s="76"/>
      <c r="J459" s="1125"/>
      <c r="K459" s="131"/>
      <c r="L459" s="1144"/>
      <c r="M459" s="95"/>
      <c r="N459" s="1126"/>
      <c r="O459" s="95"/>
      <c r="P459" s="1127"/>
      <c r="Q459" s="177"/>
      <c r="R459" s="1145"/>
      <c r="S459" s="178"/>
      <c r="T459" s="1128"/>
      <c r="U459" s="178"/>
      <c r="V459" s="1129"/>
      <c r="W459" s="224"/>
      <c r="X459" s="1146"/>
      <c r="Y459" s="225"/>
      <c r="Z459" s="1130"/>
      <c r="AA459" s="225"/>
      <c r="AB459" s="1131"/>
      <c r="AC459" s="271"/>
      <c r="AD459" s="1147"/>
      <c r="AE459" s="272"/>
      <c r="AF459" s="1132"/>
      <c r="AG459" s="272"/>
      <c r="AH459" s="1133"/>
      <c r="AI459" s="318"/>
      <c r="AJ459" s="1148"/>
      <c r="AK459" s="319"/>
      <c r="AL459" s="1134"/>
      <c r="AM459" s="319"/>
      <c r="AN459" s="1135"/>
      <c r="AO459" s="1107"/>
      <c r="AP459" s="1149"/>
      <c r="AQ459" s="1093"/>
      <c r="AR459" s="1136"/>
      <c r="AS459" s="1093"/>
      <c r="AT459" s="1137"/>
      <c r="AU459" s="1103"/>
      <c r="AV459" s="1150"/>
      <c r="AW459" s="1101"/>
      <c r="AX459" s="1138"/>
      <c r="AY459" s="1101"/>
      <c r="AZ459" s="1139"/>
      <c r="BA459" s="1151">
        <f t="shared" si="1029"/>
        <v>0</v>
      </c>
      <c r="BB459" s="1152"/>
      <c r="BC459" s="363"/>
      <c r="BD459" s="1140"/>
      <c r="BE459" s="363"/>
      <c r="BF459" s="364">
        <f t="shared" si="940"/>
        <v>0</v>
      </c>
      <c r="BG459" s="1220">
        <f t="shared" si="930"/>
        <v>0</v>
      </c>
      <c r="BH459" s="1220">
        <f t="shared" si="931"/>
        <v>0</v>
      </c>
    </row>
    <row r="460" spans="1:60" x14ac:dyDescent="0.2">
      <c r="A460" s="1">
        <v>451</v>
      </c>
      <c r="B460" s="50" t="s">
        <v>180</v>
      </c>
      <c r="C460" s="1159" t="s">
        <v>181</v>
      </c>
      <c r="D460" s="51" t="s">
        <v>14</v>
      </c>
      <c r="E460" s="51">
        <v>2</v>
      </c>
      <c r="F460" s="76">
        <v>800</v>
      </c>
      <c r="G460" s="76">
        <f t="shared" si="896"/>
        <v>1600</v>
      </c>
      <c r="H460" s="76">
        <v>508</v>
      </c>
      <c r="I460" s="76">
        <f t="shared" si="897"/>
        <v>1016</v>
      </c>
      <c r="J460" s="120">
        <f t="shared" ref="J460:J463" si="1046">G460+I460</f>
        <v>2616</v>
      </c>
      <c r="K460" s="131"/>
      <c r="L460" s="95">
        <v>800</v>
      </c>
      <c r="M460" s="95">
        <f t="shared" ref="M460:M490" si="1047">K460*L460</f>
        <v>0</v>
      </c>
      <c r="N460" s="95">
        <v>508</v>
      </c>
      <c r="O460" s="95">
        <f t="shared" ref="O460:O490" si="1048">K460*N460</f>
        <v>0</v>
      </c>
      <c r="P460" s="96">
        <f t="shared" ref="P460:P463" si="1049">M460+O460</f>
        <v>0</v>
      </c>
      <c r="Q460" s="177"/>
      <c r="R460" s="178">
        <v>800</v>
      </c>
      <c r="S460" s="178">
        <f t="shared" ref="S460:S490" si="1050">Q460*R460</f>
        <v>0</v>
      </c>
      <c r="T460" s="178">
        <v>508</v>
      </c>
      <c r="U460" s="178">
        <f t="shared" ref="U460:U490" si="1051">Q460*T460</f>
        <v>0</v>
      </c>
      <c r="V460" s="179">
        <f t="shared" ref="V460:V463" si="1052">S460+U460</f>
        <v>0</v>
      </c>
      <c r="W460" s="224"/>
      <c r="X460" s="225">
        <v>800</v>
      </c>
      <c r="Y460" s="225">
        <f t="shared" ref="Y460:Y490" si="1053">W460*X460</f>
        <v>0</v>
      </c>
      <c r="Z460" s="225">
        <v>508</v>
      </c>
      <c r="AA460" s="225">
        <f t="shared" ref="AA460:AA490" si="1054">W460*Z460</f>
        <v>0</v>
      </c>
      <c r="AB460" s="226">
        <f t="shared" ref="AB460:AB463" si="1055">Y460+AA460</f>
        <v>0</v>
      </c>
      <c r="AC460" s="271">
        <v>1</v>
      </c>
      <c r="AD460" s="272">
        <v>800</v>
      </c>
      <c r="AE460" s="272">
        <f t="shared" ref="AE460:AE490" si="1056">AC460*AD460</f>
        <v>800</v>
      </c>
      <c r="AF460" s="272">
        <v>508</v>
      </c>
      <c r="AG460" s="272">
        <f t="shared" ref="AG460:AG490" si="1057">AC460*AF460</f>
        <v>508</v>
      </c>
      <c r="AH460" s="273">
        <f t="shared" ref="AH460:AH463" si="1058">AE460+AG460</f>
        <v>1308</v>
      </c>
      <c r="AI460" s="318">
        <v>1</v>
      </c>
      <c r="AJ460" s="319">
        <v>800</v>
      </c>
      <c r="AK460" s="319">
        <f t="shared" ref="AK460:AK490" si="1059">AI460*AJ460</f>
        <v>800</v>
      </c>
      <c r="AL460" s="319">
        <v>508</v>
      </c>
      <c r="AM460" s="319">
        <f t="shared" ref="AM460:AM490" si="1060">AI460*AL460</f>
        <v>508</v>
      </c>
      <c r="AN460" s="320">
        <f t="shared" ref="AN460:AN463" si="1061">AK460+AM460</f>
        <v>1308</v>
      </c>
      <c r="AO460" s="1107"/>
      <c r="AP460" s="1093">
        <v>800</v>
      </c>
      <c r="AQ460" s="1093">
        <f t="shared" ref="AQ460:AQ490" si="1062">AO460*AP460</f>
        <v>0</v>
      </c>
      <c r="AR460" s="1093">
        <v>508</v>
      </c>
      <c r="AS460" s="1093">
        <f t="shared" ref="AS460:AS490" si="1063">AO460*AR460</f>
        <v>0</v>
      </c>
      <c r="AT460" s="1094">
        <f t="shared" ref="AT460:AT463" si="1064">AQ460+AS460</f>
        <v>0</v>
      </c>
      <c r="AU460" s="1103"/>
      <c r="AV460" s="1101">
        <v>800</v>
      </c>
      <c r="AW460" s="1101">
        <f t="shared" ref="AW460:AW490" si="1065">AU460*AV460</f>
        <v>0</v>
      </c>
      <c r="AX460" s="1101">
        <v>508</v>
      </c>
      <c r="AY460" s="1101">
        <f t="shared" ref="AY460:AY490" si="1066">AU460*AX460</f>
        <v>0</v>
      </c>
      <c r="AZ460" s="1102">
        <f t="shared" ref="AZ460:AZ463" si="1067">AW460+AY460</f>
        <v>0</v>
      </c>
      <c r="BA460" s="1151">
        <f t="shared" si="1029"/>
        <v>0</v>
      </c>
      <c r="BB460" s="363">
        <v>800</v>
      </c>
      <c r="BC460" s="363">
        <f t="shared" ref="BC460:BC490" si="1068">BA460*BB460</f>
        <v>0</v>
      </c>
      <c r="BD460" s="363">
        <v>508</v>
      </c>
      <c r="BE460" s="363">
        <f t="shared" ref="BE460:BE490" si="1069">BA460*BD460</f>
        <v>0</v>
      </c>
      <c r="BF460" s="364">
        <f t="shared" si="940"/>
        <v>0</v>
      </c>
      <c r="BG460" s="1220">
        <f t="shared" si="930"/>
        <v>0</v>
      </c>
      <c r="BH460" s="1220">
        <f t="shared" si="931"/>
        <v>0</v>
      </c>
    </row>
    <row r="461" spans="1:60" x14ac:dyDescent="0.2">
      <c r="A461" s="1">
        <v>452</v>
      </c>
      <c r="B461" s="50" t="s">
        <v>167</v>
      </c>
      <c r="C461" s="1159"/>
      <c r="D461" s="51" t="s">
        <v>14</v>
      </c>
      <c r="E461" s="51">
        <v>2</v>
      </c>
      <c r="F461" s="76">
        <v>600</v>
      </c>
      <c r="G461" s="76">
        <f t="shared" si="896"/>
        <v>1200</v>
      </c>
      <c r="H461" s="76">
        <v>532</v>
      </c>
      <c r="I461" s="76">
        <f t="shared" si="897"/>
        <v>1064</v>
      </c>
      <c r="J461" s="120">
        <f t="shared" si="1046"/>
        <v>2264</v>
      </c>
      <c r="K461" s="131"/>
      <c r="L461" s="95">
        <v>600</v>
      </c>
      <c r="M461" s="95">
        <f t="shared" si="1047"/>
        <v>0</v>
      </c>
      <c r="N461" s="95">
        <v>532</v>
      </c>
      <c r="O461" s="95">
        <f t="shared" si="1048"/>
        <v>0</v>
      </c>
      <c r="P461" s="96">
        <f t="shared" si="1049"/>
        <v>0</v>
      </c>
      <c r="Q461" s="177"/>
      <c r="R461" s="178">
        <v>600</v>
      </c>
      <c r="S461" s="178">
        <f t="shared" si="1050"/>
        <v>0</v>
      </c>
      <c r="T461" s="178">
        <v>532</v>
      </c>
      <c r="U461" s="178">
        <f t="shared" si="1051"/>
        <v>0</v>
      </c>
      <c r="V461" s="179">
        <f t="shared" si="1052"/>
        <v>0</v>
      </c>
      <c r="W461" s="224"/>
      <c r="X461" s="225">
        <v>600</v>
      </c>
      <c r="Y461" s="225">
        <f t="shared" si="1053"/>
        <v>0</v>
      </c>
      <c r="Z461" s="225">
        <v>532</v>
      </c>
      <c r="AA461" s="225">
        <f t="shared" si="1054"/>
        <v>0</v>
      </c>
      <c r="AB461" s="226">
        <f t="shared" si="1055"/>
        <v>0</v>
      </c>
      <c r="AC461" s="271">
        <v>1</v>
      </c>
      <c r="AD461" s="272">
        <v>600</v>
      </c>
      <c r="AE461" s="272">
        <f t="shared" si="1056"/>
        <v>600</v>
      </c>
      <c r="AF461" s="272">
        <v>532</v>
      </c>
      <c r="AG461" s="272">
        <f t="shared" si="1057"/>
        <v>532</v>
      </c>
      <c r="AH461" s="273">
        <f t="shared" si="1058"/>
        <v>1132</v>
      </c>
      <c r="AI461" s="318">
        <v>1</v>
      </c>
      <c r="AJ461" s="319">
        <v>600</v>
      </c>
      <c r="AK461" s="319">
        <f t="shared" si="1059"/>
        <v>600</v>
      </c>
      <c r="AL461" s="319">
        <v>532</v>
      </c>
      <c r="AM461" s="319">
        <f t="shared" si="1060"/>
        <v>532</v>
      </c>
      <c r="AN461" s="320">
        <f t="shared" si="1061"/>
        <v>1132</v>
      </c>
      <c r="AO461" s="1107"/>
      <c r="AP461" s="1093">
        <v>600</v>
      </c>
      <c r="AQ461" s="1093">
        <f t="shared" si="1062"/>
        <v>0</v>
      </c>
      <c r="AR461" s="1093">
        <v>532</v>
      </c>
      <c r="AS461" s="1093">
        <f t="shared" si="1063"/>
        <v>0</v>
      </c>
      <c r="AT461" s="1094">
        <f t="shared" si="1064"/>
        <v>0</v>
      </c>
      <c r="AU461" s="1103"/>
      <c r="AV461" s="1101">
        <v>600</v>
      </c>
      <c r="AW461" s="1101">
        <f t="shared" si="1065"/>
        <v>0</v>
      </c>
      <c r="AX461" s="1101">
        <v>532</v>
      </c>
      <c r="AY461" s="1101">
        <f t="shared" si="1066"/>
        <v>0</v>
      </c>
      <c r="AZ461" s="1102">
        <f t="shared" si="1067"/>
        <v>0</v>
      </c>
      <c r="BA461" s="1151">
        <f t="shared" si="1029"/>
        <v>0</v>
      </c>
      <c r="BB461" s="363">
        <v>600</v>
      </c>
      <c r="BC461" s="363">
        <f t="shared" si="1068"/>
        <v>0</v>
      </c>
      <c r="BD461" s="363">
        <v>532</v>
      </c>
      <c r="BE461" s="363">
        <f t="shared" si="1069"/>
        <v>0</v>
      </c>
      <c r="BF461" s="364">
        <f t="shared" si="940"/>
        <v>0</v>
      </c>
      <c r="BG461" s="1220">
        <f t="shared" si="930"/>
        <v>0</v>
      </c>
      <c r="BH461" s="1220">
        <f t="shared" si="931"/>
        <v>0</v>
      </c>
    </row>
    <row r="462" spans="1:60" x14ac:dyDescent="0.2">
      <c r="A462" s="1">
        <v>453</v>
      </c>
      <c r="B462" s="50" t="s">
        <v>177</v>
      </c>
      <c r="C462" s="1159"/>
      <c r="D462" s="51" t="s">
        <v>14</v>
      </c>
      <c r="E462" s="51">
        <v>10</v>
      </c>
      <c r="F462" s="76">
        <v>800</v>
      </c>
      <c r="G462" s="76">
        <f t="shared" si="896"/>
        <v>8000</v>
      </c>
      <c r="H462" s="76">
        <v>2975</v>
      </c>
      <c r="I462" s="76">
        <f t="shared" si="897"/>
        <v>29750</v>
      </c>
      <c r="J462" s="120">
        <f t="shared" si="1046"/>
        <v>37750</v>
      </c>
      <c r="K462" s="131">
        <v>6</v>
      </c>
      <c r="L462" s="95">
        <v>800</v>
      </c>
      <c r="M462" s="95">
        <f t="shared" si="1047"/>
        <v>4800</v>
      </c>
      <c r="N462" s="95">
        <v>2975</v>
      </c>
      <c r="O462" s="95">
        <f t="shared" si="1048"/>
        <v>17850</v>
      </c>
      <c r="P462" s="96">
        <f t="shared" si="1049"/>
        <v>22650</v>
      </c>
      <c r="Q462" s="177">
        <v>3</v>
      </c>
      <c r="R462" s="178">
        <v>800</v>
      </c>
      <c r="S462" s="178">
        <f t="shared" si="1050"/>
        <v>2400</v>
      </c>
      <c r="T462" s="178">
        <v>2975</v>
      </c>
      <c r="U462" s="178">
        <f t="shared" si="1051"/>
        <v>8925</v>
      </c>
      <c r="V462" s="179">
        <f t="shared" si="1052"/>
        <v>11325</v>
      </c>
      <c r="W462" s="224"/>
      <c r="X462" s="225">
        <v>800</v>
      </c>
      <c r="Y462" s="225">
        <f t="shared" si="1053"/>
        <v>0</v>
      </c>
      <c r="Z462" s="225">
        <v>2975</v>
      </c>
      <c r="AA462" s="225">
        <f t="shared" si="1054"/>
        <v>0</v>
      </c>
      <c r="AB462" s="226">
        <f t="shared" si="1055"/>
        <v>0</v>
      </c>
      <c r="AC462" s="271">
        <v>1</v>
      </c>
      <c r="AD462" s="272">
        <v>800</v>
      </c>
      <c r="AE462" s="272">
        <f t="shared" si="1056"/>
        <v>800</v>
      </c>
      <c r="AF462" s="272">
        <v>2975</v>
      </c>
      <c r="AG462" s="272">
        <f t="shared" si="1057"/>
        <v>2975</v>
      </c>
      <c r="AH462" s="273">
        <f t="shared" si="1058"/>
        <v>3775</v>
      </c>
      <c r="AI462" s="318"/>
      <c r="AJ462" s="319">
        <v>800</v>
      </c>
      <c r="AK462" s="319">
        <f t="shared" si="1059"/>
        <v>0</v>
      </c>
      <c r="AL462" s="319">
        <v>2975</v>
      </c>
      <c r="AM462" s="319">
        <f t="shared" si="1060"/>
        <v>0</v>
      </c>
      <c r="AN462" s="320">
        <f t="shared" si="1061"/>
        <v>0</v>
      </c>
      <c r="AO462" s="1107"/>
      <c r="AP462" s="1093">
        <v>800</v>
      </c>
      <c r="AQ462" s="1093">
        <f t="shared" si="1062"/>
        <v>0</v>
      </c>
      <c r="AR462" s="1093">
        <v>2975</v>
      </c>
      <c r="AS462" s="1093">
        <f t="shared" si="1063"/>
        <v>0</v>
      </c>
      <c r="AT462" s="1094">
        <f t="shared" si="1064"/>
        <v>0</v>
      </c>
      <c r="AU462" s="1103"/>
      <c r="AV462" s="1101">
        <v>800</v>
      </c>
      <c r="AW462" s="1101">
        <f t="shared" si="1065"/>
        <v>0</v>
      </c>
      <c r="AX462" s="1101">
        <v>2975</v>
      </c>
      <c r="AY462" s="1101">
        <f t="shared" si="1066"/>
        <v>0</v>
      </c>
      <c r="AZ462" s="1102">
        <f t="shared" si="1067"/>
        <v>0</v>
      </c>
      <c r="BA462" s="1151">
        <f t="shared" si="1029"/>
        <v>0</v>
      </c>
      <c r="BB462" s="363">
        <v>800</v>
      </c>
      <c r="BC462" s="363">
        <f t="shared" si="1068"/>
        <v>0</v>
      </c>
      <c r="BD462" s="363">
        <v>2975</v>
      </c>
      <c r="BE462" s="363">
        <f t="shared" si="1069"/>
        <v>0</v>
      </c>
      <c r="BF462" s="364">
        <f t="shared" si="940"/>
        <v>0</v>
      </c>
      <c r="BG462" s="1220">
        <f t="shared" si="930"/>
        <v>0</v>
      </c>
      <c r="BH462" s="1220">
        <f t="shared" si="931"/>
        <v>0</v>
      </c>
    </row>
    <row r="463" spans="1:60" x14ac:dyDescent="0.2">
      <c r="A463" s="1">
        <v>454</v>
      </c>
      <c r="B463" s="50" t="s">
        <v>157</v>
      </c>
      <c r="C463" s="51"/>
      <c r="D463" s="51" t="s">
        <v>56</v>
      </c>
      <c r="E463" s="51">
        <v>14.68</v>
      </c>
      <c r="F463" s="76">
        <v>1875</v>
      </c>
      <c r="G463" s="76">
        <f t="shared" si="896"/>
        <v>27525</v>
      </c>
      <c r="H463" s="76">
        <v>840</v>
      </c>
      <c r="I463" s="76">
        <f t="shared" si="897"/>
        <v>12331.199999999999</v>
      </c>
      <c r="J463" s="120">
        <f t="shared" si="1046"/>
        <v>39856.199999999997</v>
      </c>
      <c r="K463" s="131"/>
      <c r="L463" s="95">
        <v>1875</v>
      </c>
      <c r="M463" s="95">
        <f t="shared" si="1047"/>
        <v>0</v>
      </c>
      <c r="N463" s="95">
        <v>840</v>
      </c>
      <c r="O463" s="95">
        <f t="shared" si="1048"/>
        <v>0</v>
      </c>
      <c r="P463" s="96">
        <f t="shared" si="1049"/>
        <v>0</v>
      </c>
      <c r="Q463" s="177"/>
      <c r="R463" s="178">
        <v>1875</v>
      </c>
      <c r="S463" s="178">
        <f t="shared" si="1050"/>
        <v>0</v>
      </c>
      <c r="T463" s="178">
        <v>840</v>
      </c>
      <c r="U463" s="178">
        <f t="shared" si="1051"/>
        <v>0</v>
      </c>
      <c r="V463" s="179">
        <f t="shared" si="1052"/>
        <v>0</v>
      </c>
      <c r="W463" s="224"/>
      <c r="X463" s="225">
        <v>1875</v>
      </c>
      <c r="Y463" s="225">
        <f t="shared" si="1053"/>
        <v>0</v>
      </c>
      <c r="Z463" s="225">
        <v>840</v>
      </c>
      <c r="AA463" s="225">
        <f t="shared" si="1054"/>
        <v>0</v>
      </c>
      <c r="AB463" s="226">
        <f t="shared" si="1055"/>
        <v>0</v>
      </c>
      <c r="AC463" s="1596">
        <v>8.68</v>
      </c>
      <c r="AD463" s="272">
        <v>1875</v>
      </c>
      <c r="AE463" s="272">
        <f t="shared" si="1056"/>
        <v>16275</v>
      </c>
      <c r="AF463" s="272">
        <v>840</v>
      </c>
      <c r="AG463" s="272">
        <f t="shared" si="1057"/>
        <v>7291.2</v>
      </c>
      <c r="AH463" s="273">
        <f t="shared" si="1058"/>
        <v>23566.2</v>
      </c>
      <c r="AI463" s="318">
        <v>6</v>
      </c>
      <c r="AJ463" s="319">
        <v>1875</v>
      </c>
      <c r="AK463" s="319">
        <f t="shared" si="1059"/>
        <v>11250</v>
      </c>
      <c r="AL463" s="319">
        <v>840</v>
      </c>
      <c r="AM463" s="319">
        <f t="shared" si="1060"/>
        <v>5040</v>
      </c>
      <c r="AN463" s="320">
        <f t="shared" si="1061"/>
        <v>16290</v>
      </c>
      <c r="AO463" s="1107"/>
      <c r="AP463" s="1093">
        <v>1875</v>
      </c>
      <c r="AQ463" s="1093">
        <f t="shared" si="1062"/>
        <v>0</v>
      </c>
      <c r="AR463" s="1093">
        <v>840</v>
      </c>
      <c r="AS463" s="1093">
        <f t="shared" si="1063"/>
        <v>0</v>
      </c>
      <c r="AT463" s="1094">
        <f t="shared" si="1064"/>
        <v>0</v>
      </c>
      <c r="AU463" s="1103"/>
      <c r="AV463" s="1101">
        <v>1875</v>
      </c>
      <c r="AW463" s="1101">
        <f t="shared" si="1065"/>
        <v>0</v>
      </c>
      <c r="AX463" s="1101">
        <v>840</v>
      </c>
      <c r="AY463" s="1101">
        <f t="shared" si="1066"/>
        <v>0</v>
      </c>
      <c r="AZ463" s="1102">
        <f t="shared" si="1067"/>
        <v>0</v>
      </c>
      <c r="BA463" s="1151">
        <f t="shared" si="1029"/>
        <v>0</v>
      </c>
      <c r="BB463" s="363">
        <v>1875</v>
      </c>
      <c r="BC463" s="363">
        <f t="shared" si="1068"/>
        <v>0</v>
      </c>
      <c r="BD463" s="363">
        <v>840</v>
      </c>
      <c r="BE463" s="363">
        <f t="shared" si="1069"/>
        <v>0</v>
      </c>
      <c r="BF463" s="364">
        <f t="shared" si="940"/>
        <v>0</v>
      </c>
      <c r="BG463" s="1220">
        <f t="shared" si="930"/>
        <v>0</v>
      </c>
      <c r="BH463" s="1220">
        <f t="shared" si="931"/>
        <v>0</v>
      </c>
    </row>
    <row r="464" spans="1:60" hidden="1" x14ac:dyDescent="0.2">
      <c r="A464" s="1">
        <v>455</v>
      </c>
      <c r="B464" s="50" t="s">
        <v>168</v>
      </c>
      <c r="C464" s="1159"/>
      <c r="D464" s="51" t="s">
        <v>137</v>
      </c>
      <c r="E464" s="51">
        <v>0</v>
      </c>
      <c r="F464" s="76"/>
      <c r="G464" s="76">
        <f t="shared" si="896"/>
        <v>0</v>
      </c>
      <c r="H464" s="76"/>
      <c r="I464" s="76">
        <f t="shared" si="897"/>
        <v>0</v>
      </c>
      <c r="J464" s="120"/>
      <c r="K464" s="131"/>
      <c r="L464" s="95"/>
      <c r="M464" s="95">
        <f t="shared" si="1047"/>
        <v>0</v>
      </c>
      <c r="N464" s="95"/>
      <c r="O464" s="95">
        <f t="shared" si="1048"/>
        <v>0</v>
      </c>
      <c r="P464" s="96"/>
      <c r="Q464" s="177"/>
      <c r="R464" s="178"/>
      <c r="S464" s="178">
        <f t="shared" si="1050"/>
        <v>0</v>
      </c>
      <c r="T464" s="178"/>
      <c r="U464" s="178">
        <f t="shared" si="1051"/>
        <v>0</v>
      </c>
      <c r="V464" s="179"/>
      <c r="W464" s="224"/>
      <c r="X464" s="225"/>
      <c r="Y464" s="225">
        <f t="shared" si="1053"/>
        <v>0</v>
      </c>
      <c r="Z464" s="225"/>
      <c r="AA464" s="225">
        <f t="shared" si="1054"/>
        <v>0</v>
      </c>
      <c r="AB464" s="226"/>
      <c r="AC464" s="271"/>
      <c r="AD464" s="272"/>
      <c r="AE464" s="272">
        <f t="shared" si="1056"/>
        <v>0</v>
      </c>
      <c r="AF464" s="272"/>
      <c r="AG464" s="272">
        <f t="shared" si="1057"/>
        <v>0</v>
      </c>
      <c r="AH464" s="273"/>
      <c r="AI464" s="318"/>
      <c r="AJ464" s="319"/>
      <c r="AK464" s="319">
        <f t="shared" si="1059"/>
        <v>0</v>
      </c>
      <c r="AL464" s="319"/>
      <c r="AM464" s="319">
        <f t="shared" si="1060"/>
        <v>0</v>
      </c>
      <c r="AN464" s="320"/>
      <c r="AO464" s="1107"/>
      <c r="AP464" s="1093"/>
      <c r="AQ464" s="1093">
        <f t="shared" si="1062"/>
        <v>0</v>
      </c>
      <c r="AR464" s="1093"/>
      <c r="AS464" s="1093">
        <f t="shared" si="1063"/>
        <v>0</v>
      </c>
      <c r="AT464" s="1094"/>
      <c r="AU464" s="1103"/>
      <c r="AV464" s="1101"/>
      <c r="AW464" s="1101">
        <f t="shared" si="1065"/>
        <v>0</v>
      </c>
      <c r="AX464" s="1101"/>
      <c r="AY464" s="1101">
        <f t="shared" si="1066"/>
        <v>0</v>
      </c>
      <c r="AZ464" s="1102"/>
      <c r="BA464" s="1163">
        <f t="shared" si="1029"/>
        <v>0</v>
      </c>
      <c r="BB464" s="363"/>
      <c r="BC464" s="363">
        <f t="shared" si="1068"/>
        <v>0</v>
      </c>
      <c r="BD464" s="363"/>
      <c r="BE464" s="363">
        <f t="shared" si="1069"/>
        <v>0</v>
      </c>
      <c r="BF464" s="364">
        <f t="shared" si="940"/>
        <v>0</v>
      </c>
      <c r="BG464" s="1220">
        <f t="shared" si="930"/>
        <v>0</v>
      </c>
      <c r="BH464" s="1220">
        <f t="shared" si="931"/>
        <v>0</v>
      </c>
    </row>
    <row r="465" spans="1:60" x14ac:dyDescent="0.2">
      <c r="A465" s="1">
        <v>456</v>
      </c>
      <c r="B465" s="50" t="s">
        <v>159</v>
      </c>
      <c r="C465" s="51"/>
      <c r="D465" s="51" t="s">
        <v>56</v>
      </c>
      <c r="E465" s="1655">
        <v>0.68</v>
      </c>
      <c r="F465" s="76">
        <v>1875</v>
      </c>
      <c r="G465" s="76">
        <f t="shared" si="896"/>
        <v>1275</v>
      </c>
      <c r="H465" s="76">
        <v>3080</v>
      </c>
      <c r="I465" s="76">
        <f t="shared" si="897"/>
        <v>2094.4</v>
      </c>
      <c r="J465" s="120">
        <f t="shared" ref="J465:J466" si="1070">G465+I465</f>
        <v>3369.4</v>
      </c>
      <c r="K465" s="1317"/>
      <c r="L465" s="95">
        <v>1875</v>
      </c>
      <c r="M465" s="95">
        <f t="shared" si="1047"/>
        <v>0</v>
      </c>
      <c r="N465" s="95">
        <v>3080</v>
      </c>
      <c r="O465" s="95">
        <f t="shared" si="1048"/>
        <v>0</v>
      </c>
      <c r="P465" s="96">
        <f t="shared" ref="P465:P466" si="1071">M465+O465</f>
        <v>0</v>
      </c>
      <c r="Q465" s="1310"/>
      <c r="R465" s="178">
        <v>1875</v>
      </c>
      <c r="S465" s="178">
        <f t="shared" si="1050"/>
        <v>0</v>
      </c>
      <c r="T465" s="178">
        <v>3080</v>
      </c>
      <c r="U465" s="178">
        <f t="shared" si="1051"/>
        <v>0</v>
      </c>
      <c r="V465" s="179">
        <f t="shared" ref="V465:V466" si="1072">S465+U465</f>
        <v>0</v>
      </c>
      <c r="W465" s="1311"/>
      <c r="X465" s="225">
        <v>1875</v>
      </c>
      <c r="Y465" s="225">
        <f t="shared" si="1053"/>
        <v>0</v>
      </c>
      <c r="Z465" s="225">
        <v>3080</v>
      </c>
      <c r="AA465" s="225">
        <f t="shared" si="1054"/>
        <v>0</v>
      </c>
      <c r="AB465" s="226">
        <f t="shared" ref="AB465:AB466" si="1073">Y465+AA465</f>
        <v>0</v>
      </c>
      <c r="AC465" s="1595">
        <v>0.68</v>
      </c>
      <c r="AD465" s="272">
        <v>1875</v>
      </c>
      <c r="AE465" s="272">
        <f t="shared" si="1056"/>
        <v>1275</v>
      </c>
      <c r="AF465" s="272">
        <v>3080</v>
      </c>
      <c r="AG465" s="272">
        <f t="shared" si="1057"/>
        <v>2094.4</v>
      </c>
      <c r="AH465" s="273">
        <f t="shared" ref="AH465:AH466" si="1074">AE465+AG465</f>
        <v>3369.4</v>
      </c>
      <c r="AI465" s="1313"/>
      <c r="AJ465" s="319">
        <v>1875</v>
      </c>
      <c r="AK465" s="319">
        <f t="shared" si="1059"/>
        <v>0</v>
      </c>
      <c r="AL465" s="319">
        <v>3080</v>
      </c>
      <c r="AM465" s="319">
        <f t="shared" si="1060"/>
        <v>0</v>
      </c>
      <c r="AN465" s="320">
        <f t="shared" ref="AN465:AN466" si="1075">AK465+AM465</f>
        <v>0</v>
      </c>
      <c r="AO465" s="1314"/>
      <c r="AP465" s="1093">
        <v>1875</v>
      </c>
      <c r="AQ465" s="1093">
        <f t="shared" si="1062"/>
        <v>0</v>
      </c>
      <c r="AR465" s="1093">
        <v>3080</v>
      </c>
      <c r="AS465" s="1093">
        <f t="shared" si="1063"/>
        <v>0</v>
      </c>
      <c r="AT465" s="1094">
        <f t="shared" ref="AT465:AT466" si="1076">AQ465+AS465</f>
        <v>0</v>
      </c>
      <c r="AU465" s="1315"/>
      <c r="AV465" s="1101">
        <v>1875</v>
      </c>
      <c r="AW465" s="1101">
        <f t="shared" si="1065"/>
        <v>0</v>
      </c>
      <c r="AX465" s="1101">
        <v>3080</v>
      </c>
      <c r="AY465" s="1101">
        <f t="shared" si="1066"/>
        <v>0</v>
      </c>
      <c r="AZ465" s="1102">
        <f t="shared" ref="AZ465:AZ466" si="1077">AW465+AY465</f>
        <v>0</v>
      </c>
      <c r="BA465" s="1151">
        <f t="shared" si="1029"/>
        <v>0</v>
      </c>
      <c r="BB465" s="363">
        <v>1875</v>
      </c>
      <c r="BC465" s="363">
        <f t="shared" si="1068"/>
        <v>0</v>
      </c>
      <c r="BD465" s="363">
        <v>3080</v>
      </c>
      <c r="BE465" s="363">
        <f t="shared" si="1069"/>
        <v>0</v>
      </c>
      <c r="BF465" s="364">
        <f t="shared" si="940"/>
        <v>0</v>
      </c>
      <c r="BG465" s="1220">
        <f t="shared" si="930"/>
        <v>0</v>
      </c>
      <c r="BH465" s="1220">
        <f t="shared" si="931"/>
        <v>0</v>
      </c>
    </row>
    <row r="466" spans="1:60" x14ac:dyDescent="0.2">
      <c r="A466" s="1">
        <v>457</v>
      </c>
      <c r="B466" s="50" t="s">
        <v>135</v>
      </c>
      <c r="C466" s="1159"/>
      <c r="D466" s="51" t="s">
        <v>56</v>
      </c>
      <c r="E466" s="51">
        <v>113.108</v>
      </c>
      <c r="F466" s="76">
        <v>1875</v>
      </c>
      <c r="G466" s="76">
        <f t="shared" si="896"/>
        <v>212077.5</v>
      </c>
      <c r="H466" s="76">
        <v>869</v>
      </c>
      <c r="I466" s="76">
        <f t="shared" si="897"/>
        <v>98290.851999999999</v>
      </c>
      <c r="J466" s="120">
        <f t="shared" si="1070"/>
        <v>310368.35200000001</v>
      </c>
      <c r="K466" s="1596">
        <v>101.01</v>
      </c>
      <c r="L466" s="95">
        <v>1875</v>
      </c>
      <c r="M466" s="95">
        <f t="shared" si="1047"/>
        <v>189393.75</v>
      </c>
      <c r="N466" s="95">
        <v>869</v>
      </c>
      <c r="O466" s="95">
        <f t="shared" si="1048"/>
        <v>87777.69</v>
      </c>
      <c r="P466" s="96">
        <f t="shared" si="1071"/>
        <v>277171.44</v>
      </c>
      <c r="Q466" s="1596">
        <v>9.99</v>
      </c>
      <c r="R466" s="178">
        <v>1875</v>
      </c>
      <c r="S466" s="178">
        <f t="shared" si="1050"/>
        <v>18731.25</v>
      </c>
      <c r="T466" s="178">
        <v>869</v>
      </c>
      <c r="U466" s="178">
        <f t="shared" si="1051"/>
        <v>8681.31</v>
      </c>
      <c r="V466" s="179">
        <f t="shared" si="1072"/>
        <v>27412.559999999998</v>
      </c>
      <c r="W466" s="224"/>
      <c r="X466" s="225">
        <v>1875</v>
      </c>
      <c r="Y466" s="225">
        <f t="shared" si="1053"/>
        <v>0</v>
      </c>
      <c r="Z466" s="225">
        <v>869</v>
      </c>
      <c r="AA466" s="225">
        <f t="shared" si="1054"/>
        <v>0</v>
      </c>
      <c r="AB466" s="226">
        <f t="shared" si="1073"/>
        <v>0</v>
      </c>
      <c r="AC466" s="271"/>
      <c r="AD466" s="272">
        <v>1875</v>
      </c>
      <c r="AE466" s="272">
        <f t="shared" si="1056"/>
        <v>0</v>
      </c>
      <c r="AF466" s="272">
        <v>869</v>
      </c>
      <c r="AG466" s="272">
        <f t="shared" si="1057"/>
        <v>0</v>
      </c>
      <c r="AH466" s="273">
        <f t="shared" si="1074"/>
        <v>0</v>
      </c>
      <c r="AI466" s="1596">
        <v>2.1079999999999988</v>
      </c>
      <c r="AJ466" s="319">
        <v>1875</v>
      </c>
      <c r="AK466" s="319">
        <f t="shared" si="1059"/>
        <v>3952.4999999999977</v>
      </c>
      <c r="AL466" s="319">
        <v>869</v>
      </c>
      <c r="AM466" s="319">
        <f t="shared" si="1060"/>
        <v>1831.851999999999</v>
      </c>
      <c r="AN466" s="320">
        <f t="shared" si="1075"/>
        <v>5784.3519999999971</v>
      </c>
      <c r="AO466" s="1107"/>
      <c r="AP466" s="1093">
        <v>1875</v>
      </c>
      <c r="AQ466" s="1093">
        <f t="shared" si="1062"/>
        <v>0</v>
      </c>
      <c r="AR466" s="1093">
        <v>869</v>
      </c>
      <c r="AS466" s="1093">
        <f t="shared" si="1063"/>
        <v>0</v>
      </c>
      <c r="AT466" s="1094">
        <f t="shared" si="1076"/>
        <v>0</v>
      </c>
      <c r="AU466" s="1103"/>
      <c r="AV466" s="1101">
        <v>1875</v>
      </c>
      <c r="AW466" s="1101">
        <f t="shared" si="1065"/>
        <v>0</v>
      </c>
      <c r="AX466" s="1101">
        <v>869</v>
      </c>
      <c r="AY466" s="1101">
        <f t="shared" si="1066"/>
        <v>0</v>
      </c>
      <c r="AZ466" s="1102">
        <f t="shared" si="1077"/>
        <v>0</v>
      </c>
      <c r="BA466" s="1151">
        <f t="shared" si="1029"/>
        <v>0</v>
      </c>
      <c r="BB466" s="363">
        <v>1875</v>
      </c>
      <c r="BC466" s="363">
        <f t="shared" si="1068"/>
        <v>0</v>
      </c>
      <c r="BD466" s="363">
        <v>869</v>
      </c>
      <c r="BE466" s="363">
        <f t="shared" si="1069"/>
        <v>0</v>
      </c>
      <c r="BF466" s="364">
        <f t="shared" si="940"/>
        <v>0</v>
      </c>
      <c r="BG466" s="1220">
        <f t="shared" si="930"/>
        <v>1.6370904631912708E-11</v>
      </c>
      <c r="BH466" s="1220">
        <f t="shared" si="931"/>
        <v>-1.6370904631912708E-11</v>
      </c>
    </row>
    <row r="467" spans="1:60" hidden="1" x14ac:dyDescent="0.2">
      <c r="A467" s="1">
        <v>458</v>
      </c>
      <c r="B467" s="50" t="s">
        <v>161</v>
      </c>
      <c r="C467" s="1159"/>
      <c r="D467" s="51" t="s">
        <v>137</v>
      </c>
      <c r="E467" s="51">
        <v>0</v>
      </c>
      <c r="F467" s="76"/>
      <c r="G467" s="76">
        <f t="shared" si="896"/>
        <v>0</v>
      </c>
      <c r="H467" s="76"/>
      <c r="I467" s="76">
        <f t="shared" si="897"/>
        <v>0</v>
      </c>
      <c r="J467" s="120"/>
      <c r="K467" s="131"/>
      <c r="L467" s="95"/>
      <c r="M467" s="95">
        <f t="shared" si="1047"/>
        <v>0</v>
      </c>
      <c r="N467" s="95"/>
      <c r="O467" s="95">
        <f t="shared" si="1048"/>
        <v>0</v>
      </c>
      <c r="P467" s="96"/>
      <c r="Q467" s="177"/>
      <c r="R467" s="178"/>
      <c r="S467" s="178">
        <f t="shared" si="1050"/>
        <v>0</v>
      </c>
      <c r="T467" s="178"/>
      <c r="U467" s="178">
        <f t="shared" si="1051"/>
        <v>0</v>
      </c>
      <c r="V467" s="179"/>
      <c r="W467" s="224"/>
      <c r="X467" s="225"/>
      <c r="Y467" s="225">
        <f t="shared" si="1053"/>
        <v>0</v>
      </c>
      <c r="Z467" s="225"/>
      <c r="AA467" s="225">
        <f t="shared" si="1054"/>
        <v>0</v>
      </c>
      <c r="AB467" s="226"/>
      <c r="AC467" s="271"/>
      <c r="AD467" s="272"/>
      <c r="AE467" s="272">
        <f t="shared" si="1056"/>
        <v>0</v>
      </c>
      <c r="AF467" s="272"/>
      <c r="AG467" s="272">
        <f t="shared" si="1057"/>
        <v>0</v>
      </c>
      <c r="AH467" s="273"/>
      <c r="AI467" s="318"/>
      <c r="AJ467" s="319"/>
      <c r="AK467" s="319">
        <f t="shared" si="1059"/>
        <v>0</v>
      </c>
      <c r="AL467" s="319"/>
      <c r="AM467" s="319">
        <f t="shared" si="1060"/>
        <v>0</v>
      </c>
      <c r="AN467" s="320"/>
      <c r="AO467" s="1107"/>
      <c r="AP467" s="1093"/>
      <c r="AQ467" s="1093">
        <f t="shared" si="1062"/>
        <v>0</v>
      </c>
      <c r="AR467" s="1093"/>
      <c r="AS467" s="1093">
        <f t="shared" si="1063"/>
        <v>0</v>
      </c>
      <c r="AT467" s="1094"/>
      <c r="AU467" s="1103"/>
      <c r="AV467" s="1101"/>
      <c r="AW467" s="1101">
        <f t="shared" si="1065"/>
        <v>0</v>
      </c>
      <c r="AX467" s="1101"/>
      <c r="AY467" s="1101">
        <f t="shared" si="1066"/>
        <v>0</v>
      </c>
      <c r="AZ467" s="1102"/>
      <c r="BA467" s="1163">
        <f t="shared" si="1029"/>
        <v>0</v>
      </c>
      <c r="BB467" s="363"/>
      <c r="BC467" s="363">
        <f t="shared" si="1068"/>
        <v>0</v>
      </c>
      <c r="BD467" s="363"/>
      <c r="BE467" s="363">
        <f t="shared" si="1069"/>
        <v>0</v>
      </c>
      <c r="BF467" s="364">
        <f t="shared" si="940"/>
        <v>0</v>
      </c>
      <c r="BG467" s="1220">
        <f t="shared" si="930"/>
        <v>0</v>
      </c>
      <c r="BH467" s="1220">
        <f t="shared" si="931"/>
        <v>0</v>
      </c>
    </row>
    <row r="468" spans="1:60" hidden="1" x14ac:dyDescent="0.2">
      <c r="A468" s="1">
        <v>459</v>
      </c>
      <c r="B468" s="50" t="s">
        <v>138</v>
      </c>
      <c r="C468" s="1159"/>
      <c r="D468" s="51" t="s">
        <v>137</v>
      </c>
      <c r="E468" s="51">
        <v>0</v>
      </c>
      <c r="F468" s="76"/>
      <c r="G468" s="76">
        <f t="shared" si="896"/>
        <v>0</v>
      </c>
      <c r="H468" s="76"/>
      <c r="I468" s="76">
        <f t="shared" si="897"/>
        <v>0</v>
      </c>
      <c r="J468" s="120"/>
      <c r="K468" s="131"/>
      <c r="L468" s="95"/>
      <c r="M468" s="95">
        <f t="shared" si="1047"/>
        <v>0</v>
      </c>
      <c r="N468" s="95"/>
      <c r="O468" s="95">
        <f t="shared" si="1048"/>
        <v>0</v>
      </c>
      <c r="P468" s="96"/>
      <c r="Q468" s="177"/>
      <c r="R468" s="178"/>
      <c r="S468" s="178">
        <f t="shared" si="1050"/>
        <v>0</v>
      </c>
      <c r="T468" s="178"/>
      <c r="U468" s="178">
        <f t="shared" si="1051"/>
        <v>0</v>
      </c>
      <c r="V468" s="179"/>
      <c r="W468" s="224"/>
      <c r="X468" s="225"/>
      <c r="Y468" s="225">
        <f t="shared" si="1053"/>
        <v>0</v>
      </c>
      <c r="Z468" s="225"/>
      <c r="AA468" s="225">
        <f t="shared" si="1054"/>
        <v>0</v>
      </c>
      <c r="AB468" s="226"/>
      <c r="AC468" s="271"/>
      <c r="AD468" s="272"/>
      <c r="AE468" s="272">
        <f t="shared" si="1056"/>
        <v>0</v>
      </c>
      <c r="AF468" s="272"/>
      <c r="AG468" s="272">
        <f t="shared" si="1057"/>
        <v>0</v>
      </c>
      <c r="AH468" s="273"/>
      <c r="AI468" s="318"/>
      <c r="AJ468" s="319"/>
      <c r="AK468" s="319">
        <f t="shared" si="1059"/>
        <v>0</v>
      </c>
      <c r="AL468" s="319"/>
      <c r="AM468" s="319">
        <f t="shared" si="1060"/>
        <v>0</v>
      </c>
      <c r="AN468" s="320"/>
      <c r="AO468" s="1107"/>
      <c r="AP468" s="1093"/>
      <c r="AQ468" s="1093">
        <f t="shared" si="1062"/>
        <v>0</v>
      </c>
      <c r="AR468" s="1093"/>
      <c r="AS468" s="1093">
        <f t="shared" si="1063"/>
        <v>0</v>
      </c>
      <c r="AT468" s="1094"/>
      <c r="AU468" s="1103"/>
      <c r="AV468" s="1101"/>
      <c r="AW468" s="1101">
        <f t="shared" si="1065"/>
        <v>0</v>
      </c>
      <c r="AX468" s="1101"/>
      <c r="AY468" s="1101">
        <f t="shared" si="1066"/>
        <v>0</v>
      </c>
      <c r="AZ468" s="1102"/>
      <c r="BA468" s="1163">
        <f t="shared" si="1029"/>
        <v>0</v>
      </c>
      <c r="BB468" s="363"/>
      <c r="BC468" s="363">
        <f t="shared" si="1068"/>
        <v>0</v>
      </c>
      <c r="BD468" s="363"/>
      <c r="BE468" s="363">
        <f t="shared" si="1069"/>
        <v>0</v>
      </c>
      <c r="BF468" s="364">
        <f t="shared" si="940"/>
        <v>0</v>
      </c>
      <c r="BG468" s="1220">
        <f t="shared" si="930"/>
        <v>0</v>
      </c>
      <c r="BH468" s="1220">
        <f t="shared" si="931"/>
        <v>0</v>
      </c>
    </row>
    <row r="469" spans="1:60" hidden="1" x14ac:dyDescent="0.2">
      <c r="A469" s="1">
        <v>460</v>
      </c>
      <c r="B469" s="50" t="s">
        <v>162</v>
      </c>
      <c r="C469" s="1159"/>
      <c r="D469" s="51" t="s">
        <v>137</v>
      </c>
      <c r="E469" s="51">
        <v>0</v>
      </c>
      <c r="F469" s="76"/>
      <c r="G469" s="76">
        <f t="shared" si="896"/>
        <v>0</v>
      </c>
      <c r="H469" s="76"/>
      <c r="I469" s="76">
        <f t="shared" si="897"/>
        <v>0</v>
      </c>
      <c r="J469" s="120"/>
      <c r="K469" s="131"/>
      <c r="L469" s="95"/>
      <c r="M469" s="95">
        <f t="shared" si="1047"/>
        <v>0</v>
      </c>
      <c r="N469" s="95"/>
      <c r="O469" s="95">
        <f t="shared" si="1048"/>
        <v>0</v>
      </c>
      <c r="P469" s="96"/>
      <c r="Q469" s="177"/>
      <c r="R469" s="178"/>
      <c r="S469" s="178">
        <f t="shared" si="1050"/>
        <v>0</v>
      </c>
      <c r="T469" s="178"/>
      <c r="U469" s="178">
        <f t="shared" si="1051"/>
        <v>0</v>
      </c>
      <c r="V469" s="179"/>
      <c r="W469" s="224"/>
      <c r="X469" s="225"/>
      <c r="Y469" s="225">
        <f t="shared" si="1053"/>
        <v>0</v>
      </c>
      <c r="Z469" s="225"/>
      <c r="AA469" s="225">
        <f t="shared" si="1054"/>
        <v>0</v>
      </c>
      <c r="AB469" s="226"/>
      <c r="AC469" s="271"/>
      <c r="AD469" s="272"/>
      <c r="AE469" s="272">
        <f t="shared" si="1056"/>
        <v>0</v>
      </c>
      <c r="AF469" s="272"/>
      <c r="AG469" s="272">
        <f t="shared" si="1057"/>
        <v>0</v>
      </c>
      <c r="AH469" s="273"/>
      <c r="AI469" s="318"/>
      <c r="AJ469" s="319"/>
      <c r="AK469" s="319">
        <f t="shared" si="1059"/>
        <v>0</v>
      </c>
      <c r="AL469" s="319"/>
      <c r="AM469" s="319">
        <f t="shared" si="1060"/>
        <v>0</v>
      </c>
      <c r="AN469" s="320"/>
      <c r="AO469" s="1107"/>
      <c r="AP469" s="1093"/>
      <c r="AQ469" s="1093">
        <f t="shared" si="1062"/>
        <v>0</v>
      </c>
      <c r="AR469" s="1093"/>
      <c r="AS469" s="1093">
        <f t="shared" si="1063"/>
        <v>0</v>
      </c>
      <c r="AT469" s="1094"/>
      <c r="AU469" s="1103"/>
      <c r="AV469" s="1101"/>
      <c r="AW469" s="1101">
        <f t="shared" si="1065"/>
        <v>0</v>
      </c>
      <c r="AX469" s="1101"/>
      <c r="AY469" s="1101">
        <f t="shared" si="1066"/>
        <v>0</v>
      </c>
      <c r="AZ469" s="1102"/>
      <c r="BA469" s="1163">
        <f t="shared" si="1029"/>
        <v>0</v>
      </c>
      <c r="BB469" s="363"/>
      <c r="BC469" s="363">
        <f t="shared" si="1068"/>
        <v>0</v>
      </c>
      <c r="BD469" s="363"/>
      <c r="BE469" s="363">
        <f t="shared" si="1069"/>
        <v>0</v>
      </c>
      <c r="BF469" s="364">
        <f t="shared" si="940"/>
        <v>0</v>
      </c>
      <c r="BG469" s="1220">
        <f t="shared" si="930"/>
        <v>0</v>
      </c>
      <c r="BH469" s="1220">
        <f t="shared" si="931"/>
        <v>0</v>
      </c>
    </row>
    <row r="470" spans="1:60" ht="25.5" x14ac:dyDescent="0.2">
      <c r="A470" s="1">
        <v>461</v>
      </c>
      <c r="B470" s="50" t="s">
        <v>139</v>
      </c>
      <c r="C470" s="1159"/>
      <c r="D470" s="51" t="s">
        <v>56</v>
      </c>
      <c r="E470" s="1660">
        <v>15.761000000000001</v>
      </c>
      <c r="F470" s="76">
        <v>1875</v>
      </c>
      <c r="G470" s="76">
        <f t="shared" si="896"/>
        <v>29551.875000000004</v>
      </c>
      <c r="H470" s="76">
        <v>1617</v>
      </c>
      <c r="I470" s="76">
        <f t="shared" si="897"/>
        <v>25485.537</v>
      </c>
      <c r="J470" s="120">
        <f t="shared" ref="J470:J471" si="1078">G470+I470</f>
        <v>55037.412000000004</v>
      </c>
      <c r="K470" s="1602">
        <v>8.84</v>
      </c>
      <c r="L470" s="95">
        <v>1875</v>
      </c>
      <c r="M470" s="95">
        <f t="shared" si="1047"/>
        <v>16575</v>
      </c>
      <c r="N470" s="95">
        <v>1617</v>
      </c>
      <c r="O470" s="95">
        <f t="shared" si="1048"/>
        <v>14294.28</v>
      </c>
      <c r="P470" s="96">
        <f t="shared" ref="P470:P471" si="1079">M470+O470</f>
        <v>30869.279999999999</v>
      </c>
      <c r="Q470" s="1595">
        <v>6.3710000000000004</v>
      </c>
      <c r="R470" s="178">
        <v>1875</v>
      </c>
      <c r="S470" s="178">
        <f t="shared" si="1050"/>
        <v>11945.625</v>
      </c>
      <c r="T470" s="178">
        <v>1617</v>
      </c>
      <c r="U470" s="178">
        <f t="shared" si="1051"/>
        <v>10301.907000000001</v>
      </c>
      <c r="V470" s="179">
        <f t="shared" ref="V470:V471" si="1080">S470+U470</f>
        <v>22247.531999999999</v>
      </c>
      <c r="W470" s="1311"/>
      <c r="X470" s="225">
        <v>1875</v>
      </c>
      <c r="Y470" s="225">
        <f t="shared" si="1053"/>
        <v>0</v>
      </c>
      <c r="Z470" s="225">
        <v>1617</v>
      </c>
      <c r="AA470" s="225">
        <f t="shared" si="1054"/>
        <v>0</v>
      </c>
      <c r="AB470" s="226">
        <f t="shared" ref="AB470:AB471" si="1081">Y470+AA470</f>
        <v>0</v>
      </c>
      <c r="AC470" s="1595">
        <v>2.2799999999999998</v>
      </c>
      <c r="AD470" s="272">
        <v>1875</v>
      </c>
      <c r="AE470" s="272">
        <f t="shared" si="1056"/>
        <v>4275</v>
      </c>
      <c r="AF470" s="272">
        <v>1617</v>
      </c>
      <c r="AG470" s="272">
        <f t="shared" si="1057"/>
        <v>3686.7599999999998</v>
      </c>
      <c r="AH470" s="273">
        <f t="shared" ref="AH470:AH471" si="1082">AE470+AG470</f>
        <v>7961.76</v>
      </c>
      <c r="AI470" s="1595">
        <f>E470-K470-Q470-AC470</f>
        <v>-1.7299999999999991</v>
      </c>
      <c r="AJ470" s="319">
        <v>1875</v>
      </c>
      <c r="AK470" s="319">
        <f t="shared" si="1059"/>
        <v>-3243.7499999999982</v>
      </c>
      <c r="AL470" s="319">
        <v>1617</v>
      </c>
      <c r="AM470" s="319">
        <f t="shared" si="1060"/>
        <v>-2797.4099999999985</v>
      </c>
      <c r="AN470" s="320">
        <f t="shared" ref="AN470:AN471" si="1083">AK470+AM470</f>
        <v>-6041.1599999999962</v>
      </c>
      <c r="AO470" s="1314"/>
      <c r="AP470" s="1093">
        <v>1875</v>
      </c>
      <c r="AQ470" s="1093">
        <f t="shared" si="1062"/>
        <v>0</v>
      </c>
      <c r="AR470" s="1093">
        <v>1617</v>
      </c>
      <c r="AS470" s="1093">
        <f t="shared" si="1063"/>
        <v>0</v>
      </c>
      <c r="AT470" s="1094">
        <f t="shared" ref="AT470:AT471" si="1084">AQ470+AS470</f>
        <v>0</v>
      </c>
      <c r="AU470" s="1315"/>
      <c r="AV470" s="1101">
        <v>1875</v>
      </c>
      <c r="AW470" s="1101">
        <f t="shared" si="1065"/>
        <v>0</v>
      </c>
      <c r="AX470" s="1101">
        <v>1617</v>
      </c>
      <c r="AY470" s="1101">
        <f t="shared" si="1066"/>
        <v>0</v>
      </c>
      <c r="AZ470" s="1102">
        <f t="shared" ref="AZ470:AZ471" si="1085">AW470+AY470</f>
        <v>0</v>
      </c>
      <c r="BA470" s="1151">
        <f t="shared" si="1029"/>
        <v>0</v>
      </c>
      <c r="BB470" s="363">
        <v>1875</v>
      </c>
      <c r="BC470" s="363">
        <f t="shared" si="1068"/>
        <v>0</v>
      </c>
      <c r="BD470" s="363">
        <v>1617</v>
      </c>
      <c r="BE470" s="363">
        <f t="shared" si="1069"/>
        <v>0</v>
      </c>
      <c r="BF470" s="364">
        <f t="shared" si="940"/>
        <v>0</v>
      </c>
      <c r="BG470" s="1220">
        <f t="shared" si="930"/>
        <v>0</v>
      </c>
      <c r="BH470" s="1220">
        <f t="shared" si="931"/>
        <v>0</v>
      </c>
    </row>
    <row r="471" spans="1:60" x14ac:dyDescent="0.2">
      <c r="A471" s="1">
        <v>462</v>
      </c>
      <c r="B471" s="50" t="s">
        <v>140</v>
      </c>
      <c r="C471" s="1159"/>
      <c r="D471" s="51" t="s">
        <v>56</v>
      </c>
      <c r="E471" s="51">
        <v>71.528999999999996</v>
      </c>
      <c r="F471" s="76">
        <v>1875</v>
      </c>
      <c r="G471" s="76">
        <f t="shared" si="896"/>
        <v>134116.875</v>
      </c>
      <c r="H471" s="76">
        <v>1226</v>
      </c>
      <c r="I471" s="76">
        <f t="shared" si="897"/>
        <v>87694.553999999989</v>
      </c>
      <c r="J471" s="120">
        <f t="shared" si="1078"/>
        <v>221811.429</v>
      </c>
      <c r="K471" s="1596">
        <v>49</v>
      </c>
      <c r="L471" s="95">
        <v>1875</v>
      </c>
      <c r="M471" s="95">
        <f t="shared" si="1047"/>
        <v>91875</v>
      </c>
      <c r="N471" s="95">
        <v>1226</v>
      </c>
      <c r="O471" s="95">
        <f t="shared" si="1048"/>
        <v>60074</v>
      </c>
      <c r="P471" s="96">
        <f t="shared" si="1079"/>
        <v>151949</v>
      </c>
      <c r="Q471" s="177"/>
      <c r="R471" s="178">
        <v>1875</v>
      </c>
      <c r="S471" s="178">
        <f t="shared" si="1050"/>
        <v>0</v>
      </c>
      <c r="T471" s="178">
        <v>1226</v>
      </c>
      <c r="U471" s="178">
        <f t="shared" si="1051"/>
        <v>0</v>
      </c>
      <c r="V471" s="179">
        <f t="shared" si="1080"/>
        <v>0</v>
      </c>
      <c r="W471" s="224"/>
      <c r="X471" s="225">
        <v>1875</v>
      </c>
      <c r="Y471" s="225">
        <f t="shared" si="1053"/>
        <v>0</v>
      </c>
      <c r="Z471" s="225">
        <v>1226</v>
      </c>
      <c r="AA471" s="225">
        <f t="shared" si="1054"/>
        <v>0</v>
      </c>
      <c r="AB471" s="226">
        <f t="shared" si="1081"/>
        <v>0</v>
      </c>
      <c r="AC471" s="271"/>
      <c r="AD471" s="272">
        <v>1875</v>
      </c>
      <c r="AE471" s="272">
        <f t="shared" si="1056"/>
        <v>0</v>
      </c>
      <c r="AF471" s="272">
        <v>1226</v>
      </c>
      <c r="AG471" s="272">
        <f t="shared" si="1057"/>
        <v>0</v>
      </c>
      <c r="AH471" s="273">
        <f t="shared" si="1082"/>
        <v>0</v>
      </c>
      <c r="AI471" s="1596">
        <v>22.528999999999996</v>
      </c>
      <c r="AJ471" s="319">
        <v>1875</v>
      </c>
      <c r="AK471" s="319">
        <f t="shared" si="1059"/>
        <v>42241.874999999993</v>
      </c>
      <c r="AL471" s="319">
        <v>1226</v>
      </c>
      <c r="AM471" s="319">
        <f t="shared" si="1060"/>
        <v>27620.553999999996</v>
      </c>
      <c r="AN471" s="320">
        <f t="shared" si="1083"/>
        <v>69862.428999999989</v>
      </c>
      <c r="AO471" s="1107"/>
      <c r="AP471" s="1093">
        <v>1875</v>
      </c>
      <c r="AQ471" s="1093">
        <f t="shared" si="1062"/>
        <v>0</v>
      </c>
      <c r="AR471" s="1093">
        <v>1226</v>
      </c>
      <c r="AS471" s="1093">
        <f t="shared" si="1063"/>
        <v>0</v>
      </c>
      <c r="AT471" s="1094">
        <f t="shared" si="1084"/>
        <v>0</v>
      </c>
      <c r="AU471" s="1103"/>
      <c r="AV471" s="1101">
        <v>1875</v>
      </c>
      <c r="AW471" s="1101">
        <f t="shared" si="1065"/>
        <v>0</v>
      </c>
      <c r="AX471" s="1101">
        <v>1226</v>
      </c>
      <c r="AY471" s="1101">
        <f t="shared" si="1066"/>
        <v>0</v>
      </c>
      <c r="AZ471" s="1102">
        <f t="shared" si="1085"/>
        <v>0</v>
      </c>
      <c r="BA471" s="1151">
        <f t="shared" si="1029"/>
        <v>0</v>
      </c>
      <c r="BB471" s="363">
        <v>1875</v>
      </c>
      <c r="BC471" s="363">
        <f t="shared" si="1068"/>
        <v>0</v>
      </c>
      <c r="BD471" s="363">
        <v>1226</v>
      </c>
      <c r="BE471" s="363">
        <f t="shared" si="1069"/>
        <v>0</v>
      </c>
      <c r="BF471" s="364">
        <f t="shared" si="940"/>
        <v>0</v>
      </c>
      <c r="BG471" s="1220">
        <f t="shared" si="930"/>
        <v>0</v>
      </c>
      <c r="BH471" s="1220">
        <f t="shared" si="931"/>
        <v>0</v>
      </c>
    </row>
    <row r="472" spans="1:60" hidden="1" x14ac:dyDescent="0.2">
      <c r="A472" s="1">
        <v>463</v>
      </c>
      <c r="B472" s="50" t="s">
        <v>141</v>
      </c>
      <c r="C472" s="1159"/>
      <c r="D472" s="51" t="s">
        <v>137</v>
      </c>
      <c r="E472" s="51">
        <v>0</v>
      </c>
      <c r="F472" s="76"/>
      <c r="G472" s="76">
        <f t="shared" si="896"/>
        <v>0</v>
      </c>
      <c r="H472" s="76"/>
      <c r="I472" s="76">
        <f t="shared" si="897"/>
        <v>0</v>
      </c>
      <c r="J472" s="120"/>
      <c r="K472" s="131"/>
      <c r="L472" s="95"/>
      <c r="M472" s="95">
        <f t="shared" si="1047"/>
        <v>0</v>
      </c>
      <c r="N472" s="95"/>
      <c r="O472" s="95">
        <f t="shared" si="1048"/>
        <v>0</v>
      </c>
      <c r="P472" s="96"/>
      <c r="Q472" s="177"/>
      <c r="R472" s="178"/>
      <c r="S472" s="178">
        <f t="shared" si="1050"/>
        <v>0</v>
      </c>
      <c r="T472" s="178"/>
      <c r="U472" s="178">
        <f t="shared" si="1051"/>
        <v>0</v>
      </c>
      <c r="V472" s="179"/>
      <c r="W472" s="224"/>
      <c r="X472" s="225"/>
      <c r="Y472" s="225">
        <f t="shared" si="1053"/>
        <v>0</v>
      </c>
      <c r="Z472" s="225"/>
      <c r="AA472" s="225">
        <f t="shared" si="1054"/>
        <v>0</v>
      </c>
      <c r="AB472" s="226"/>
      <c r="AC472" s="271"/>
      <c r="AD472" s="272"/>
      <c r="AE472" s="272">
        <f t="shared" si="1056"/>
        <v>0</v>
      </c>
      <c r="AF472" s="272"/>
      <c r="AG472" s="272">
        <f t="shared" si="1057"/>
        <v>0</v>
      </c>
      <c r="AH472" s="273"/>
      <c r="AI472" s="318"/>
      <c r="AJ472" s="319"/>
      <c r="AK472" s="319">
        <f t="shared" si="1059"/>
        <v>0</v>
      </c>
      <c r="AL472" s="319"/>
      <c r="AM472" s="319">
        <f t="shared" si="1060"/>
        <v>0</v>
      </c>
      <c r="AN472" s="320"/>
      <c r="AO472" s="1107"/>
      <c r="AP472" s="1093"/>
      <c r="AQ472" s="1093">
        <f t="shared" si="1062"/>
        <v>0</v>
      </c>
      <c r="AR472" s="1093"/>
      <c r="AS472" s="1093">
        <f t="shared" si="1063"/>
        <v>0</v>
      </c>
      <c r="AT472" s="1094"/>
      <c r="AU472" s="1103"/>
      <c r="AV472" s="1101"/>
      <c r="AW472" s="1101">
        <f t="shared" si="1065"/>
        <v>0</v>
      </c>
      <c r="AX472" s="1101"/>
      <c r="AY472" s="1101">
        <f t="shared" si="1066"/>
        <v>0</v>
      </c>
      <c r="AZ472" s="1102"/>
      <c r="BA472" s="1163">
        <f t="shared" si="1029"/>
        <v>0</v>
      </c>
      <c r="BB472" s="363"/>
      <c r="BC472" s="363">
        <f t="shared" si="1068"/>
        <v>0</v>
      </c>
      <c r="BD472" s="363"/>
      <c r="BE472" s="363">
        <f t="shared" si="1069"/>
        <v>0</v>
      </c>
      <c r="BF472" s="364">
        <f t="shared" si="940"/>
        <v>0</v>
      </c>
      <c r="BG472" s="1220">
        <f t="shared" si="930"/>
        <v>0</v>
      </c>
      <c r="BH472" s="1220">
        <f t="shared" si="931"/>
        <v>0</v>
      </c>
    </row>
    <row r="473" spans="1:60" hidden="1" x14ac:dyDescent="0.2">
      <c r="A473" s="1">
        <v>464</v>
      </c>
      <c r="B473" s="50" t="s">
        <v>143</v>
      </c>
      <c r="C473" s="1159"/>
      <c r="D473" s="51" t="s">
        <v>137</v>
      </c>
      <c r="E473" s="51">
        <v>0</v>
      </c>
      <c r="F473" s="76"/>
      <c r="G473" s="76">
        <f t="shared" ref="G473:G498" si="1086">E473*F473</f>
        <v>0</v>
      </c>
      <c r="H473" s="76"/>
      <c r="I473" s="76">
        <f t="shared" ref="I473:I498" si="1087">E473*H473</f>
        <v>0</v>
      </c>
      <c r="J473" s="120"/>
      <c r="K473" s="131"/>
      <c r="L473" s="95"/>
      <c r="M473" s="95">
        <f t="shared" si="1047"/>
        <v>0</v>
      </c>
      <c r="N473" s="95"/>
      <c r="O473" s="95">
        <f t="shared" si="1048"/>
        <v>0</v>
      </c>
      <c r="P473" s="96"/>
      <c r="Q473" s="177"/>
      <c r="R473" s="178"/>
      <c r="S473" s="178">
        <f t="shared" si="1050"/>
        <v>0</v>
      </c>
      <c r="T473" s="178"/>
      <c r="U473" s="178">
        <f t="shared" si="1051"/>
        <v>0</v>
      </c>
      <c r="V473" s="179"/>
      <c r="W473" s="224"/>
      <c r="X473" s="225"/>
      <c r="Y473" s="225">
        <f t="shared" si="1053"/>
        <v>0</v>
      </c>
      <c r="Z473" s="225"/>
      <c r="AA473" s="225">
        <f t="shared" si="1054"/>
        <v>0</v>
      </c>
      <c r="AB473" s="226"/>
      <c r="AC473" s="271"/>
      <c r="AD473" s="272"/>
      <c r="AE473" s="272">
        <f t="shared" si="1056"/>
        <v>0</v>
      </c>
      <c r="AF473" s="272"/>
      <c r="AG473" s="272">
        <f t="shared" si="1057"/>
        <v>0</v>
      </c>
      <c r="AH473" s="273"/>
      <c r="AI473" s="318"/>
      <c r="AJ473" s="319"/>
      <c r="AK473" s="319">
        <f t="shared" si="1059"/>
        <v>0</v>
      </c>
      <c r="AL473" s="319"/>
      <c r="AM473" s="319">
        <f t="shared" si="1060"/>
        <v>0</v>
      </c>
      <c r="AN473" s="320"/>
      <c r="AO473" s="1107"/>
      <c r="AP473" s="1093"/>
      <c r="AQ473" s="1093">
        <f t="shared" si="1062"/>
        <v>0</v>
      </c>
      <c r="AR473" s="1093"/>
      <c r="AS473" s="1093">
        <f t="shared" si="1063"/>
        <v>0</v>
      </c>
      <c r="AT473" s="1094"/>
      <c r="AU473" s="1103"/>
      <c r="AV473" s="1101"/>
      <c r="AW473" s="1101">
        <f t="shared" si="1065"/>
        <v>0</v>
      </c>
      <c r="AX473" s="1101"/>
      <c r="AY473" s="1101">
        <f t="shared" si="1066"/>
        <v>0</v>
      </c>
      <c r="AZ473" s="1102"/>
      <c r="BA473" s="1163">
        <f t="shared" si="1029"/>
        <v>0</v>
      </c>
      <c r="BB473" s="363"/>
      <c r="BC473" s="363">
        <f t="shared" si="1068"/>
        <v>0</v>
      </c>
      <c r="BD473" s="363"/>
      <c r="BE473" s="363">
        <f t="shared" si="1069"/>
        <v>0</v>
      </c>
      <c r="BF473" s="364">
        <f t="shared" si="940"/>
        <v>0</v>
      </c>
      <c r="BG473" s="1220">
        <f t="shared" si="930"/>
        <v>0</v>
      </c>
      <c r="BH473" s="1220">
        <f t="shared" si="931"/>
        <v>0</v>
      </c>
    </row>
    <row r="474" spans="1:60" ht="25.5" x14ac:dyDescent="0.2">
      <c r="A474" s="1">
        <v>465</v>
      </c>
      <c r="B474" s="50" t="s">
        <v>144</v>
      </c>
      <c r="C474" s="1159"/>
      <c r="D474" s="51" t="s">
        <v>56</v>
      </c>
      <c r="E474" s="1655">
        <v>18.03</v>
      </c>
      <c r="F474" s="76">
        <v>1875</v>
      </c>
      <c r="G474" s="76">
        <f t="shared" si="1086"/>
        <v>33806.25</v>
      </c>
      <c r="H474" s="76">
        <v>2132</v>
      </c>
      <c r="I474" s="76">
        <f t="shared" si="1087"/>
        <v>38439.96</v>
      </c>
      <c r="J474" s="120">
        <f t="shared" ref="J474:J475" si="1088">G474+I474</f>
        <v>72246.209999999992</v>
      </c>
      <c r="K474" s="1595">
        <v>14.3</v>
      </c>
      <c r="L474" s="95">
        <v>1875</v>
      </c>
      <c r="M474" s="95">
        <f t="shared" si="1047"/>
        <v>26812.5</v>
      </c>
      <c r="N474" s="95">
        <v>2132</v>
      </c>
      <c r="O474" s="95">
        <f t="shared" si="1048"/>
        <v>30487.600000000002</v>
      </c>
      <c r="P474" s="96">
        <f t="shared" ref="P474:P475" si="1089">M474+O474</f>
        <v>57300.100000000006</v>
      </c>
      <c r="Q474" s="1310"/>
      <c r="R474" s="178">
        <v>1875</v>
      </c>
      <c r="S474" s="178">
        <f t="shared" si="1050"/>
        <v>0</v>
      </c>
      <c r="T474" s="178">
        <v>2132</v>
      </c>
      <c r="U474" s="178">
        <f t="shared" si="1051"/>
        <v>0</v>
      </c>
      <c r="V474" s="179">
        <f t="shared" ref="V474:V475" si="1090">S474+U474</f>
        <v>0</v>
      </c>
      <c r="W474" s="1311"/>
      <c r="X474" s="225">
        <v>1875</v>
      </c>
      <c r="Y474" s="225">
        <f t="shared" si="1053"/>
        <v>0</v>
      </c>
      <c r="Z474" s="225">
        <v>2132</v>
      </c>
      <c r="AA474" s="225">
        <f t="shared" si="1054"/>
        <v>0</v>
      </c>
      <c r="AB474" s="226">
        <f t="shared" ref="AB474:AB475" si="1091">Y474+AA474</f>
        <v>0</v>
      </c>
      <c r="AC474" s="1312"/>
      <c r="AD474" s="272">
        <v>1875</v>
      </c>
      <c r="AE474" s="272">
        <f t="shared" si="1056"/>
        <v>0</v>
      </c>
      <c r="AF474" s="272">
        <v>2132</v>
      </c>
      <c r="AG474" s="272">
        <f t="shared" si="1057"/>
        <v>0</v>
      </c>
      <c r="AH474" s="273">
        <f t="shared" ref="AH474:AH475" si="1092">AE474+AG474</f>
        <v>0</v>
      </c>
      <c r="AI474" s="1595">
        <v>3.73</v>
      </c>
      <c r="AJ474" s="319">
        <v>1875</v>
      </c>
      <c r="AK474" s="319">
        <f t="shared" si="1059"/>
        <v>6993.75</v>
      </c>
      <c r="AL474" s="319">
        <v>2132</v>
      </c>
      <c r="AM474" s="319">
        <f t="shared" si="1060"/>
        <v>7952.36</v>
      </c>
      <c r="AN474" s="320">
        <f t="shared" ref="AN474:AN475" si="1093">AK474+AM474</f>
        <v>14946.11</v>
      </c>
      <c r="AO474" s="1314"/>
      <c r="AP474" s="1093">
        <v>1875</v>
      </c>
      <c r="AQ474" s="1093">
        <f t="shared" si="1062"/>
        <v>0</v>
      </c>
      <c r="AR474" s="1093">
        <v>2132</v>
      </c>
      <c r="AS474" s="1093">
        <f t="shared" si="1063"/>
        <v>0</v>
      </c>
      <c r="AT474" s="1094">
        <f t="shared" ref="AT474:AT475" si="1094">AQ474+AS474</f>
        <v>0</v>
      </c>
      <c r="AU474" s="1315"/>
      <c r="AV474" s="1101">
        <v>1875</v>
      </c>
      <c r="AW474" s="1101">
        <f t="shared" si="1065"/>
        <v>0</v>
      </c>
      <c r="AX474" s="1101">
        <v>2132</v>
      </c>
      <c r="AY474" s="1101">
        <f t="shared" si="1066"/>
        <v>0</v>
      </c>
      <c r="AZ474" s="1102">
        <f t="shared" ref="AZ474:AZ475" si="1095">AW474+AY474</f>
        <v>0</v>
      </c>
      <c r="BA474" s="1151">
        <f t="shared" si="1029"/>
        <v>4.4408920985006262E-16</v>
      </c>
      <c r="BB474" s="363">
        <v>1875</v>
      </c>
      <c r="BC474" s="363">
        <f t="shared" si="1068"/>
        <v>8.3266726846886741E-13</v>
      </c>
      <c r="BD474" s="363">
        <v>2132</v>
      </c>
      <c r="BE474" s="363">
        <f t="shared" si="1069"/>
        <v>9.467981954003335E-13</v>
      </c>
      <c r="BF474" s="364">
        <f t="shared" si="940"/>
        <v>1.7794654638692009E-12</v>
      </c>
      <c r="BG474" s="1220">
        <f t="shared" si="930"/>
        <v>-1.4551915228366852E-11</v>
      </c>
      <c r="BH474" s="1220">
        <f t="shared" si="931"/>
        <v>1.6331380692236053E-11</v>
      </c>
    </row>
    <row r="475" spans="1:60" ht="25.5" x14ac:dyDescent="0.2">
      <c r="A475" s="1">
        <v>466</v>
      </c>
      <c r="B475" s="50" t="s">
        <v>148</v>
      </c>
      <c r="C475" s="1159"/>
      <c r="D475" s="51" t="s">
        <v>56</v>
      </c>
      <c r="E475" s="51">
        <v>13.8</v>
      </c>
      <c r="F475" s="76">
        <v>1875</v>
      </c>
      <c r="G475" s="76">
        <f t="shared" si="1086"/>
        <v>25875</v>
      </c>
      <c r="H475" s="76">
        <v>1428</v>
      </c>
      <c r="I475" s="76">
        <f t="shared" si="1087"/>
        <v>19706.400000000001</v>
      </c>
      <c r="J475" s="120">
        <f t="shared" si="1088"/>
        <v>45581.4</v>
      </c>
      <c r="K475" s="1596">
        <v>6.9</v>
      </c>
      <c r="L475" s="95">
        <v>1875</v>
      </c>
      <c r="M475" s="95">
        <f t="shared" si="1047"/>
        <v>12937.5</v>
      </c>
      <c r="N475" s="95">
        <v>1428</v>
      </c>
      <c r="O475" s="95">
        <f t="shared" si="1048"/>
        <v>9853.2000000000007</v>
      </c>
      <c r="P475" s="96">
        <f t="shared" si="1089"/>
        <v>22790.7</v>
      </c>
      <c r="Q475" s="177"/>
      <c r="R475" s="178">
        <v>1875</v>
      </c>
      <c r="S475" s="178">
        <f t="shared" si="1050"/>
        <v>0</v>
      </c>
      <c r="T475" s="178">
        <v>1428</v>
      </c>
      <c r="U475" s="178">
        <f t="shared" si="1051"/>
        <v>0</v>
      </c>
      <c r="V475" s="179">
        <f t="shared" si="1090"/>
        <v>0</v>
      </c>
      <c r="W475" s="224"/>
      <c r="X475" s="225">
        <v>1875</v>
      </c>
      <c r="Y475" s="225">
        <f t="shared" si="1053"/>
        <v>0</v>
      </c>
      <c r="Z475" s="225">
        <v>1428</v>
      </c>
      <c r="AA475" s="225">
        <f t="shared" si="1054"/>
        <v>0</v>
      </c>
      <c r="AB475" s="226">
        <f t="shared" si="1091"/>
        <v>0</v>
      </c>
      <c r="AC475" s="271"/>
      <c r="AD475" s="272">
        <v>1875</v>
      </c>
      <c r="AE475" s="272">
        <f t="shared" si="1056"/>
        <v>0</v>
      </c>
      <c r="AF475" s="272">
        <v>1428</v>
      </c>
      <c r="AG475" s="272">
        <f t="shared" si="1057"/>
        <v>0</v>
      </c>
      <c r="AH475" s="273">
        <f t="shared" si="1092"/>
        <v>0</v>
      </c>
      <c r="AI475" s="1596">
        <v>6.9</v>
      </c>
      <c r="AJ475" s="319">
        <v>1875</v>
      </c>
      <c r="AK475" s="319">
        <f t="shared" si="1059"/>
        <v>12937.5</v>
      </c>
      <c r="AL475" s="319">
        <v>1428</v>
      </c>
      <c r="AM475" s="319">
        <f t="shared" si="1060"/>
        <v>9853.2000000000007</v>
      </c>
      <c r="AN475" s="320">
        <f t="shared" si="1093"/>
        <v>22790.7</v>
      </c>
      <c r="AO475" s="1107"/>
      <c r="AP475" s="1093">
        <v>1875</v>
      </c>
      <c r="AQ475" s="1093">
        <f t="shared" si="1062"/>
        <v>0</v>
      </c>
      <c r="AR475" s="1093">
        <v>1428</v>
      </c>
      <c r="AS475" s="1093">
        <f t="shared" si="1063"/>
        <v>0</v>
      </c>
      <c r="AT475" s="1094">
        <f t="shared" si="1094"/>
        <v>0</v>
      </c>
      <c r="AU475" s="1103"/>
      <c r="AV475" s="1101">
        <v>1875</v>
      </c>
      <c r="AW475" s="1101">
        <f t="shared" si="1065"/>
        <v>0</v>
      </c>
      <c r="AX475" s="1101">
        <v>1428</v>
      </c>
      <c r="AY475" s="1101">
        <f t="shared" si="1066"/>
        <v>0</v>
      </c>
      <c r="AZ475" s="1102">
        <f t="shared" si="1095"/>
        <v>0</v>
      </c>
      <c r="BA475" s="1151">
        <f t="shared" si="1029"/>
        <v>0</v>
      </c>
      <c r="BB475" s="363">
        <v>1875</v>
      </c>
      <c r="BC475" s="363">
        <f t="shared" si="1068"/>
        <v>0</v>
      </c>
      <c r="BD475" s="363">
        <v>1428</v>
      </c>
      <c r="BE475" s="363">
        <f t="shared" si="1069"/>
        <v>0</v>
      </c>
      <c r="BF475" s="364">
        <f t="shared" si="940"/>
        <v>0</v>
      </c>
      <c r="BG475" s="1220">
        <f t="shared" si="930"/>
        <v>0</v>
      </c>
      <c r="BH475" s="1220">
        <f t="shared" si="931"/>
        <v>0</v>
      </c>
    </row>
    <row r="476" spans="1:60" hidden="1" x14ac:dyDescent="0.2">
      <c r="A476" s="1">
        <v>467</v>
      </c>
      <c r="B476" s="50" t="s">
        <v>178</v>
      </c>
      <c r="C476" s="1159"/>
      <c r="D476" s="51" t="s">
        <v>137</v>
      </c>
      <c r="E476" s="51">
        <v>0</v>
      </c>
      <c r="F476" s="76"/>
      <c r="G476" s="76">
        <f t="shared" si="1086"/>
        <v>0</v>
      </c>
      <c r="H476" s="76"/>
      <c r="I476" s="76">
        <f t="shared" si="1087"/>
        <v>0</v>
      </c>
      <c r="J476" s="120"/>
      <c r="K476" s="131"/>
      <c r="L476" s="95"/>
      <c r="M476" s="95">
        <f t="shared" si="1047"/>
        <v>0</v>
      </c>
      <c r="N476" s="95"/>
      <c r="O476" s="95">
        <f t="shared" si="1048"/>
        <v>0</v>
      </c>
      <c r="P476" s="96"/>
      <c r="Q476" s="177"/>
      <c r="R476" s="178"/>
      <c r="S476" s="178">
        <f t="shared" si="1050"/>
        <v>0</v>
      </c>
      <c r="T476" s="178"/>
      <c r="U476" s="178">
        <f t="shared" si="1051"/>
        <v>0</v>
      </c>
      <c r="V476" s="179"/>
      <c r="W476" s="224"/>
      <c r="X476" s="225"/>
      <c r="Y476" s="225">
        <f t="shared" si="1053"/>
        <v>0</v>
      </c>
      <c r="Z476" s="225"/>
      <c r="AA476" s="225">
        <f t="shared" si="1054"/>
        <v>0</v>
      </c>
      <c r="AB476" s="226"/>
      <c r="AC476" s="271"/>
      <c r="AD476" s="272"/>
      <c r="AE476" s="272">
        <f t="shared" si="1056"/>
        <v>0</v>
      </c>
      <c r="AF476" s="272"/>
      <c r="AG476" s="272">
        <f t="shared" si="1057"/>
        <v>0</v>
      </c>
      <c r="AH476" s="273"/>
      <c r="AI476" s="318"/>
      <c r="AJ476" s="319"/>
      <c r="AK476" s="319">
        <f t="shared" si="1059"/>
        <v>0</v>
      </c>
      <c r="AL476" s="319"/>
      <c r="AM476" s="319">
        <f t="shared" si="1060"/>
        <v>0</v>
      </c>
      <c r="AN476" s="320"/>
      <c r="AO476" s="1107"/>
      <c r="AP476" s="1093"/>
      <c r="AQ476" s="1093">
        <f t="shared" si="1062"/>
        <v>0</v>
      </c>
      <c r="AR476" s="1093"/>
      <c r="AS476" s="1093">
        <f t="shared" si="1063"/>
        <v>0</v>
      </c>
      <c r="AT476" s="1094"/>
      <c r="AU476" s="1103"/>
      <c r="AV476" s="1101"/>
      <c r="AW476" s="1101">
        <f t="shared" si="1065"/>
        <v>0</v>
      </c>
      <c r="AX476" s="1101"/>
      <c r="AY476" s="1101">
        <f t="shared" si="1066"/>
        <v>0</v>
      </c>
      <c r="AZ476" s="1102"/>
      <c r="BA476" s="1163">
        <f t="shared" si="1029"/>
        <v>0</v>
      </c>
      <c r="BB476" s="363"/>
      <c r="BC476" s="363">
        <f t="shared" si="1068"/>
        <v>0</v>
      </c>
      <c r="BD476" s="363"/>
      <c r="BE476" s="363">
        <f t="shared" si="1069"/>
        <v>0</v>
      </c>
      <c r="BF476" s="364">
        <f t="shared" si="940"/>
        <v>0</v>
      </c>
      <c r="BG476" s="1220">
        <f t="shared" si="930"/>
        <v>0</v>
      </c>
      <c r="BH476" s="1220">
        <f t="shared" si="931"/>
        <v>0</v>
      </c>
    </row>
    <row r="477" spans="1:60" ht="25.5" x14ac:dyDescent="0.2">
      <c r="A477" s="1">
        <v>468</v>
      </c>
      <c r="B477" s="50" t="s">
        <v>150</v>
      </c>
      <c r="C477" s="1159"/>
      <c r="D477" s="51" t="s">
        <v>56</v>
      </c>
      <c r="E477" s="1655">
        <v>0</v>
      </c>
      <c r="F477" s="76">
        <v>1875</v>
      </c>
      <c r="G477" s="76">
        <f t="shared" si="1086"/>
        <v>0</v>
      </c>
      <c r="H477" s="76">
        <v>2646</v>
      </c>
      <c r="I477" s="76">
        <f t="shared" si="1087"/>
        <v>0</v>
      </c>
      <c r="J477" s="120">
        <f t="shared" ref="J477:J479" si="1096">G477+I477</f>
        <v>0</v>
      </c>
      <c r="K477" s="1603">
        <v>2</v>
      </c>
      <c r="L477" s="95">
        <v>1875</v>
      </c>
      <c r="M477" s="95">
        <f t="shared" si="1047"/>
        <v>3750</v>
      </c>
      <c r="N477" s="95">
        <v>2646</v>
      </c>
      <c r="O477" s="95">
        <f t="shared" si="1048"/>
        <v>5292</v>
      </c>
      <c r="P477" s="96">
        <f t="shared" ref="P477:P479" si="1097">M477+O477</f>
        <v>9042</v>
      </c>
      <c r="Q477" s="1310"/>
      <c r="R477" s="178">
        <v>1875</v>
      </c>
      <c r="S477" s="178">
        <f t="shared" si="1050"/>
        <v>0</v>
      </c>
      <c r="T477" s="178">
        <v>2646</v>
      </c>
      <c r="U477" s="178">
        <f t="shared" si="1051"/>
        <v>0</v>
      </c>
      <c r="V477" s="179">
        <f t="shared" ref="V477:V479" si="1098">S477+U477</f>
        <v>0</v>
      </c>
      <c r="W477" s="1311"/>
      <c r="X477" s="225">
        <v>1875</v>
      </c>
      <c r="Y477" s="225">
        <f t="shared" si="1053"/>
        <v>0</v>
      </c>
      <c r="Z477" s="225">
        <v>2646</v>
      </c>
      <c r="AA477" s="225">
        <f t="shared" si="1054"/>
        <v>0</v>
      </c>
      <c r="AB477" s="226">
        <f t="shared" ref="AB477:AB479" si="1099">Y477+AA477</f>
        <v>0</v>
      </c>
      <c r="AC477" s="1312"/>
      <c r="AD477" s="272">
        <v>1875</v>
      </c>
      <c r="AE477" s="272">
        <f t="shared" si="1056"/>
        <v>0</v>
      </c>
      <c r="AF477" s="272">
        <v>2646</v>
      </c>
      <c r="AG477" s="272">
        <f t="shared" si="1057"/>
        <v>0</v>
      </c>
      <c r="AH477" s="273">
        <f t="shared" ref="AH477:AH479" si="1100">AE477+AG477</f>
        <v>0</v>
      </c>
      <c r="AI477" s="1595">
        <f>0-2</f>
        <v>-2</v>
      </c>
      <c r="AJ477" s="319">
        <v>1875</v>
      </c>
      <c r="AK477" s="319">
        <f t="shared" si="1059"/>
        <v>-3750</v>
      </c>
      <c r="AL477" s="319">
        <v>2646</v>
      </c>
      <c r="AM477" s="319">
        <f t="shared" si="1060"/>
        <v>-5292</v>
      </c>
      <c r="AN477" s="320">
        <f t="shared" ref="AN477:AN479" si="1101">AK477+AM477</f>
        <v>-9042</v>
      </c>
      <c r="AO477" s="1314"/>
      <c r="AP477" s="1093">
        <v>1875</v>
      </c>
      <c r="AQ477" s="1093">
        <f t="shared" si="1062"/>
        <v>0</v>
      </c>
      <c r="AR477" s="1093">
        <v>2646</v>
      </c>
      <c r="AS477" s="1093">
        <f t="shared" si="1063"/>
        <v>0</v>
      </c>
      <c r="AT477" s="1094">
        <f t="shared" ref="AT477:AT479" si="1102">AQ477+AS477</f>
        <v>0</v>
      </c>
      <c r="AU477" s="1315"/>
      <c r="AV477" s="1101">
        <v>1875</v>
      </c>
      <c r="AW477" s="1101">
        <f t="shared" si="1065"/>
        <v>0</v>
      </c>
      <c r="AX477" s="1101">
        <v>2646</v>
      </c>
      <c r="AY477" s="1101">
        <f t="shared" si="1066"/>
        <v>0</v>
      </c>
      <c r="AZ477" s="1102">
        <f t="shared" ref="AZ477:AZ479" si="1103">AW477+AY477</f>
        <v>0</v>
      </c>
      <c r="BA477" s="1151">
        <f t="shared" si="1029"/>
        <v>0</v>
      </c>
      <c r="BB477" s="363">
        <v>1875</v>
      </c>
      <c r="BC477" s="363">
        <f t="shared" si="1068"/>
        <v>0</v>
      </c>
      <c r="BD477" s="363">
        <v>2646</v>
      </c>
      <c r="BE477" s="363">
        <f t="shared" si="1069"/>
        <v>0</v>
      </c>
      <c r="BF477" s="364">
        <f t="shared" si="940"/>
        <v>0</v>
      </c>
      <c r="BG477" s="1220">
        <f t="shared" si="930"/>
        <v>0</v>
      </c>
      <c r="BH477" s="1220">
        <f t="shared" si="931"/>
        <v>0</v>
      </c>
    </row>
    <row r="478" spans="1:60" x14ac:dyDescent="0.2">
      <c r="A478" s="1">
        <v>469</v>
      </c>
      <c r="B478" s="50" t="s">
        <v>171</v>
      </c>
      <c r="C478" s="1159"/>
      <c r="D478" s="51" t="s">
        <v>172</v>
      </c>
      <c r="E478" s="51">
        <v>3.1100000000000003</v>
      </c>
      <c r="F478" s="76">
        <v>1000</v>
      </c>
      <c r="G478" s="76">
        <f t="shared" si="1086"/>
        <v>3110.0000000000005</v>
      </c>
      <c r="H478" s="76">
        <v>95</v>
      </c>
      <c r="I478" s="76">
        <f t="shared" si="1087"/>
        <v>295.45000000000005</v>
      </c>
      <c r="J478" s="120">
        <f t="shared" si="1096"/>
        <v>3405.4500000000007</v>
      </c>
      <c r="K478" s="131">
        <v>1.87</v>
      </c>
      <c r="L478" s="95">
        <v>1000</v>
      </c>
      <c r="M478" s="95">
        <f t="shared" si="1047"/>
        <v>1870</v>
      </c>
      <c r="N478" s="95">
        <v>95</v>
      </c>
      <c r="O478" s="95">
        <f t="shared" si="1048"/>
        <v>177.65</v>
      </c>
      <c r="P478" s="96">
        <f t="shared" si="1097"/>
        <v>2047.65</v>
      </c>
      <c r="Q478" s="177">
        <v>0.93</v>
      </c>
      <c r="R478" s="178">
        <v>1000</v>
      </c>
      <c r="S478" s="178">
        <f t="shared" si="1050"/>
        <v>930</v>
      </c>
      <c r="T478" s="178">
        <v>95</v>
      </c>
      <c r="U478" s="178">
        <f t="shared" si="1051"/>
        <v>88.350000000000009</v>
      </c>
      <c r="V478" s="179">
        <f t="shared" si="1098"/>
        <v>1018.35</v>
      </c>
      <c r="W478" s="224"/>
      <c r="X478" s="225">
        <v>1000</v>
      </c>
      <c r="Y478" s="225">
        <f t="shared" si="1053"/>
        <v>0</v>
      </c>
      <c r="Z478" s="225">
        <v>95</v>
      </c>
      <c r="AA478" s="225">
        <f t="shared" si="1054"/>
        <v>0</v>
      </c>
      <c r="AB478" s="226">
        <f t="shared" si="1099"/>
        <v>0</v>
      </c>
      <c r="AC478" s="271">
        <v>0.31</v>
      </c>
      <c r="AD478" s="272">
        <v>1000</v>
      </c>
      <c r="AE478" s="272">
        <f t="shared" si="1056"/>
        <v>310</v>
      </c>
      <c r="AF478" s="272">
        <v>95</v>
      </c>
      <c r="AG478" s="272">
        <f t="shared" si="1057"/>
        <v>29.45</v>
      </c>
      <c r="AH478" s="273">
        <f t="shared" si="1100"/>
        <v>339.45</v>
      </c>
      <c r="AI478" s="318"/>
      <c r="AJ478" s="319">
        <v>1000</v>
      </c>
      <c r="AK478" s="319">
        <f t="shared" si="1059"/>
        <v>0</v>
      </c>
      <c r="AL478" s="319">
        <v>95</v>
      </c>
      <c r="AM478" s="319">
        <f t="shared" si="1060"/>
        <v>0</v>
      </c>
      <c r="AN478" s="320">
        <f t="shared" si="1101"/>
        <v>0</v>
      </c>
      <c r="AO478" s="1107"/>
      <c r="AP478" s="1093">
        <v>1000</v>
      </c>
      <c r="AQ478" s="1093">
        <f t="shared" si="1062"/>
        <v>0</v>
      </c>
      <c r="AR478" s="1093">
        <v>95</v>
      </c>
      <c r="AS478" s="1093">
        <f t="shared" si="1063"/>
        <v>0</v>
      </c>
      <c r="AT478" s="1094">
        <f t="shared" si="1102"/>
        <v>0</v>
      </c>
      <c r="AU478" s="1103"/>
      <c r="AV478" s="1101">
        <v>1000</v>
      </c>
      <c r="AW478" s="1101">
        <f t="shared" si="1065"/>
        <v>0</v>
      </c>
      <c r="AX478" s="1101">
        <v>95</v>
      </c>
      <c r="AY478" s="1101">
        <f t="shared" si="1066"/>
        <v>0</v>
      </c>
      <c r="AZ478" s="1102">
        <f t="shared" si="1103"/>
        <v>0</v>
      </c>
      <c r="BA478" s="1151">
        <f t="shared" si="1029"/>
        <v>1.6653345369377348E-16</v>
      </c>
      <c r="BB478" s="363">
        <v>1000</v>
      </c>
      <c r="BC478" s="363">
        <f t="shared" si="1068"/>
        <v>1.6653345369377348E-13</v>
      </c>
      <c r="BD478" s="363">
        <v>95</v>
      </c>
      <c r="BE478" s="363">
        <f t="shared" si="1069"/>
        <v>1.5820678100908481E-14</v>
      </c>
      <c r="BF478" s="364">
        <f t="shared" si="940"/>
        <v>1.8235413179468196E-13</v>
      </c>
      <c r="BG478" s="1220">
        <f t="shared" ref="BG478:BG534" si="1104">J478-P478-V478-AB478-AH478-AN478</f>
        <v>6.2527760746888816E-13</v>
      </c>
      <c r="BH478" s="1220">
        <f t="shared" ref="BH478:BH534" si="1105">BF478-BG478</f>
        <v>-4.429234756742062E-13</v>
      </c>
    </row>
    <row r="479" spans="1:60" x14ac:dyDescent="0.2">
      <c r="A479" s="1">
        <v>470</v>
      </c>
      <c r="B479" s="50" t="s">
        <v>60</v>
      </c>
      <c r="C479" s="1159"/>
      <c r="D479" s="51" t="s">
        <v>5</v>
      </c>
      <c r="E479" s="51">
        <v>0.99992388913330421</v>
      </c>
      <c r="F479" s="76">
        <v>0</v>
      </c>
      <c r="G479" s="76">
        <f t="shared" si="1086"/>
        <v>0</v>
      </c>
      <c r="H479" s="76">
        <v>67567</v>
      </c>
      <c r="I479" s="76">
        <f t="shared" si="1087"/>
        <v>67561.857417069972</v>
      </c>
      <c r="J479" s="120">
        <f t="shared" si="1096"/>
        <v>67561.857417069972</v>
      </c>
      <c r="K479" s="131">
        <v>0.80092388913330415</v>
      </c>
      <c r="L479" s="95">
        <v>0</v>
      </c>
      <c r="M479" s="95">
        <f t="shared" si="1047"/>
        <v>0</v>
      </c>
      <c r="N479" s="95">
        <v>67567</v>
      </c>
      <c r="O479" s="95">
        <f t="shared" si="1048"/>
        <v>54116.024417069959</v>
      </c>
      <c r="P479" s="96">
        <f t="shared" si="1097"/>
        <v>54116.024417069959</v>
      </c>
      <c r="Q479" s="177">
        <v>0.19900000000000001</v>
      </c>
      <c r="R479" s="178">
        <v>0</v>
      </c>
      <c r="S479" s="178">
        <f t="shared" si="1050"/>
        <v>0</v>
      </c>
      <c r="T479" s="178">
        <v>67567</v>
      </c>
      <c r="U479" s="178">
        <f t="shared" si="1051"/>
        <v>13445.833000000001</v>
      </c>
      <c r="V479" s="179">
        <f t="shared" si="1098"/>
        <v>13445.833000000001</v>
      </c>
      <c r="W479" s="224"/>
      <c r="X479" s="225">
        <v>0</v>
      </c>
      <c r="Y479" s="225">
        <f t="shared" si="1053"/>
        <v>0</v>
      </c>
      <c r="Z479" s="225">
        <v>67567</v>
      </c>
      <c r="AA479" s="225">
        <f t="shared" si="1054"/>
        <v>0</v>
      </c>
      <c r="AB479" s="226">
        <f t="shared" si="1099"/>
        <v>0</v>
      </c>
      <c r="AC479" s="271"/>
      <c r="AD479" s="272">
        <v>0</v>
      </c>
      <c r="AE479" s="272">
        <f t="shared" si="1056"/>
        <v>0</v>
      </c>
      <c r="AF479" s="272">
        <v>67567</v>
      </c>
      <c r="AG479" s="272">
        <f t="shared" si="1057"/>
        <v>0</v>
      </c>
      <c r="AH479" s="273">
        <f t="shared" si="1100"/>
        <v>0</v>
      </c>
      <c r="AI479" s="318"/>
      <c r="AJ479" s="319">
        <v>0</v>
      </c>
      <c r="AK479" s="319">
        <f t="shared" si="1059"/>
        <v>0</v>
      </c>
      <c r="AL479" s="319">
        <v>67567</v>
      </c>
      <c r="AM479" s="319">
        <f t="shared" si="1060"/>
        <v>0</v>
      </c>
      <c r="AN479" s="320">
        <f t="shared" si="1101"/>
        <v>0</v>
      </c>
      <c r="AO479" s="1107"/>
      <c r="AP479" s="1093">
        <v>0</v>
      </c>
      <c r="AQ479" s="1093">
        <f t="shared" si="1062"/>
        <v>0</v>
      </c>
      <c r="AR479" s="1093">
        <v>67567</v>
      </c>
      <c r="AS479" s="1093">
        <f t="shared" si="1063"/>
        <v>0</v>
      </c>
      <c r="AT479" s="1094">
        <f t="shared" si="1102"/>
        <v>0</v>
      </c>
      <c r="AU479" s="1103"/>
      <c r="AV479" s="1101">
        <v>0</v>
      </c>
      <c r="AW479" s="1101">
        <f t="shared" si="1065"/>
        <v>0</v>
      </c>
      <c r="AX479" s="1101">
        <v>67567</v>
      </c>
      <c r="AY479" s="1101">
        <f t="shared" si="1066"/>
        <v>0</v>
      </c>
      <c r="AZ479" s="1102">
        <f t="shared" si="1103"/>
        <v>0</v>
      </c>
      <c r="BA479" s="1151">
        <f t="shared" si="1029"/>
        <v>5.5511151231257827E-17</v>
      </c>
      <c r="BB479" s="363">
        <v>0</v>
      </c>
      <c r="BC479" s="363">
        <f t="shared" si="1068"/>
        <v>0</v>
      </c>
      <c r="BD479" s="363">
        <v>67567</v>
      </c>
      <c r="BE479" s="363">
        <f t="shared" si="1069"/>
        <v>3.7507219552423976E-12</v>
      </c>
      <c r="BF479" s="364">
        <f t="shared" si="940"/>
        <v>3.7507219552423976E-12</v>
      </c>
      <c r="BG479" s="1220">
        <f t="shared" si="1104"/>
        <v>1.2732925824820995E-11</v>
      </c>
      <c r="BH479" s="1220">
        <f t="shared" si="1105"/>
        <v>-8.9822038695785977E-12</v>
      </c>
    </row>
    <row r="480" spans="1:60" x14ac:dyDescent="0.2">
      <c r="A480" s="1">
        <v>471</v>
      </c>
      <c r="B480" s="1319" t="s">
        <v>122</v>
      </c>
      <c r="C480" s="1159"/>
      <c r="D480" s="51"/>
      <c r="E480" s="51">
        <v>0</v>
      </c>
      <c r="F480" s="51"/>
      <c r="G480" s="76">
        <f t="shared" si="1086"/>
        <v>0</v>
      </c>
      <c r="H480" s="1124"/>
      <c r="I480" s="76">
        <f t="shared" si="1087"/>
        <v>0</v>
      </c>
      <c r="J480" s="1125"/>
      <c r="K480" s="131"/>
      <c r="L480" s="1144"/>
      <c r="M480" s="95">
        <f t="shared" si="1047"/>
        <v>0</v>
      </c>
      <c r="N480" s="1126"/>
      <c r="O480" s="95">
        <f t="shared" si="1048"/>
        <v>0</v>
      </c>
      <c r="P480" s="1127"/>
      <c r="Q480" s="177"/>
      <c r="R480" s="1145"/>
      <c r="S480" s="178">
        <f t="shared" si="1050"/>
        <v>0</v>
      </c>
      <c r="T480" s="1128"/>
      <c r="U480" s="178">
        <f t="shared" si="1051"/>
        <v>0</v>
      </c>
      <c r="V480" s="1129"/>
      <c r="W480" s="224"/>
      <c r="X480" s="1146"/>
      <c r="Y480" s="225">
        <f t="shared" si="1053"/>
        <v>0</v>
      </c>
      <c r="Z480" s="1130"/>
      <c r="AA480" s="225">
        <f t="shared" si="1054"/>
        <v>0</v>
      </c>
      <c r="AB480" s="1131"/>
      <c r="AC480" s="271"/>
      <c r="AD480" s="1147"/>
      <c r="AE480" s="272">
        <f t="shared" si="1056"/>
        <v>0</v>
      </c>
      <c r="AF480" s="1132"/>
      <c r="AG480" s="272">
        <f t="shared" si="1057"/>
        <v>0</v>
      </c>
      <c r="AH480" s="1133"/>
      <c r="AI480" s="318"/>
      <c r="AJ480" s="1148"/>
      <c r="AK480" s="319">
        <f t="shared" si="1059"/>
        <v>0</v>
      </c>
      <c r="AL480" s="1134"/>
      <c r="AM480" s="319">
        <f t="shared" si="1060"/>
        <v>0</v>
      </c>
      <c r="AN480" s="1135"/>
      <c r="AO480" s="1107"/>
      <c r="AP480" s="1149"/>
      <c r="AQ480" s="1093">
        <f t="shared" si="1062"/>
        <v>0</v>
      </c>
      <c r="AR480" s="1136"/>
      <c r="AS480" s="1093">
        <f t="shared" si="1063"/>
        <v>0</v>
      </c>
      <c r="AT480" s="1137"/>
      <c r="AU480" s="1103"/>
      <c r="AV480" s="1150"/>
      <c r="AW480" s="1101">
        <f t="shared" si="1065"/>
        <v>0</v>
      </c>
      <c r="AX480" s="1138"/>
      <c r="AY480" s="1101">
        <f t="shared" si="1066"/>
        <v>0</v>
      </c>
      <c r="AZ480" s="1139"/>
      <c r="BA480" s="1151">
        <f t="shared" si="1029"/>
        <v>0</v>
      </c>
      <c r="BB480" s="1152"/>
      <c r="BC480" s="363">
        <f t="shared" si="1068"/>
        <v>0</v>
      </c>
      <c r="BD480" s="1140"/>
      <c r="BE480" s="363">
        <f t="shared" si="1069"/>
        <v>0</v>
      </c>
      <c r="BF480" s="364">
        <f t="shared" si="940"/>
        <v>0</v>
      </c>
      <c r="BG480" s="1220">
        <f t="shared" si="1104"/>
        <v>0</v>
      </c>
      <c r="BH480" s="1220">
        <f t="shared" si="1105"/>
        <v>0</v>
      </c>
    </row>
    <row r="481" spans="1:60" x14ac:dyDescent="0.2">
      <c r="A481" s="1">
        <v>472</v>
      </c>
      <c r="B481" s="50" t="s">
        <v>182</v>
      </c>
      <c r="C481" s="1159" t="s">
        <v>183</v>
      </c>
      <c r="D481" s="51" t="s">
        <v>14</v>
      </c>
      <c r="E481" s="51">
        <v>2</v>
      </c>
      <c r="F481" s="76">
        <v>1500</v>
      </c>
      <c r="G481" s="76">
        <f t="shared" si="1086"/>
        <v>3000</v>
      </c>
      <c r="H481" s="76">
        <v>4977</v>
      </c>
      <c r="I481" s="76">
        <f t="shared" si="1087"/>
        <v>9954</v>
      </c>
      <c r="J481" s="120">
        <f t="shared" ref="J481:J482" si="1106">G481+I481</f>
        <v>12954</v>
      </c>
      <c r="K481" s="131"/>
      <c r="L481" s="95">
        <v>1500</v>
      </c>
      <c r="M481" s="95">
        <f t="shared" si="1047"/>
        <v>0</v>
      </c>
      <c r="N481" s="95">
        <v>4977</v>
      </c>
      <c r="O481" s="95">
        <f t="shared" si="1048"/>
        <v>0</v>
      </c>
      <c r="P481" s="96">
        <f t="shared" ref="P481:P482" si="1107">M481+O481</f>
        <v>0</v>
      </c>
      <c r="Q481" s="177"/>
      <c r="R481" s="178">
        <v>1500</v>
      </c>
      <c r="S481" s="178">
        <f t="shared" si="1050"/>
        <v>0</v>
      </c>
      <c r="T481" s="178">
        <v>4977</v>
      </c>
      <c r="U481" s="178">
        <f t="shared" si="1051"/>
        <v>0</v>
      </c>
      <c r="V481" s="179">
        <f t="shared" ref="V481:V482" si="1108">S481+U481</f>
        <v>0</v>
      </c>
      <c r="W481" s="224"/>
      <c r="X481" s="225">
        <v>1500</v>
      </c>
      <c r="Y481" s="225">
        <f t="shared" si="1053"/>
        <v>0</v>
      </c>
      <c r="Z481" s="225">
        <v>4977</v>
      </c>
      <c r="AA481" s="225">
        <f t="shared" si="1054"/>
        <v>0</v>
      </c>
      <c r="AB481" s="226">
        <f t="shared" ref="AB481:AB482" si="1109">Y481+AA481</f>
        <v>0</v>
      </c>
      <c r="AC481" s="271">
        <v>2</v>
      </c>
      <c r="AD481" s="272">
        <v>1500</v>
      </c>
      <c r="AE481" s="272">
        <f t="shared" si="1056"/>
        <v>3000</v>
      </c>
      <c r="AF481" s="272">
        <v>4977</v>
      </c>
      <c r="AG481" s="272">
        <f t="shared" si="1057"/>
        <v>9954</v>
      </c>
      <c r="AH481" s="273">
        <f t="shared" ref="AH481:AH482" si="1110">AE481+AG481</f>
        <v>12954</v>
      </c>
      <c r="AI481" s="318"/>
      <c r="AJ481" s="319">
        <v>1500</v>
      </c>
      <c r="AK481" s="319">
        <f t="shared" si="1059"/>
        <v>0</v>
      </c>
      <c r="AL481" s="319">
        <v>4977</v>
      </c>
      <c r="AM481" s="319">
        <f t="shared" si="1060"/>
        <v>0</v>
      </c>
      <c r="AN481" s="320">
        <f t="shared" ref="AN481:AN482" si="1111">AK481+AM481</f>
        <v>0</v>
      </c>
      <c r="AO481" s="1107"/>
      <c r="AP481" s="1093">
        <v>1500</v>
      </c>
      <c r="AQ481" s="1093">
        <f t="shared" si="1062"/>
        <v>0</v>
      </c>
      <c r="AR481" s="1093">
        <v>4977</v>
      </c>
      <c r="AS481" s="1093">
        <f t="shared" si="1063"/>
        <v>0</v>
      </c>
      <c r="AT481" s="1094">
        <f t="shared" ref="AT481:AT482" si="1112">AQ481+AS481</f>
        <v>0</v>
      </c>
      <c r="AU481" s="1103"/>
      <c r="AV481" s="1101">
        <v>1500</v>
      </c>
      <c r="AW481" s="1101">
        <f t="shared" si="1065"/>
        <v>0</v>
      </c>
      <c r="AX481" s="1101">
        <v>4977</v>
      </c>
      <c r="AY481" s="1101">
        <f t="shared" si="1066"/>
        <v>0</v>
      </c>
      <c r="AZ481" s="1102">
        <f t="shared" ref="AZ481:AZ482" si="1113">AW481+AY481</f>
        <v>0</v>
      </c>
      <c r="BA481" s="1151">
        <f t="shared" si="1029"/>
        <v>0</v>
      </c>
      <c r="BB481" s="363">
        <v>1500</v>
      </c>
      <c r="BC481" s="363">
        <f t="shared" si="1068"/>
        <v>0</v>
      </c>
      <c r="BD481" s="363">
        <v>4977</v>
      </c>
      <c r="BE481" s="363">
        <f t="shared" si="1069"/>
        <v>0</v>
      </c>
      <c r="BF481" s="364">
        <f t="shared" si="940"/>
        <v>0</v>
      </c>
      <c r="BG481" s="1220">
        <f t="shared" si="1104"/>
        <v>0</v>
      </c>
      <c r="BH481" s="1220">
        <f t="shared" si="1105"/>
        <v>0</v>
      </c>
    </row>
    <row r="482" spans="1:60" ht="25.5" x14ac:dyDescent="0.2">
      <c r="A482" s="1">
        <v>473</v>
      </c>
      <c r="B482" s="50" t="s">
        <v>145</v>
      </c>
      <c r="C482" s="1159"/>
      <c r="D482" s="51" t="s">
        <v>56</v>
      </c>
      <c r="E482" s="51">
        <v>28.98</v>
      </c>
      <c r="F482" s="76">
        <v>1875</v>
      </c>
      <c r="G482" s="76">
        <f t="shared" si="1086"/>
        <v>54337.5</v>
      </c>
      <c r="H482" s="76">
        <v>1190</v>
      </c>
      <c r="I482" s="76">
        <f t="shared" si="1087"/>
        <v>34486.199999999997</v>
      </c>
      <c r="J482" s="120">
        <f t="shared" si="1106"/>
        <v>88823.7</v>
      </c>
      <c r="K482" s="131"/>
      <c r="L482" s="95">
        <v>1875</v>
      </c>
      <c r="M482" s="95">
        <f t="shared" si="1047"/>
        <v>0</v>
      </c>
      <c r="N482" s="95">
        <v>1190</v>
      </c>
      <c r="O482" s="95">
        <f t="shared" si="1048"/>
        <v>0</v>
      </c>
      <c r="P482" s="96">
        <f t="shared" si="1107"/>
        <v>0</v>
      </c>
      <c r="Q482" s="177"/>
      <c r="R482" s="178">
        <v>1875</v>
      </c>
      <c r="S482" s="178">
        <f t="shared" si="1050"/>
        <v>0</v>
      </c>
      <c r="T482" s="178">
        <v>1190</v>
      </c>
      <c r="U482" s="178">
        <f t="shared" si="1051"/>
        <v>0</v>
      </c>
      <c r="V482" s="179">
        <f t="shared" si="1108"/>
        <v>0</v>
      </c>
      <c r="W482" s="224"/>
      <c r="X482" s="225">
        <v>1875</v>
      </c>
      <c r="Y482" s="225">
        <f t="shared" si="1053"/>
        <v>0</v>
      </c>
      <c r="Z482" s="225">
        <v>1190</v>
      </c>
      <c r="AA482" s="225">
        <f t="shared" si="1054"/>
        <v>0</v>
      </c>
      <c r="AB482" s="226">
        <f t="shared" si="1109"/>
        <v>0</v>
      </c>
      <c r="AC482" s="1596">
        <v>27</v>
      </c>
      <c r="AD482" s="272">
        <v>1875</v>
      </c>
      <c r="AE482" s="272">
        <f t="shared" si="1056"/>
        <v>50625</v>
      </c>
      <c r="AF482" s="272">
        <v>1190</v>
      </c>
      <c r="AG482" s="272">
        <f t="shared" si="1057"/>
        <v>32130</v>
      </c>
      <c r="AH482" s="273">
        <f t="shared" si="1110"/>
        <v>82755</v>
      </c>
      <c r="AI482" s="1596">
        <v>1.98</v>
      </c>
      <c r="AJ482" s="319">
        <v>1875</v>
      </c>
      <c r="AK482" s="319">
        <f t="shared" si="1059"/>
        <v>3712.5</v>
      </c>
      <c r="AL482" s="319">
        <v>1190</v>
      </c>
      <c r="AM482" s="319">
        <f t="shared" si="1060"/>
        <v>2356.1999999999998</v>
      </c>
      <c r="AN482" s="320">
        <f t="shared" si="1111"/>
        <v>6068.7</v>
      </c>
      <c r="AO482" s="1107"/>
      <c r="AP482" s="1093">
        <v>1875</v>
      </c>
      <c r="AQ482" s="1093">
        <f t="shared" si="1062"/>
        <v>0</v>
      </c>
      <c r="AR482" s="1093">
        <v>1190</v>
      </c>
      <c r="AS482" s="1093">
        <f t="shared" si="1063"/>
        <v>0</v>
      </c>
      <c r="AT482" s="1094">
        <f t="shared" si="1112"/>
        <v>0</v>
      </c>
      <c r="AU482" s="1103"/>
      <c r="AV482" s="1101">
        <v>1875</v>
      </c>
      <c r="AW482" s="1101">
        <f t="shared" si="1065"/>
        <v>0</v>
      </c>
      <c r="AX482" s="1101">
        <v>1190</v>
      </c>
      <c r="AY482" s="1101">
        <f t="shared" si="1066"/>
        <v>0</v>
      </c>
      <c r="AZ482" s="1102">
        <f t="shared" si="1113"/>
        <v>0</v>
      </c>
      <c r="BA482" s="1151">
        <f t="shared" si="1029"/>
        <v>4.4408920985006262E-16</v>
      </c>
      <c r="BB482" s="363">
        <v>1875</v>
      </c>
      <c r="BC482" s="363">
        <f t="shared" si="1068"/>
        <v>8.3266726846886741E-13</v>
      </c>
      <c r="BD482" s="363">
        <v>1190</v>
      </c>
      <c r="BE482" s="363">
        <f t="shared" si="1069"/>
        <v>5.2846615972157451E-13</v>
      </c>
      <c r="BF482" s="364">
        <f t="shared" si="940"/>
        <v>1.3611334281904419E-12</v>
      </c>
      <c r="BG482" s="1220">
        <f t="shared" si="1104"/>
        <v>0</v>
      </c>
      <c r="BH482" s="1220">
        <f t="shared" si="1105"/>
        <v>1.3611334281904419E-12</v>
      </c>
    </row>
    <row r="483" spans="1:60" hidden="1" x14ac:dyDescent="0.2">
      <c r="A483" s="1">
        <v>474</v>
      </c>
      <c r="B483" s="50" t="s">
        <v>184</v>
      </c>
      <c r="C483" s="1159"/>
      <c r="D483" s="51" t="s">
        <v>137</v>
      </c>
      <c r="E483" s="51">
        <v>0</v>
      </c>
      <c r="F483" s="76"/>
      <c r="G483" s="76">
        <f t="shared" si="1086"/>
        <v>0</v>
      </c>
      <c r="H483" s="76"/>
      <c r="I483" s="76">
        <f t="shared" si="1087"/>
        <v>0</v>
      </c>
      <c r="J483" s="120"/>
      <c r="K483" s="131"/>
      <c r="L483" s="95"/>
      <c r="M483" s="95">
        <f t="shared" si="1047"/>
        <v>0</v>
      </c>
      <c r="N483" s="95"/>
      <c r="O483" s="95">
        <f t="shared" si="1048"/>
        <v>0</v>
      </c>
      <c r="P483" s="96"/>
      <c r="Q483" s="177"/>
      <c r="R483" s="178"/>
      <c r="S483" s="178">
        <f t="shared" si="1050"/>
        <v>0</v>
      </c>
      <c r="T483" s="178"/>
      <c r="U483" s="178">
        <f t="shared" si="1051"/>
        <v>0</v>
      </c>
      <c r="V483" s="179"/>
      <c r="W483" s="224"/>
      <c r="X483" s="225"/>
      <c r="Y483" s="225">
        <f t="shared" si="1053"/>
        <v>0</v>
      </c>
      <c r="Z483" s="225"/>
      <c r="AA483" s="225">
        <f t="shared" si="1054"/>
        <v>0</v>
      </c>
      <c r="AB483" s="226"/>
      <c r="AC483" s="271"/>
      <c r="AD483" s="272"/>
      <c r="AE483" s="272">
        <f t="shared" si="1056"/>
        <v>0</v>
      </c>
      <c r="AF483" s="272"/>
      <c r="AG483" s="272">
        <f t="shared" si="1057"/>
        <v>0</v>
      </c>
      <c r="AH483" s="273"/>
      <c r="AI483" s="318"/>
      <c r="AJ483" s="319"/>
      <c r="AK483" s="319">
        <f t="shared" si="1059"/>
        <v>0</v>
      </c>
      <c r="AL483" s="319"/>
      <c r="AM483" s="319">
        <f t="shared" si="1060"/>
        <v>0</v>
      </c>
      <c r="AN483" s="320"/>
      <c r="AO483" s="1107"/>
      <c r="AP483" s="1093"/>
      <c r="AQ483" s="1093">
        <f t="shared" si="1062"/>
        <v>0</v>
      </c>
      <c r="AR483" s="1093"/>
      <c r="AS483" s="1093">
        <f t="shared" si="1063"/>
        <v>0</v>
      </c>
      <c r="AT483" s="1094"/>
      <c r="AU483" s="1103"/>
      <c r="AV483" s="1101"/>
      <c r="AW483" s="1101">
        <f t="shared" si="1065"/>
        <v>0</v>
      </c>
      <c r="AX483" s="1101"/>
      <c r="AY483" s="1101">
        <f t="shared" si="1066"/>
        <v>0</v>
      </c>
      <c r="AZ483" s="1102"/>
      <c r="BA483" s="1163">
        <f t="shared" si="1029"/>
        <v>0</v>
      </c>
      <c r="BB483" s="363"/>
      <c r="BC483" s="363">
        <f t="shared" si="1068"/>
        <v>0</v>
      </c>
      <c r="BD483" s="363"/>
      <c r="BE483" s="363">
        <f t="shared" si="1069"/>
        <v>0</v>
      </c>
      <c r="BF483" s="364">
        <f t="shared" si="940"/>
        <v>0</v>
      </c>
      <c r="BG483" s="1220">
        <f t="shared" si="1104"/>
        <v>0</v>
      </c>
      <c r="BH483" s="1220">
        <f t="shared" si="1105"/>
        <v>0</v>
      </c>
    </row>
    <row r="484" spans="1:60" ht="25.5" x14ac:dyDescent="0.2">
      <c r="A484" s="1">
        <v>475</v>
      </c>
      <c r="B484" s="50" t="s">
        <v>147</v>
      </c>
      <c r="C484" s="1159"/>
      <c r="D484" s="51" t="s">
        <v>56</v>
      </c>
      <c r="E484" s="1655">
        <v>17.509999999999998</v>
      </c>
      <c r="F484" s="76">
        <v>1875</v>
      </c>
      <c r="G484" s="76">
        <f t="shared" si="1086"/>
        <v>32831.249999999993</v>
      </c>
      <c r="H484" s="76">
        <v>1764</v>
      </c>
      <c r="I484" s="76">
        <f t="shared" si="1087"/>
        <v>30887.639999999996</v>
      </c>
      <c r="J484" s="120">
        <f t="shared" ref="J484:J485" si="1114">G484+I484</f>
        <v>63718.889999999985</v>
      </c>
      <c r="K484" s="1317"/>
      <c r="L484" s="95">
        <v>1875</v>
      </c>
      <c r="M484" s="95">
        <f t="shared" si="1047"/>
        <v>0</v>
      </c>
      <c r="N484" s="95">
        <v>1764</v>
      </c>
      <c r="O484" s="95">
        <f t="shared" si="1048"/>
        <v>0</v>
      </c>
      <c r="P484" s="96">
        <f t="shared" ref="P484:P485" si="1115">M484+O484</f>
        <v>0</v>
      </c>
      <c r="Q484" s="1310"/>
      <c r="R484" s="178">
        <v>1875</v>
      </c>
      <c r="S484" s="178">
        <f t="shared" si="1050"/>
        <v>0</v>
      </c>
      <c r="T484" s="178">
        <v>1764</v>
      </c>
      <c r="U484" s="178">
        <f t="shared" si="1051"/>
        <v>0</v>
      </c>
      <c r="V484" s="179">
        <f t="shared" ref="V484:V485" si="1116">S484+U484</f>
        <v>0</v>
      </c>
      <c r="W484" s="1311"/>
      <c r="X484" s="225">
        <v>1875</v>
      </c>
      <c r="Y484" s="225">
        <f t="shared" si="1053"/>
        <v>0</v>
      </c>
      <c r="Z484" s="225">
        <v>1764</v>
      </c>
      <c r="AA484" s="225">
        <f t="shared" si="1054"/>
        <v>0</v>
      </c>
      <c r="AB484" s="226">
        <f t="shared" ref="AB484:AB485" si="1117">Y484+AA484</f>
        <v>0</v>
      </c>
      <c r="AC484" s="1595">
        <v>5.8</v>
      </c>
      <c r="AD484" s="272">
        <v>1875</v>
      </c>
      <c r="AE484" s="272">
        <f t="shared" si="1056"/>
        <v>10875</v>
      </c>
      <c r="AF484" s="272">
        <v>1764</v>
      </c>
      <c r="AG484" s="272">
        <f t="shared" si="1057"/>
        <v>10231.199999999999</v>
      </c>
      <c r="AH484" s="273">
        <f t="shared" ref="AH484:AH485" si="1118">AE484+AG484</f>
        <v>21106.199999999997</v>
      </c>
      <c r="AI484" s="1597">
        <v>11.709999999999997</v>
      </c>
      <c r="AJ484" s="319">
        <v>1875</v>
      </c>
      <c r="AK484" s="319">
        <f t="shared" si="1059"/>
        <v>21956.249999999996</v>
      </c>
      <c r="AL484" s="319">
        <v>1764</v>
      </c>
      <c r="AM484" s="319">
        <f t="shared" si="1060"/>
        <v>20656.439999999995</v>
      </c>
      <c r="AN484" s="320">
        <f t="shared" ref="AN484:AN485" si="1119">AK484+AM484</f>
        <v>42612.689999999988</v>
      </c>
      <c r="AO484" s="1314"/>
      <c r="AP484" s="1093">
        <v>1875</v>
      </c>
      <c r="AQ484" s="1093">
        <f t="shared" si="1062"/>
        <v>0</v>
      </c>
      <c r="AR484" s="1093">
        <v>1764</v>
      </c>
      <c r="AS484" s="1093">
        <f t="shared" si="1063"/>
        <v>0</v>
      </c>
      <c r="AT484" s="1094">
        <f t="shared" ref="AT484:AT485" si="1120">AQ484+AS484</f>
        <v>0</v>
      </c>
      <c r="AU484" s="1315"/>
      <c r="AV484" s="1101">
        <v>1875</v>
      </c>
      <c r="AW484" s="1101">
        <f t="shared" si="1065"/>
        <v>0</v>
      </c>
      <c r="AX484" s="1101">
        <v>1764</v>
      </c>
      <c r="AY484" s="1101">
        <f t="shared" si="1066"/>
        <v>0</v>
      </c>
      <c r="AZ484" s="1102">
        <f t="shared" ref="AZ484:AZ485" si="1121">AW484+AY484</f>
        <v>0</v>
      </c>
      <c r="BA484" s="1151">
        <f t="shared" si="1029"/>
        <v>0</v>
      </c>
      <c r="BB484" s="363">
        <v>1875</v>
      </c>
      <c r="BC484" s="363">
        <f t="shared" si="1068"/>
        <v>0</v>
      </c>
      <c r="BD484" s="363">
        <v>1764</v>
      </c>
      <c r="BE484" s="363">
        <f t="shared" si="1069"/>
        <v>0</v>
      </c>
      <c r="BF484" s="364">
        <f t="shared" ref="BF484:BF534" si="1122">BC484+BE484</f>
        <v>0</v>
      </c>
      <c r="BG484" s="1220">
        <f t="shared" si="1104"/>
        <v>0</v>
      </c>
      <c r="BH484" s="1220">
        <f t="shared" si="1105"/>
        <v>0</v>
      </c>
    </row>
    <row r="485" spans="1:60" ht="25.5" x14ac:dyDescent="0.2">
      <c r="A485" s="1">
        <v>476</v>
      </c>
      <c r="B485" s="50" t="s">
        <v>148</v>
      </c>
      <c r="C485" s="1159"/>
      <c r="D485" s="51" t="s">
        <v>56</v>
      </c>
      <c r="E485" s="51">
        <v>0</v>
      </c>
      <c r="F485" s="76">
        <v>1875</v>
      </c>
      <c r="G485" s="76">
        <f t="shared" si="1086"/>
        <v>0</v>
      </c>
      <c r="H485" s="76">
        <v>1428</v>
      </c>
      <c r="I485" s="76">
        <f t="shared" si="1087"/>
        <v>0</v>
      </c>
      <c r="J485" s="120">
        <f t="shared" si="1114"/>
        <v>0</v>
      </c>
      <c r="K485" s="131"/>
      <c r="L485" s="95">
        <v>1875</v>
      </c>
      <c r="M485" s="95">
        <f t="shared" si="1047"/>
        <v>0</v>
      </c>
      <c r="N485" s="95">
        <v>1428</v>
      </c>
      <c r="O485" s="95">
        <f t="shared" si="1048"/>
        <v>0</v>
      </c>
      <c r="P485" s="96">
        <f t="shared" si="1115"/>
        <v>0</v>
      </c>
      <c r="Q485" s="177"/>
      <c r="R485" s="178">
        <v>1875</v>
      </c>
      <c r="S485" s="178">
        <f t="shared" si="1050"/>
        <v>0</v>
      </c>
      <c r="T485" s="178">
        <v>1428</v>
      </c>
      <c r="U485" s="178">
        <f t="shared" si="1051"/>
        <v>0</v>
      </c>
      <c r="V485" s="179">
        <f t="shared" si="1116"/>
        <v>0</v>
      </c>
      <c r="W485" s="224"/>
      <c r="X485" s="225">
        <v>1875</v>
      </c>
      <c r="Y485" s="225">
        <f t="shared" si="1053"/>
        <v>0</v>
      </c>
      <c r="Z485" s="225">
        <v>1428</v>
      </c>
      <c r="AA485" s="225">
        <f t="shared" si="1054"/>
        <v>0</v>
      </c>
      <c r="AB485" s="226">
        <f t="shared" si="1117"/>
        <v>0</v>
      </c>
      <c r="AC485" s="1596">
        <v>1.98</v>
      </c>
      <c r="AD485" s="272">
        <v>1875</v>
      </c>
      <c r="AE485" s="272">
        <f t="shared" si="1056"/>
        <v>3712.5</v>
      </c>
      <c r="AF485" s="272">
        <v>1428</v>
      </c>
      <c r="AG485" s="272">
        <f t="shared" si="1057"/>
        <v>2827.44</v>
      </c>
      <c r="AH485" s="273">
        <f t="shared" si="1118"/>
        <v>6539.9400000000005</v>
      </c>
      <c r="AI485" s="318">
        <v>-1.98</v>
      </c>
      <c r="AJ485" s="319">
        <v>1875</v>
      </c>
      <c r="AK485" s="319">
        <f t="shared" si="1059"/>
        <v>-3712.5</v>
      </c>
      <c r="AL485" s="319">
        <v>1428</v>
      </c>
      <c r="AM485" s="319">
        <f t="shared" si="1060"/>
        <v>-2827.44</v>
      </c>
      <c r="AN485" s="320">
        <f t="shared" si="1119"/>
        <v>-6539.9400000000005</v>
      </c>
      <c r="AO485" s="1107"/>
      <c r="AP485" s="1093">
        <v>1875</v>
      </c>
      <c r="AQ485" s="1093">
        <f t="shared" si="1062"/>
        <v>0</v>
      </c>
      <c r="AR485" s="1093">
        <v>1428</v>
      </c>
      <c r="AS485" s="1093">
        <f t="shared" si="1063"/>
        <v>0</v>
      </c>
      <c r="AT485" s="1094">
        <f t="shared" si="1120"/>
        <v>0</v>
      </c>
      <c r="AU485" s="1103"/>
      <c r="AV485" s="1101">
        <v>1875</v>
      </c>
      <c r="AW485" s="1101">
        <f t="shared" si="1065"/>
        <v>0</v>
      </c>
      <c r="AX485" s="1101">
        <v>1428</v>
      </c>
      <c r="AY485" s="1101">
        <f t="shared" si="1066"/>
        <v>0</v>
      </c>
      <c r="AZ485" s="1102">
        <f t="shared" si="1121"/>
        <v>0</v>
      </c>
      <c r="BA485" s="1151">
        <f t="shared" si="1029"/>
        <v>0</v>
      </c>
      <c r="BB485" s="363">
        <v>1875</v>
      </c>
      <c r="BC485" s="363">
        <f t="shared" si="1068"/>
        <v>0</v>
      </c>
      <c r="BD485" s="363">
        <v>1428</v>
      </c>
      <c r="BE485" s="363">
        <f t="shared" si="1069"/>
        <v>0</v>
      </c>
      <c r="BF485" s="364">
        <f t="shared" si="1122"/>
        <v>0</v>
      </c>
      <c r="BG485" s="1220">
        <f t="shared" si="1104"/>
        <v>0</v>
      </c>
      <c r="BH485" s="1220">
        <f t="shared" si="1105"/>
        <v>0</v>
      </c>
    </row>
    <row r="486" spans="1:60" hidden="1" x14ac:dyDescent="0.2">
      <c r="A486" s="1">
        <v>477</v>
      </c>
      <c r="B486" s="50" t="s">
        <v>185</v>
      </c>
      <c r="C486" s="1159"/>
      <c r="D486" s="51" t="s">
        <v>137</v>
      </c>
      <c r="E486" s="51">
        <v>0</v>
      </c>
      <c r="F486" s="76"/>
      <c r="G486" s="76">
        <f t="shared" si="1086"/>
        <v>0</v>
      </c>
      <c r="H486" s="76"/>
      <c r="I486" s="76">
        <f t="shared" si="1087"/>
        <v>0</v>
      </c>
      <c r="J486" s="120"/>
      <c r="K486" s="131"/>
      <c r="L486" s="95"/>
      <c r="M486" s="95">
        <f t="shared" si="1047"/>
        <v>0</v>
      </c>
      <c r="N486" s="95"/>
      <c r="O486" s="95">
        <f t="shared" si="1048"/>
        <v>0</v>
      </c>
      <c r="P486" s="96"/>
      <c r="Q486" s="177"/>
      <c r="R486" s="178"/>
      <c r="S486" s="178">
        <f t="shared" si="1050"/>
        <v>0</v>
      </c>
      <c r="T486" s="178"/>
      <c r="U486" s="178">
        <f t="shared" si="1051"/>
        <v>0</v>
      </c>
      <c r="V486" s="179"/>
      <c r="W486" s="224"/>
      <c r="X486" s="225"/>
      <c r="Y486" s="225">
        <f t="shared" si="1053"/>
        <v>0</v>
      </c>
      <c r="Z486" s="225"/>
      <c r="AA486" s="225">
        <f t="shared" si="1054"/>
        <v>0</v>
      </c>
      <c r="AB486" s="226"/>
      <c r="AC486" s="271"/>
      <c r="AD486" s="272"/>
      <c r="AE486" s="272">
        <f t="shared" si="1056"/>
        <v>0</v>
      </c>
      <c r="AF486" s="272"/>
      <c r="AG486" s="272">
        <f t="shared" si="1057"/>
        <v>0</v>
      </c>
      <c r="AH486" s="273"/>
      <c r="AI486" s="318"/>
      <c r="AJ486" s="319"/>
      <c r="AK486" s="319">
        <f t="shared" si="1059"/>
        <v>0</v>
      </c>
      <c r="AL486" s="319"/>
      <c r="AM486" s="319">
        <f t="shared" si="1060"/>
        <v>0</v>
      </c>
      <c r="AN486" s="320"/>
      <c r="AO486" s="1107"/>
      <c r="AP486" s="1093"/>
      <c r="AQ486" s="1093">
        <f t="shared" si="1062"/>
        <v>0</v>
      </c>
      <c r="AR486" s="1093"/>
      <c r="AS486" s="1093">
        <f t="shared" si="1063"/>
        <v>0</v>
      </c>
      <c r="AT486" s="1094"/>
      <c r="AU486" s="1103"/>
      <c r="AV486" s="1101"/>
      <c r="AW486" s="1101">
        <f t="shared" si="1065"/>
        <v>0</v>
      </c>
      <c r="AX486" s="1101"/>
      <c r="AY486" s="1101">
        <f t="shared" si="1066"/>
        <v>0</v>
      </c>
      <c r="AZ486" s="1102"/>
      <c r="BA486" s="1151">
        <f t="shared" si="1029"/>
        <v>0</v>
      </c>
      <c r="BB486" s="363"/>
      <c r="BC486" s="363">
        <f t="shared" si="1068"/>
        <v>0</v>
      </c>
      <c r="BD486" s="363"/>
      <c r="BE486" s="363">
        <f t="shared" si="1069"/>
        <v>0</v>
      </c>
      <c r="BF486" s="364">
        <f t="shared" si="1122"/>
        <v>0</v>
      </c>
      <c r="BG486" s="1220">
        <f t="shared" si="1104"/>
        <v>0</v>
      </c>
      <c r="BH486" s="1220">
        <f t="shared" si="1105"/>
        <v>0</v>
      </c>
    </row>
    <row r="487" spans="1:60" ht="25.5" x14ac:dyDescent="0.2">
      <c r="A487" s="1">
        <v>478</v>
      </c>
      <c r="B487" s="50" t="s">
        <v>150</v>
      </c>
      <c r="C487" s="1159"/>
      <c r="D487" s="51" t="s">
        <v>56</v>
      </c>
      <c r="E487" s="1655">
        <v>0</v>
      </c>
      <c r="F487" s="76">
        <v>1875</v>
      </c>
      <c r="G487" s="76">
        <f t="shared" si="1086"/>
        <v>0</v>
      </c>
      <c r="H487" s="76">
        <v>2646</v>
      </c>
      <c r="I487" s="76">
        <f t="shared" si="1087"/>
        <v>0</v>
      </c>
      <c r="J487" s="120">
        <f t="shared" ref="J487:J490" si="1123">G487+I487</f>
        <v>0</v>
      </c>
      <c r="K487" s="1317"/>
      <c r="L487" s="95">
        <v>1875</v>
      </c>
      <c r="M487" s="95">
        <f t="shared" si="1047"/>
        <v>0</v>
      </c>
      <c r="N487" s="95">
        <v>2646</v>
      </c>
      <c r="O487" s="95">
        <f t="shared" si="1048"/>
        <v>0</v>
      </c>
      <c r="P487" s="96">
        <f t="shared" ref="P487:P490" si="1124">M487+O487</f>
        <v>0</v>
      </c>
      <c r="Q487" s="1310"/>
      <c r="R487" s="178">
        <v>1875</v>
      </c>
      <c r="S487" s="178">
        <f t="shared" si="1050"/>
        <v>0</v>
      </c>
      <c r="T487" s="178">
        <v>2646</v>
      </c>
      <c r="U487" s="178">
        <f t="shared" si="1051"/>
        <v>0</v>
      </c>
      <c r="V487" s="179">
        <f t="shared" ref="V487:V490" si="1125">S487+U487</f>
        <v>0</v>
      </c>
      <c r="W487" s="1311"/>
      <c r="X487" s="225">
        <v>1875</v>
      </c>
      <c r="Y487" s="225">
        <f t="shared" si="1053"/>
        <v>0</v>
      </c>
      <c r="Z487" s="225">
        <v>2646</v>
      </c>
      <c r="AA487" s="225">
        <f t="shared" si="1054"/>
        <v>0</v>
      </c>
      <c r="AB487" s="226">
        <f t="shared" ref="AB487:AB490" si="1126">Y487+AA487</f>
        <v>0</v>
      </c>
      <c r="AC487" s="1597">
        <v>0.45</v>
      </c>
      <c r="AD487" s="272">
        <v>1875</v>
      </c>
      <c r="AE487" s="272">
        <f t="shared" si="1056"/>
        <v>843.75</v>
      </c>
      <c r="AF487" s="272">
        <v>2646</v>
      </c>
      <c r="AG487" s="272">
        <f t="shared" si="1057"/>
        <v>1190.7</v>
      </c>
      <c r="AH487" s="273">
        <f t="shared" ref="AH487:AH490" si="1127">AE487+AG487</f>
        <v>2034.45</v>
      </c>
      <c r="AI487" s="1615">
        <v>-0.45</v>
      </c>
      <c r="AJ487" s="319">
        <v>1875</v>
      </c>
      <c r="AK487" s="319">
        <f t="shared" si="1059"/>
        <v>-843.75</v>
      </c>
      <c r="AL487" s="319">
        <v>2646</v>
      </c>
      <c r="AM487" s="319">
        <f t="shared" si="1060"/>
        <v>-1190.7</v>
      </c>
      <c r="AN487" s="320">
        <f t="shared" ref="AN487:AN490" si="1128">AK487+AM487</f>
        <v>-2034.45</v>
      </c>
      <c r="AO487" s="1314"/>
      <c r="AP487" s="1093">
        <v>1875</v>
      </c>
      <c r="AQ487" s="1093">
        <f t="shared" si="1062"/>
        <v>0</v>
      </c>
      <c r="AR487" s="1093">
        <v>2646</v>
      </c>
      <c r="AS487" s="1093">
        <f t="shared" si="1063"/>
        <v>0</v>
      </c>
      <c r="AT487" s="1094">
        <f t="shared" ref="AT487:AT490" si="1129">AQ487+AS487</f>
        <v>0</v>
      </c>
      <c r="AU487" s="1315"/>
      <c r="AV487" s="1101">
        <v>1875</v>
      </c>
      <c r="AW487" s="1101">
        <f t="shared" si="1065"/>
        <v>0</v>
      </c>
      <c r="AX487" s="1101">
        <v>2646</v>
      </c>
      <c r="AY487" s="1101">
        <f t="shared" si="1066"/>
        <v>0</v>
      </c>
      <c r="AZ487" s="1102">
        <f t="shared" ref="AZ487:AZ490" si="1130">AW487+AY487</f>
        <v>0</v>
      </c>
      <c r="BA487" s="1151">
        <f t="shared" si="1029"/>
        <v>0</v>
      </c>
      <c r="BB487" s="363">
        <v>1875</v>
      </c>
      <c r="BC487" s="363">
        <f t="shared" si="1068"/>
        <v>0</v>
      </c>
      <c r="BD487" s="363">
        <v>2646</v>
      </c>
      <c r="BE487" s="363">
        <f t="shared" si="1069"/>
        <v>0</v>
      </c>
      <c r="BF487" s="364">
        <f t="shared" si="1122"/>
        <v>0</v>
      </c>
      <c r="BG487" s="1220">
        <f t="shared" si="1104"/>
        <v>0</v>
      </c>
      <c r="BH487" s="1220">
        <f t="shared" si="1105"/>
        <v>0</v>
      </c>
    </row>
    <row r="488" spans="1:60" ht="25.5" x14ac:dyDescent="0.2">
      <c r="A488" s="1">
        <v>479</v>
      </c>
      <c r="B488" s="50" t="s">
        <v>151</v>
      </c>
      <c r="C488" s="51" t="s">
        <v>152</v>
      </c>
      <c r="D488" s="51" t="s">
        <v>56</v>
      </c>
      <c r="E488" s="51">
        <v>4.26</v>
      </c>
      <c r="F488" s="76">
        <v>600</v>
      </c>
      <c r="G488" s="76">
        <f t="shared" si="1086"/>
        <v>2556</v>
      </c>
      <c r="H488" s="76">
        <v>381</v>
      </c>
      <c r="I488" s="76">
        <f t="shared" si="1087"/>
        <v>1623.06</v>
      </c>
      <c r="J488" s="120">
        <f t="shared" si="1123"/>
        <v>4179.0599999999995</v>
      </c>
      <c r="K488" s="131"/>
      <c r="L488" s="95">
        <v>600</v>
      </c>
      <c r="M488" s="95">
        <f t="shared" si="1047"/>
        <v>0</v>
      </c>
      <c r="N488" s="95">
        <v>381</v>
      </c>
      <c r="O488" s="95">
        <f t="shared" si="1048"/>
        <v>0</v>
      </c>
      <c r="P488" s="96">
        <f t="shared" si="1124"/>
        <v>0</v>
      </c>
      <c r="Q488" s="177"/>
      <c r="R488" s="178">
        <v>600</v>
      </c>
      <c r="S488" s="178">
        <f t="shared" si="1050"/>
        <v>0</v>
      </c>
      <c r="T488" s="178">
        <v>381</v>
      </c>
      <c r="U488" s="178">
        <f t="shared" si="1051"/>
        <v>0</v>
      </c>
      <c r="V488" s="179">
        <f t="shared" si="1125"/>
        <v>0</v>
      </c>
      <c r="W488" s="224"/>
      <c r="X488" s="225">
        <v>600</v>
      </c>
      <c r="Y488" s="225">
        <f t="shared" si="1053"/>
        <v>0</v>
      </c>
      <c r="Z488" s="225">
        <v>381</v>
      </c>
      <c r="AA488" s="225">
        <f t="shared" si="1054"/>
        <v>0</v>
      </c>
      <c r="AB488" s="226">
        <f t="shared" si="1126"/>
        <v>0</v>
      </c>
      <c r="AC488" s="271">
        <v>4.26</v>
      </c>
      <c r="AD488" s="272">
        <v>600</v>
      </c>
      <c r="AE488" s="272">
        <f t="shared" si="1056"/>
        <v>2556</v>
      </c>
      <c r="AF488" s="272">
        <v>381</v>
      </c>
      <c r="AG488" s="272">
        <f t="shared" si="1057"/>
        <v>1623.06</v>
      </c>
      <c r="AH488" s="273">
        <f t="shared" si="1127"/>
        <v>4179.0599999999995</v>
      </c>
      <c r="AI488" s="318"/>
      <c r="AJ488" s="319">
        <v>600</v>
      </c>
      <c r="AK488" s="319">
        <f t="shared" si="1059"/>
        <v>0</v>
      </c>
      <c r="AL488" s="319">
        <v>381</v>
      </c>
      <c r="AM488" s="319">
        <f t="shared" si="1060"/>
        <v>0</v>
      </c>
      <c r="AN488" s="320">
        <f t="shared" si="1128"/>
        <v>0</v>
      </c>
      <c r="AO488" s="1107"/>
      <c r="AP488" s="1093">
        <v>600</v>
      </c>
      <c r="AQ488" s="1093">
        <f t="shared" si="1062"/>
        <v>0</v>
      </c>
      <c r="AR488" s="1093">
        <v>381</v>
      </c>
      <c r="AS488" s="1093">
        <f t="shared" si="1063"/>
        <v>0</v>
      </c>
      <c r="AT488" s="1094">
        <f t="shared" si="1129"/>
        <v>0</v>
      </c>
      <c r="AU488" s="1103"/>
      <c r="AV488" s="1101">
        <v>600</v>
      </c>
      <c r="AW488" s="1101">
        <f t="shared" si="1065"/>
        <v>0</v>
      </c>
      <c r="AX488" s="1101">
        <v>381</v>
      </c>
      <c r="AY488" s="1101">
        <f t="shared" si="1066"/>
        <v>0</v>
      </c>
      <c r="AZ488" s="1102">
        <f t="shared" si="1130"/>
        <v>0</v>
      </c>
      <c r="BA488" s="1151">
        <f t="shared" si="1029"/>
        <v>0</v>
      </c>
      <c r="BB488" s="363">
        <v>600</v>
      </c>
      <c r="BC488" s="363">
        <f t="shared" si="1068"/>
        <v>0</v>
      </c>
      <c r="BD488" s="363">
        <v>381</v>
      </c>
      <c r="BE488" s="363">
        <f t="shared" si="1069"/>
        <v>0</v>
      </c>
      <c r="BF488" s="364">
        <f t="shared" si="1122"/>
        <v>0</v>
      </c>
      <c r="BG488" s="1220">
        <f t="shared" si="1104"/>
        <v>0</v>
      </c>
      <c r="BH488" s="1220">
        <f t="shared" si="1105"/>
        <v>0</v>
      </c>
    </row>
    <row r="489" spans="1:60" x14ac:dyDescent="0.2">
      <c r="A489" s="1">
        <v>480</v>
      </c>
      <c r="B489" s="50" t="s">
        <v>153</v>
      </c>
      <c r="C489" s="1159"/>
      <c r="D489" s="51" t="s">
        <v>56</v>
      </c>
      <c r="E489" s="51">
        <v>1.27</v>
      </c>
      <c r="F489" s="76">
        <v>1000</v>
      </c>
      <c r="G489" s="76">
        <f t="shared" si="1086"/>
        <v>1270</v>
      </c>
      <c r="H489" s="76">
        <v>123</v>
      </c>
      <c r="I489" s="76">
        <f t="shared" si="1087"/>
        <v>156.21</v>
      </c>
      <c r="J489" s="120">
        <f t="shared" si="1123"/>
        <v>1426.21</v>
      </c>
      <c r="K489" s="131"/>
      <c r="L489" s="95">
        <v>1000</v>
      </c>
      <c r="M489" s="95">
        <f t="shared" si="1047"/>
        <v>0</v>
      </c>
      <c r="N489" s="95">
        <v>123</v>
      </c>
      <c r="O489" s="95">
        <f t="shared" si="1048"/>
        <v>0</v>
      </c>
      <c r="P489" s="96">
        <f t="shared" si="1124"/>
        <v>0</v>
      </c>
      <c r="Q489" s="177"/>
      <c r="R489" s="178">
        <v>1000</v>
      </c>
      <c r="S489" s="178">
        <f t="shared" si="1050"/>
        <v>0</v>
      </c>
      <c r="T489" s="178">
        <v>123</v>
      </c>
      <c r="U489" s="178">
        <f t="shared" si="1051"/>
        <v>0</v>
      </c>
      <c r="V489" s="179">
        <f t="shared" si="1125"/>
        <v>0</v>
      </c>
      <c r="W489" s="224"/>
      <c r="X489" s="225">
        <v>1000</v>
      </c>
      <c r="Y489" s="225">
        <f t="shared" si="1053"/>
        <v>0</v>
      </c>
      <c r="Z489" s="225">
        <v>123</v>
      </c>
      <c r="AA489" s="225">
        <f t="shared" si="1054"/>
        <v>0</v>
      </c>
      <c r="AB489" s="226">
        <f t="shared" si="1126"/>
        <v>0</v>
      </c>
      <c r="AC489" s="271">
        <v>0.52</v>
      </c>
      <c r="AD489" s="272">
        <v>1000</v>
      </c>
      <c r="AE489" s="272">
        <f t="shared" si="1056"/>
        <v>520</v>
      </c>
      <c r="AF489" s="272">
        <v>123</v>
      </c>
      <c r="AG489" s="272">
        <f t="shared" si="1057"/>
        <v>63.96</v>
      </c>
      <c r="AH489" s="273">
        <f t="shared" si="1127"/>
        <v>583.96</v>
      </c>
      <c r="AI489" s="1106">
        <v>0.75</v>
      </c>
      <c r="AJ489" s="319">
        <v>1000</v>
      </c>
      <c r="AK489" s="319">
        <f t="shared" si="1059"/>
        <v>750</v>
      </c>
      <c r="AL489" s="319">
        <v>123</v>
      </c>
      <c r="AM489" s="319">
        <f t="shared" si="1060"/>
        <v>92.25</v>
      </c>
      <c r="AN489" s="320">
        <f t="shared" si="1128"/>
        <v>842.25</v>
      </c>
      <c r="AO489" s="1107"/>
      <c r="AP489" s="1093">
        <v>1000</v>
      </c>
      <c r="AQ489" s="1093">
        <f t="shared" si="1062"/>
        <v>0</v>
      </c>
      <c r="AR489" s="1093">
        <v>123</v>
      </c>
      <c r="AS489" s="1093">
        <f t="shared" si="1063"/>
        <v>0</v>
      </c>
      <c r="AT489" s="1094">
        <f t="shared" si="1129"/>
        <v>0</v>
      </c>
      <c r="AU489" s="1103"/>
      <c r="AV489" s="1101">
        <v>1000</v>
      </c>
      <c r="AW489" s="1101">
        <f t="shared" si="1065"/>
        <v>0</v>
      </c>
      <c r="AX489" s="1101">
        <v>123</v>
      </c>
      <c r="AY489" s="1101">
        <f t="shared" si="1066"/>
        <v>0</v>
      </c>
      <c r="AZ489" s="1102">
        <f t="shared" si="1130"/>
        <v>0</v>
      </c>
      <c r="BA489" s="1151">
        <f t="shared" si="1029"/>
        <v>0</v>
      </c>
      <c r="BB489" s="363">
        <v>1000</v>
      </c>
      <c r="BC489" s="363">
        <f t="shared" si="1068"/>
        <v>0</v>
      </c>
      <c r="BD489" s="363">
        <v>123</v>
      </c>
      <c r="BE489" s="363">
        <f t="shared" si="1069"/>
        <v>0</v>
      </c>
      <c r="BF489" s="364">
        <f t="shared" si="1122"/>
        <v>0</v>
      </c>
      <c r="BG489" s="1220">
        <f t="shared" si="1104"/>
        <v>0</v>
      </c>
      <c r="BH489" s="1220">
        <f t="shared" si="1105"/>
        <v>0</v>
      </c>
    </row>
    <row r="490" spans="1:60" x14ac:dyDescent="0.2">
      <c r="A490" s="1">
        <v>481</v>
      </c>
      <c r="B490" s="50" t="s">
        <v>60</v>
      </c>
      <c r="C490" s="1159"/>
      <c r="D490" s="51" t="s">
        <v>5</v>
      </c>
      <c r="E490" s="51">
        <v>1</v>
      </c>
      <c r="F490" s="76">
        <v>0</v>
      </c>
      <c r="G490" s="76">
        <f t="shared" si="1086"/>
        <v>0</v>
      </c>
      <c r="H490" s="76">
        <v>14017</v>
      </c>
      <c r="I490" s="76">
        <f t="shared" si="1087"/>
        <v>14017</v>
      </c>
      <c r="J490" s="120">
        <f t="shared" si="1123"/>
        <v>14017</v>
      </c>
      <c r="K490" s="131"/>
      <c r="L490" s="95">
        <v>0</v>
      </c>
      <c r="M490" s="95">
        <f t="shared" si="1047"/>
        <v>0</v>
      </c>
      <c r="N490" s="95">
        <v>14017</v>
      </c>
      <c r="O490" s="95">
        <f t="shared" si="1048"/>
        <v>0</v>
      </c>
      <c r="P490" s="96">
        <f t="shared" si="1124"/>
        <v>0</v>
      </c>
      <c r="Q490" s="177"/>
      <c r="R490" s="178">
        <v>0</v>
      </c>
      <c r="S490" s="178">
        <f t="shared" si="1050"/>
        <v>0</v>
      </c>
      <c r="T490" s="178">
        <v>14017</v>
      </c>
      <c r="U490" s="178">
        <f t="shared" si="1051"/>
        <v>0</v>
      </c>
      <c r="V490" s="179">
        <f t="shared" si="1125"/>
        <v>0</v>
      </c>
      <c r="W490" s="224"/>
      <c r="X490" s="225">
        <v>0</v>
      </c>
      <c r="Y490" s="225">
        <f t="shared" si="1053"/>
        <v>0</v>
      </c>
      <c r="Z490" s="225">
        <v>14017</v>
      </c>
      <c r="AA490" s="225">
        <f t="shared" si="1054"/>
        <v>0</v>
      </c>
      <c r="AB490" s="226">
        <f t="shared" si="1126"/>
        <v>0</v>
      </c>
      <c r="AC490" s="271">
        <v>1</v>
      </c>
      <c r="AD490" s="272">
        <v>0</v>
      </c>
      <c r="AE490" s="272">
        <f t="shared" si="1056"/>
        <v>0</v>
      </c>
      <c r="AF490" s="272">
        <v>14017</v>
      </c>
      <c r="AG490" s="272">
        <f t="shared" si="1057"/>
        <v>14017</v>
      </c>
      <c r="AH490" s="273">
        <f t="shared" si="1127"/>
        <v>14017</v>
      </c>
      <c r="AI490" s="318"/>
      <c r="AJ490" s="319">
        <v>0</v>
      </c>
      <c r="AK490" s="319">
        <f t="shared" si="1059"/>
        <v>0</v>
      </c>
      <c r="AL490" s="319">
        <v>14017</v>
      </c>
      <c r="AM490" s="319">
        <f t="shared" si="1060"/>
        <v>0</v>
      </c>
      <c r="AN490" s="320">
        <f t="shared" si="1128"/>
        <v>0</v>
      </c>
      <c r="AO490" s="1107"/>
      <c r="AP490" s="1093">
        <v>0</v>
      </c>
      <c r="AQ490" s="1093">
        <f t="shared" si="1062"/>
        <v>0</v>
      </c>
      <c r="AR490" s="1093">
        <v>14017</v>
      </c>
      <c r="AS490" s="1093">
        <f t="shared" si="1063"/>
        <v>0</v>
      </c>
      <c r="AT490" s="1094">
        <f t="shared" si="1129"/>
        <v>0</v>
      </c>
      <c r="AU490" s="1103"/>
      <c r="AV490" s="1101">
        <v>0</v>
      </c>
      <c r="AW490" s="1101">
        <f t="shared" si="1065"/>
        <v>0</v>
      </c>
      <c r="AX490" s="1101">
        <v>14017</v>
      </c>
      <c r="AY490" s="1101">
        <f t="shared" si="1066"/>
        <v>0</v>
      </c>
      <c r="AZ490" s="1102">
        <f t="shared" si="1130"/>
        <v>0</v>
      </c>
      <c r="BA490" s="1151">
        <f t="shared" si="1029"/>
        <v>0</v>
      </c>
      <c r="BB490" s="363">
        <v>0</v>
      </c>
      <c r="BC490" s="363">
        <f t="shared" si="1068"/>
        <v>0</v>
      </c>
      <c r="BD490" s="363">
        <v>14017</v>
      </c>
      <c r="BE490" s="363">
        <f t="shared" si="1069"/>
        <v>0</v>
      </c>
      <c r="BF490" s="364">
        <f t="shared" si="1122"/>
        <v>0</v>
      </c>
      <c r="BG490" s="1220">
        <f t="shared" si="1104"/>
        <v>0</v>
      </c>
      <c r="BH490" s="1220">
        <f t="shared" si="1105"/>
        <v>0</v>
      </c>
    </row>
    <row r="491" spans="1:60" x14ac:dyDescent="0.2">
      <c r="A491" s="1659">
        <v>482</v>
      </c>
      <c r="B491" s="1319" t="s">
        <v>186</v>
      </c>
      <c r="C491" s="1159"/>
      <c r="D491" s="51"/>
      <c r="E491" s="51"/>
      <c r="F491" s="51"/>
      <c r="G491" s="76"/>
      <c r="H491" s="1124"/>
      <c r="I491" s="76"/>
      <c r="J491" s="1125"/>
      <c r="K491" s="131"/>
      <c r="L491" s="1144"/>
      <c r="M491" s="95"/>
      <c r="N491" s="1126"/>
      <c r="O491" s="95"/>
      <c r="P491" s="1127"/>
      <c r="Q491" s="177"/>
      <c r="R491" s="1145"/>
      <c r="S491" s="178"/>
      <c r="T491" s="1128"/>
      <c r="U491" s="178"/>
      <c r="V491" s="1129"/>
      <c r="W491" s="224"/>
      <c r="X491" s="1146"/>
      <c r="Y491" s="225"/>
      <c r="Z491" s="1130"/>
      <c r="AA491" s="225"/>
      <c r="AB491" s="1131"/>
      <c r="AC491" s="271"/>
      <c r="AD491" s="1147"/>
      <c r="AE491" s="272"/>
      <c r="AF491" s="1132"/>
      <c r="AG491" s="272"/>
      <c r="AH491" s="1133"/>
      <c r="AI491" s="318"/>
      <c r="AJ491" s="1148"/>
      <c r="AK491" s="319"/>
      <c r="AL491" s="1134"/>
      <c r="AM491" s="319"/>
      <c r="AN491" s="1135"/>
      <c r="AO491" s="1107"/>
      <c r="AP491" s="1149"/>
      <c r="AQ491" s="1093"/>
      <c r="AR491" s="1136"/>
      <c r="AS491" s="1093"/>
      <c r="AT491" s="1137"/>
      <c r="AU491" s="1103"/>
      <c r="AV491" s="1150"/>
      <c r="AW491" s="1101"/>
      <c r="AX491" s="1138"/>
      <c r="AY491" s="1101"/>
      <c r="AZ491" s="1139"/>
      <c r="BA491" s="1151">
        <f t="shared" si="1029"/>
        <v>0</v>
      </c>
      <c r="BB491" s="1152"/>
      <c r="BC491" s="363"/>
      <c r="BD491" s="1140"/>
      <c r="BE491" s="363"/>
      <c r="BF491" s="364">
        <f t="shared" si="1122"/>
        <v>0</v>
      </c>
      <c r="BG491" s="1220">
        <f t="shared" si="1104"/>
        <v>0</v>
      </c>
      <c r="BH491" s="1220">
        <f t="shared" si="1105"/>
        <v>0</v>
      </c>
    </row>
    <row r="492" spans="1:60" ht="25.5" x14ac:dyDescent="0.2">
      <c r="A492" s="1659">
        <v>483</v>
      </c>
      <c r="B492" s="50" t="s">
        <v>187</v>
      </c>
      <c r="C492" s="51" t="s">
        <v>458</v>
      </c>
      <c r="D492" s="51" t="s">
        <v>14</v>
      </c>
      <c r="E492" s="51">
        <v>12</v>
      </c>
      <c r="F492" s="76">
        <v>315576</v>
      </c>
      <c r="G492" s="76">
        <f t="shared" si="1086"/>
        <v>3786912</v>
      </c>
      <c r="H492" s="76">
        <v>0</v>
      </c>
      <c r="I492" s="76">
        <f t="shared" si="1087"/>
        <v>0</v>
      </c>
      <c r="J492" s="120">
        <f t="shared" ref="J492:J498" si="1131">G492+I492</f>
        <v>3786912</v>
      </c>
      <c r="K492" s="131">
        <v>10</v>
      </c>
      <c r="L492" s="95">
        <v>315576</v>
      </c>
      <c r="M492" s="95">
        <f t="shared" ref="M492:M498" si="1132">K492*L492</f>
        <v>3155760</v>
      </c>
      <c r="N492" s="95">
        <v>0</v>
      </c>
      <c r="O492" s="95">
        <f t="shared" ref="O492:O498" si="1133">K492*N492</f>
        <v>0</v>
      </c>
      <c r="P492" s="96">
        <f t="shared" ref="P492:P498" si="1134">M492+O492</f>
        <v>3155760</v>
      </c>
      <c r="Q492" s="177">
        <v>2</v>
      </c>
      <c r="R492" s="178">
        <v>315576</v>
      </c>
      <c r="S492" s="178">
        <f t="shared" ref="S492:S498" si="1135">Q492*R492</f>
        <v>631152</v>
      </c>
      <c r="T492" s="178">
        <v>0</v>
      </c>
      <c r="U492" s="178">
        <f t="shared" ref="U492:U498" si="1136">Q492*T492</f>
        <v>0</v>
      </c>
      <c r="V492" s="179">
        <f t="shared" ref="V492:V498" si="1137">S492+U492</f>
        <v>631152</v>
      </c>
      <c r="W492" s="224"/>
      <c r="X492" s="225">
        <v>315576</v>
      </c>
      <c r="Y492" s="225">
        <f t="shared" ref="Y492:Y498" si="1138">W492*X492</f>
        <v>0</v>
      </c>
      <c r="Z492" s="225">
        <v>0</v>
      </c>
      <c r="AA492" s="225">
        <f t="shared" ref="AA492:AA498" si="1139">W492*Z492</f>
        <v>0</v>
      </c>
      <c r="AB492" s="226">
        <f t="shared" ref="AB492:AB498" si="1140">Y492+AA492</f>
        <v>0</v>
      </c>
      <c r="AC492" s="271"/>
      <c r="AD492" s="272">
        <v>315576</v>
      </c>
      <c r="AE492" s="272">
        <f t="shared" ref="AE492:AE498" si="1141">AC492*AD492</f>
        <v>0</v>
      </c>
      <c r="AF492" s="272">
        <v>0</v>
      </c>
      <c r="AG492" s="272">
        <f t="shared" ref="AG492:AG498" si="1142">AC492*AF492</f>
        <v>0</v>
      </c>
      <c r="AH492" s="273">
        <f t="shared" ref="AH492:AH498" si="1143">AE492+AG492</f>
        <v>0</v>
      </c>
      <c r="AI492" s="318"/>
      <c r="AJ492" s="319">
        <v>315576</v>
      </c>
      <c r="AK492" s="319">
        <f t="shared" ref="AK492:AK498" si="1144">AI492*AJ492</f>
        <v>0</v>
      </c>
      <c r="AL492" s="319">
        <v>0</v>
      </c>
      <c r="AM492" s="319">
        <f t="shared" ref="AM492:AM498" si="1145">AI492*AL492</f>
        <v>0</v>
      </c>
      <c r="AN492" s="320">
        <f t="shared" ref="AN492:AN498" si="1146">AK492+AM492</f>
        <v>0</v>
      </c>
      <c r="AO492" s="1107"/>
      <c r="AP492" s="1093">
        <v>315576</v>
      </c>
      <c r="AQ492" s="1093">
        <f t="shared" ref="AQ492:AQ498" si="1147">AO492*AP492</f>
        <v>0</v>
      </c>
      <c r="AR492" s="1093">
        <v>0</v>
      </c>
      <c r="AS492" s="1093">
        <f t="shared" ref="AS492:AS498" si="1148">AO492*AR492</f>
        <v>0</v>
      </c>
      <c r="AT492" s="1094">
        <f t="shared" ref="AT492:AT498" si="1149">AQ492+AS492</f>
        <v>0</v>
      </c>
      <c r="AU492" s="1103"/>
      <c r="AV492" s="1101">
        <v>315576</v>
      </c>
      <c r="AW492" s="1101">
        <f t="shared" ref="AW492:AW498" si="1150">AU492*AV492</f>
        <v>0</v>
      </c>
      <c r="AX492" s="1101">
        <v>0</v>
      </c>
      <c r="AY492" s="1101">
        <f t="shared" ref="AY492:AY498" si="1151">AU492*AX492</f>
        <v>0</v>
      </c>
      <c r="AZ492" s="1102">
        <f t="shared" ref="AZ492:AZ498" si="1152">AW492+AY492</f>
        <v>0</v>
      </c>
      <c r="BA492" s="1151">
        <f t="shared" si="1029"/>
        <v>0</v>
      </c>
      <c r="BB492" s="363">
        <v>315576</v>
      </c>
      <c r="BC492" s="363">
        <f t="shared" ref="BC492:BC498" si="1153">BA492*BB492</f>
        <v>0</v>
      </c>
      <c r="BD492" s="363">
        <v>0</v>
      </c>
      <c r="BE492" s="363">
        <f t="shared" ref="BE492:BE498" si="1154">BA492*BD492</f>
        <v>0</v>
      </c>
      <c r="BF492" s="364">
        <f t="shared" si="1122"/>
        <v>0</v>
      </c>
      <c r="BG492" s="1220">
        <f t="shared" si="1104"/>
        <v>0</v>
      </c>
      <c r="BH492" s="1220">
        <f t="shared" si="1105"/>
        <v>0</v>
      </c>
    </row>
    <row r="493" spans="1:60" x14ac:dyDescent="0.2">
      <c r="A493" s="1659">
        <v>484</v>
      </c>
      <c r="B493" s="50" t="s">
        <v>188</v>
      </c>
      <c r="C493" s="51" t="s">
        <v>189</v>
      </c>
      <c r="D493" s="51" t="s">
        <v>14</v>
      </c>
      <c r="E493" s="51">
        <v>12</v>
      </c>
      <c r="F493" s="76">
        <v>129211</v>
      </c>
      <c r="G493" s="76">
        <f t="shared" si="1086"/>
        <v>1550532</v>
      </c>
      <c r="H493" s="76">
        <v>0</v>
      </c>
      <c r="I493" s="76">
        <f t="shared" si="1087"/>
        <v>0</v>
      </c>
      <c r="J493" s="120">
        <f t="shared" si="1131"/>
        <v>1550532</v>
      </c>
      <c r="K493" s="131">
        <v>10</v>
      </c>
      <c r="L493" s="95">
        <v>129211</v>
      </c>
      <c r="M493" s="95">
        <f t="shared" si="1132"/>
        <v>1292110</v>
      </c>
      <c r="N493" s="95">
        <v>0</v>
      </c>
      <c r="O493" s="95">
        <f t="shared" si="1133"/>
        <v>0</v>
      </c>
      <c r="P493" s="96">
        <f t="shared" si="1134"/>
        <v>1292110</v>
      </c>
      <c r="Q493" s="177">
        <v>2</v>
      </c>
      <c r="R493" s="178">
        <v>129211</v>
      </c>
      <c r="S493" s="178">
        <f t="shared" si="1135"/>
        <v>258422</v>
      </c>
      <c r="T493" s="178">
        <v>0</v>
      </c>
      <c r="U493" s="178">
        <f t="shared" si="1136"/>
        <v>0</v>
      </c>
      <c r="V493" s="179">
        <f t="shared" si="1137"/>
        <v>258422</v>
      </c>
      <c r="W493" s="224"/>
      <c r="X493" s="225">
        <v>129211</v>
      </c>
      <c r="Y493" s="225">
        <f t="shared" si="1138"/>
        <v>0</v>
      </c>
      <c r="Z493" s="225">
        <v>0</v>
      </c>
      <c r="AA493" s="225">
        <f t="shared" si="1139"/>
        <v>0</v>
      </c>
      <c r="AB493" s="226">
        <f t="shared" si="1140"/>
        <v>0</v>
      </c>
      <c r="AC493" s="271"/>
      <c r="AD493" s="272">
        <v>129211</v>
      </c>
      <c r="AE493" s="272">
        <f t="shared" si="1141"/>
        <v>0</v>
      </c>
      <c r="AF493" s="272">
        <v>0</v>
      </c>
      <c r="AG493" s="272">
        <f t="shared" si="1142"/>
        <v>0</v>
      </c>
      <c r="AH493" s="273">
        <f t="shared" si="1143"/>
        <v>0</v>
      </c>
      <c r="AI493" s="318"/>
      <c r="AJ493" s="319">
        <v>129211</v>
      </c>
      <c r="AK493" s="319">
        <f t="shared" si="1144"/>
        <v>0</v>
      </c>
      <c r="AL493" s="319">
        <v>0</v>
      </c>
      <c r="AM493" s="319">
        <f t="shared" si="1145"/>
        <v>0</v>
      </c>
      <c r="AN493" s="320">
        <f t="shared" si="1146"/>
        <v>0</v>
      </c>
      <c r="AO493" s="1107"/>
      <c r="AP493" s="1093">
        <v>129211</v>
      </c>
      <c r="AQ493" s="1093">
        <f t="shared" si="1147"/>
        <v>0</v>
      </c>
      <c r="AR493" s="1093">
        <v>0</v>
      </c>
      <c r="AS493" s="1093">
        <f t="shared" si="1148"/>
        <v>0</v>
      </c>
      <c r="AT493" s="1094">
        <f t="shared" si="1149"/>
        <v>0</v>
      </c>
      <c r="AU493" s="1103"/>
      <c r="AV493" s="1101">
        <v>129211</v>
      </c>
      <c r="AW493" s="1101">
        <f t="shared" si="1150"/>
        <v>0</v>
      </c>
      <c r="AX493" s="1101">
        <v>0</v>
      </c>
      <c r="AY493" s="1101">
        <f t="shared" si="1151"/>
        <v>0</v>
      </c>
      <c r="AZ493" s="1102">
        <f t="shared" si="1152"/>
        <v>0</v>
      </c>
      <c r="BA493" s="1151">
        <f t="shared" si="1029"/>
        <v>0</v>
      </c>
      <c r="BB493" s="363">
        <v>129211</v>
      </c>
      <c r="BC493" s="363">
        <f t="shared" si="1153"/>
        <v>0</v>
      </c>
      <c r="BD493" s="363">
        <v>0</v>
      </c>
      <c r="BE493" s="363">
        <f t="shared" si="1154"/>
        <v>0</v>
      </c>
      <c r="BF493" s="364">
        <f t="shared" si="1122"/>
        <v>0</v>
      </c>
      <c r="BG493" s="1220">
        <f t="shared" si="1104"/>
        <v>0</v>
      </c>
      <c r="BH493" s="1220">
        <f t="shared" si="1105"/>
        <v>0</v>
      </c>
    </row>
    <row r="494" spans="1:60" x14ac:dyDescent="0.2">
      <c r="A494" s="1659">
        <v>485</v>
      </c>
      <c r="B494" s="50" t="s">
        <v>190</v>
      </c>
      <c r="C494" s="51" t="s">
        <v>191</v>
      </c>
      <c r="D494" s="51" t="s">
        <v>14</v>
      </c>
      <c r="E494" s="51">
        <v>120</v>
      </c>
      <c r="F494" s="76">
        <v>800</v>
      </c>
      <c r="G494" s="76">
        <f t="shared" si="1086"/>
        <v>96000</v>
      </c>
      <c r="H494" s="76">
        <v>0</v>
      </c>
      <c r="I494" s="76">
        <f t="shared" si="1087"/>
        <v>0</v>
      </c>
      <c r="J494" s="120">
        <f t="shared" si="1131"/>
        <v>96000</v>
      </c>
      <c r="K494" s="1332">
        <v>100</v>
      </c>
      <c r="L494" s="95">
        <v>800</v>
      </c>
      <c r="M494" s="95">
        <f t="shared" si="1132"/>
        <v>80000</v>
      </c>
      <c r="N494" s="95">
        <v>0</v>
      </c>
      <c r="O494" s="95">
        <f t="shared" si="1133"/>
        <v>0</v>
      </c>
      <c r="P494" s="1333">
        <f t="shared" si="1134"/>
        <v>80000</v>
      </c>
      <c r="Q494" s="177">
        <v>20</v>
      </c>
      <c r="R494" s="178">
        <v>800</v>
      </c>
      <c r="S494" s="178">
        <f t="shared" si="1135"/>
        <v>16000</v>
      </c>
      <c r="T494" s="178">
        <v>0</v>
      </c>
      <c r="U494" s="178">
        <f t="shared" si="1136"/>
        <v>0</v>
      </c>
      <c r="V494" s="179">
        <f t="shared" si="1137"/>
        <v>16000</v>
      </c>
      <c r="W494" s="224"/>
      <c r="X494" s="225">
        <v>800</v>
      </c>
      <c r="Y494" s="225">
        <f t="shared" si="1138"/>
        <v>0</v>
      </c>
      <c r="Z494" s="225">
        <v>0</v>
      </c>
      <c r="AA494" s="225">
        <f t="shared" si="1139"/>
        <v>0</v>
      </c>
      <c r="AB494" s="226">
        <f t="shared" si="1140"/>
        <v>0</v>
      </c>
      <c r="AC494" s="271"/>
      <c r="AD494" s="272">
        <v>800</v>
      </c>
      <c r="AE494" s="272">
        <f t="shared" si="1141"/>
        <v>0</v>
      </c>
      <c r="AF494" s="272">
        <v>0</v>
      </c>
      <c r="AG494" s="272">
        <f t="shared" si="1142"/>
        <v>0</v>
      </c>
      <c r="AH494" s="273">
        <f t="shared" si="1143"/>
        <v>0</v>
      </c>
      <c r="AI494" s="318"/>
      <c r="AJ494" s="319">
        <v>800</v>
      </c>
      <c r="AK494" s="319">
        <f t="shared" si="1144"/>
        <v>0</v>
      </c>
      <c r="AL494" s="319">
        <v>0</v>
      </c>
      <c r="AM494" s="319">
        <f t="shared" si="1145"/>
        <v>0</v>
      </c>
      <c r="AN494" s="320">
        <f t="shared" si="1146"/>
        <v>0</v>
      </c>
      <c r="AO494" s="1107"/>
      <c r="AP494" s="1093">
        <v>800</v>
      </c>
      <c r="AQ494" s="1093">
        <f t="shared" si="1147"/>
        <v>0</v>
      </c>
      <c r="AR494" s="1093">
        <v>0</v>
      </c>
      <c r="AS494" s="1093">
        <f t="shared" si="1148"/>
        <v>0</v>
      </c>
      <c r="AT494" s="1094">
        <f t="shared" si="1149"/>
        <v>0</v>
      </c>
      <c r="AU494" s="1103"/>
      <c r="AV494" s="1101">
        <v>800</v>
      </c>
      <c r="AW494" s="1101">
        <f t="shared" si="1150"/>
        <v>0</v>
      </c>
      <c r="AX494" s="1101">
        <v>0</v>
      </c>
      <c r="AY494" s="1101">
        <f t="shared" si="1151"/>
        <v>0</v>
      </c>
      <c r="AZ494" s="1102">
        <f t="shared" si="1152"/>
        <v>0</v>
      </c>
      <c r="BA494" s="1151">
        <f t="shared" si="1029"/>
        <v>0</v>
      </c>
      <c r="BB494" s="363">
        <v>800</v>
      </c>
      <c r="BC494" s="363">
        <f t="shared" si="1153"/>
        <v>0</v>
      </c>
      <c r="BD494" s="363">
        <v>0</v>
      </c>
      <c r="BE494" s="363">
        <f t="shared" si="1154"/>
        <v>0</v>
      </c>
      <c r="BF494" s="364">
        <f t="shared" si="1122"/>
        <v>0</v>
      </c>
      <c r="BG494" s="1220">
        <f t="shared" si="1104"/>
        <v>0</v>
      </c>
      <c r="BH494" s="1220">
        <f t="shared" si="1105"/>
        <v>0</v>
      </c>
    </row>
    <row r="495" spans="1:60" x14ac:dyDescent="0.2">
      <c r="A495" s="1659">
        <v>486</v>
      </c>
      <c r="B495" s="50" t="s">
        <v>192</v>
      </c>
      <c r="C495" s="51" t="s">
        <v>193</v>
      </c>
      <c r="D495" s="51" t="s">
        <v>14</v>
      </c>
      <c r="E495" s="51">
        <v>120</v>
      </c>
      <c r="F495" s="76">
        <v>800</v>
      </c>
      <c r="G495" s="76">
        <f t="shared" si="1086"/>
        <v>96000</v>
      </c>
      <c r="H495" s="76">
        <v>0</v>
      </c>
      <c r="I495" s="76">
        <f t="shared" si="1087"/>
        <v>0</v>
      </c>
      <c r="J495" s="120">
        <f t="shared" si="1131"/>
        <v>96000</v>
      </c>
      <c r="K495" s="1332">
        <v>100</v>
      </c>
      <c r="L495" s="95">
        <v>800</v>
      </c>
      <c r="M495" s="95">
        <f t="shared" si="1132"/>
        <v>80000</v>
      </c>
      <c r="N495" s="95">
        <v>0</v>
      </c>
      <c r="O495" s="95">
        <f t="shared" si="1133"/>
        <v>0</v>
      </c>
      <c r="P495" s="1333">
        <f t="shared" si="1134"/>
        <v>80000</v>
      </c>
      <c r="Q495" s="177">
        <v>20</v>
      </c>
      <c r="R495" s="178">
        <v>800</v>
      </c>
      <c r="S495" s="178">
        <f t="shared" si="1135"/>
        <v>16000</v>
      </c>
      <c r="T495" s="178">
        <v>0</v>
      </c>
      <c r="U495" s="178">
        <f t="shared" si="1136"/>
        <v>0</v>
      </c>
      <c r="V495" s="179">
        <f t="shared" si="1137"/>
        <v>16000</v>
      </c>
      <c r="W495" s="224"/>
      <c r="X495" s="225">
        <v>800</v>
      </c>
      <c r="Y495" s="225">
        <f t="shared" si="1138"/>
        <v>0</v>
      </c>
      <c r="Z495" s="225">
        <v>0</v>
      </c>
      <c r="AA495" s="225">
        <f t="shared" si="1139"/>
        <v>0</v>
      </c>
      <c r="AB495" s="226">
        <f t="shared" si="1140"/>
        <v>0</v>
      </c>
      <c r="AC495" s="271"/>
      <c r="AD495" s="272">
        <v>800</v>
      </c>
      <c r="AE495" s="272">
        <f t="shared" si="1141"/>
        <v>0</v>
      </c>
      <c r="AF495" s="272">
        <v>0</v>
      </c>
      <c r="AG495" s="272">
        <f t="shared" si="1142"/>
        <v>0</v>
      </c>
      <c r="AH495" s="273">
        <f t="shared" si="1143"/>
        <v>0</v>
      </c>
      <c r="AI495" s="318"/>
      <c r="AJ495" s="319">
        <v>800</v>
      </c>
      <c r="AK495" s="319">
        <f t="shared" si="1144"/>
        <v>0</v>
      </c>
      <c r="AL495" s="319">
        <v>0</v>
      </c>
      <c r="AM495" s="319">
        <f t="shared" si="1145"/>
        <v>0</v>
      </c>
      <c r="AN495" s="320">
        <f t="shared" si="1146"/>
        <v>0</v>
      </c>
      <c r="AO495" s="1107"/>
      <c r="AP495" s="1093">
        <v>800</v>
      </c>
      <c r="AQ495" s="1093">
        <f t="shared" si="1147"/>
        <v>0</v>
      </c>
      <c r="AR495" s="1093">
        <v>0</v>
      </c>
      <c r="AS495" s="1093">
        <f t="shared" si="1148"/>
        <v>0</v>
      </c>
      <c r="AT495" s="1094">
        <f t="shared" si="1149"/>
        <v>0</v>
      </c>
      <c r="AU495" s="1103"/>
      <c r="AV495" s="1101">
        <v>800</v>
      </c>
      <c r="AW495" s="1101">
        <f t="shared" si="1150"/>
        <v>0</v>
      </c>
      <c r="AX495" s="1101">
        <v>0</v>
      </c>
      <c r="AY495" s="1101">
        <f t="shared" si="1151"/>
        <v>0</v>
      </c>
      <c r="AZ495" s="1102">
        <f t="shared" si="1152"/>
        <v>0</v>
      </c>
      <c r="BA495" s="1151">
        <f t="shared" si="1029"/>
        <v>0</v>
      </c>
      <c r="BB495" s="363">
        <v>800</v>
      </c>
      <c r="BC495" s="363">
        <f t="shared" si="1153"/>
        <v>0</v>
      </c>
      <c r="BD495" s="363">
        <v>0</v>
      </c>
      <c r="BE495" s="363">
        <f t="shared" si="1154"/>
        <v>0</v>
      </c>
      <c r="BF495" s="364">
        <f t="shared" si="1122"/>
        <v>0</v>
      </c>
      <c r="BG495" s="1220">
        <f t="shared" si="1104"/>
        <v>0</v>
      </c>
      <c r="BH495" s="1220">
        <f t="shared" si="1105"/>
        <v>0</v>
      </c>
    </row>
    <row r="496" spans="1:60" x14ac:dyDescent="0.2">
      <c r="A496" s="1659">
        <v>487</v>
      </c>
      <c r="B496" s="50" t="s">
        <v>410</v>
      </c>
      <c r="C496" s="51" t="s">
        <v>411</v>
      </c>
      <c r="D496" s="51" t="s">
        <v>14</v>
      </c>
      <c r="E496" s="51">
        <v>12</v>
      </c>
      <c r="F496" s="76">
        <v>1199</v>
      </c>
      <c r="G496" s="76">
        <f t="shared" si="1086"/>
        <v>14388</v>
      </c>
      <c r="H496" s="76">
        <v>0</v>
      </c>
      <c r="I496" s="76">
        <f t="shared" si="1087"/>
        <v>0</v>
      </c>
      <c r="J496" s="120">
        <f t="shared" si="1131"/>
        <v>14388</v>
      </c>
      <c r="K496" s="131">
        <v>10</v>
      </c>
      <c r="L496" s="95">
        <v>1199</v>
      </c>
      <c r="M496" s="95">
        <f t="shared" si="1132"/>
        <v>11990</v>
      </c>
      <c r="N496" s="95">
        <v>0</v>
      </c>
      <c r="O496" s="95">
        <f t="shared" si="1133"/>
        <v>0</v>
      </c>
      <c r="P496" s="96">
        <f t="shared" si="1134"/>
        <v>11990</v>
      </c>
      <c r="Q496" s="177">
        <v>2</v>
      </c>
      <c r="R496" s="178">
        <v>1199</v>
      </c>
      <c r="S496" s="178">
        <f t="shared" si="1135"/>
        <v>2398</v>
      </c>
      <c r="T496" s="178">
        <v>0</v>
      </c>
      <c r="U496" s="178">
        <f t="shared" si="1136"/>
        <v>0</v>
      </c>
      <c r="V496" s="179">
        <f t="shared" si="1137"/>
        <v>2398</v>
      </c>
      <c r="W496" s="224"/>
      <c r="X496" s="225">
        <v>1199</v>
      </c>
      <c r="Y496" s="225">
        <f t="shared" si="1138"/>
        <v>0</v>
      </c>
      <c r="Z496" s="225">
        <v>0</v>
      </c>
      <c r="AA496" s="225">
        <f t="shared" si="1139"/>
        <v>0</v>
      </c>
      <c r="AB496" s="226">
        <f t="shared" si="1140"/>
        <v>0</v>
      </c>
      <c r="AC496" s="271"/>
      <c r="AD496" s="272">
        <v>1199</v>
      </c>
      <c r="AE496" s="272">
        <f t="shared" si="1141"/>
        <v>0</v>
      </c>
      <c r="AF496" s="272">
        <v>0</v>
      </c>
      <c r="AG496" s="272">
        <f t="shared" si="1142"/>
        <v>0</v>
      </c>
      <c r="AH496" s="273">
        <f t="shared" si="1143"/>
        <v>0</v>
      </c>
      <c r="AI496" s="318"/>
      <c r="AJ496" s="319">
        <v>1199</v>
      </c>
      <c r="AK496" s="319">
        <f t="shared" si="1144"/>
        <v>0</v>
      </c>
      <c r="AL496" s="319">
        <v>0</v>
      </c>
      <c r="AM496" s="319">
        <f t="shared" si="1145"/>
        <v>0</v>
      </c>
      <c r="AN496" s="320">
        <f t="shared" si="1146"/>
        <v>0</v>
      </c>
      <c r="AO496" s="1107"/>
      <c r="AP496" s="1093">
        <v>1199</v>
      </c>
      <c r="AQ496" s="1093">
        <f t="shared" si="1147"/>
        <v>0</v>
      </c>
      <c r="AR496" s="1093">
        <v>0</v>
      </c>
      <c r="AS496" s="1093">
        <f t="shared" si="1148"/>
        <v>0</v>
      </c>
      <c r="AT496" s="1094">
        <f t="shared" si="1149"/>
        <v>0</v>
      </c>
      <c r="AU496" s="1103"/>
      <c r="AV496" s="1101">
        <v>1199</v>
      </c>
      <c r="AW496" s="1101">
        <f t="shared" si="1150"/>
        <v>0</v>
      </c>
      <c r="AX496" s="1101">
        <v>0</v>
      </c>
      <c r="AY496" s="1101">
        <f t="shared" si="1151"/>
        <v>0</v>
      </c>
      <c r="AZ496" s="1102">
        <f t="shared" si="1152"/>
        <v>0</v>
      </c>
      <c r="BA496" s="1151">
        <f t="shared" si="1029"/>
        <v>0</v>
      </c>
      <c r="BB496" s="363">
        <v>1199</v>
      </c>
      <c r="BC496" s="363">
        <f t="shared" si="1153"/>
        <v>0</v>
      </c>
      <c r="BD496" s="363">
        <v>0</v>
      </c>
      <c r="BE496" s="363">
        <f t="shared" si="1154"/>
        <v>0</v>
      </c>
      <c r="BF496" s="364">
        <f t="shared" si="1122"/>
        <v>0</v>
      </c>
      <c r="BG496" s="1220">
        <f t="shared" si="1104"/>
        <v>0</v>
      </c>
      <c r="BH496" s="1220">
        <f t="shared" si="1105"/>
        <v>0</v>
      </c>
    </row>
    <row r="497" spans="1:60" x14ac:dyDescent="0.2">
      <c r="A497" s="787">
        <v>488</v>
      </c>
      <c r="B497" s="50" t="s">
        <v>412</v>
      </c>
      <c r="C497" s="51" t="s">
        <v>413</v>
      </c>
      <c r="D497" s="51" t="s">
        <v>14</v>
      </c>
      <c r="E497" s="51">
        <v>12</v>
      </c>
      <c r="F497" s="76">
        <v>3283</v>
      </c>
      <c r="G497" s="76">
        <f t="shared" si="1086"/>
        <v>39396</v>
      </c>
      <c r="H497" s="76">
        <v>0</v>
      </c>
      <c r="I497" s="76">
        <f t="shared" si="1087"/>
        <v>0</v>
      </c>
      <c r="J497" s="120">
        <f t="shared" si="1131"/>
        <v>39396</v>
      </c>
      <c r="K497" s="131">
        <v>10</v>
      </c>
      <c r="L497" s="95">
        <v>3283</v>
      </c>
      <c r="M497" s="95">
        <f t="shared" si="1132"/>
        <v>32830</v>
      </c>
      <c r="N497" s="95">
        <v>0</v>
      </c>
      <c r="O497" s="95">
        <f t="shared" si="1133"/>
        <v>0</v>
      </c>
      <c r="P497" s="96">
        <f t="shared" si="1134"/>
        <v>32830</v>
      </c>
      <c r="Q497" s="177">
        <v>2</v>
      </c>
      <c r="R497" s="178">
        <v>3283</v>
      </c>
      <c r="S497" s="178">
        <f t="shared" si="1135"/>
        <v>6566</v>
      </c>
      <c r="T497" s="178">
        <v>0</v>
      </c>
      <c r="U497" s="178">
        <f t="shared" si="1136"/>
        <v>0</v>
      </c>
      <c r="V497" s="179">
        <f t="shared" si="1137"/>
        <v>6566</v>
      </c>
      <c r="W497" s="224"/>
      <c r="X497" s="225">
        <v>3283</v>
      </c>
      <c r="Y497" s="225">
        <f t="shared" si="1138"/>
        <v>0</v>
      </c>
      <c r="Z497" s="225">
        <v>0</v>
      </c>
      <c r="AA497" s="225">
        <f t="shared" si="1139"/>
        <v>0</v>
      </c>
      <c r="AB497" s="226">
        <f t="shared" si="1140"/>
        <v>0</v>
      </c>
      <c r="AC497" s="271"/>
      <c r="AD497" s="272">
        <v>3283</v>
      </c>
      <c r="AE497" s="272">
        <f t="shared" si="1141"/>
        <v>0</v>
      </c>
      <c r="AF497" s="272">
        <v>0</v>
      </c>
      <c r="AG497" s="272">
        <f t="shared" si="1142"/>
        <v>0</v>
      </c>
      <c r="AH497" s="273">
        <f t="shared" si="1143"/>
        <v>0</v>
      </c>
      <c r="AI497" s="318"/>
      <c r="AJ497" s="319">
        <v>3283</v>
      </c>
      <c r="AK497" s="319">
        <f t="shared" si="1144"/>
        <v>0</v>
      </c>
      <c r="AL497" s="319">
        <v>0</v>
      </c>
      <c r="AM497" s="319">
        <f t="shared" si="1145"/>
        <v>0</v>
      </c>
      <c r="AN497" s="320">
        <f t="shared" si="1146"/>
        <v>0</v>
      </c>
      <c r="AO497" s="1107"/>
      <c r="AP497" s="1093">
        <v>3283</v>
      </c>
      <c r="AQ497" s="1093">
        <f t="shared" si="1147"/>
        <v>0</v>
      </c>
      <c r="AR497" s="1093">
        <v>0</v>
      </c>
      <c r="AS497" s="1093">
        <f t="shared" si="1148"/>
        <v>0</v>
      </c>
      <c r="AT497" s="1094">
        <f t="shared" si="1149"/>
        <v>0</v>
      </c>
      <c r="AU497" s="1103"/>
      <c r="AV497" s="1101">
        <v>3283</v>
      </c>
      <c r="AW497" s="1101">
        <f t="shared" si="1150"/>
        <v>0</v>
      </c>
      <c r="AX497" s="1101">
        <v>0</v>
      </c>
      <c r="AY497" s="1101">
        <f t="shared" si="1151"/>
        <v>0</v>
      </c>
      <c r="AZ497" s="1102">
        <f t="shared" si="1152"/>
        <v>0</v>
      </c>
      <c r="BA497" s="1151">
        <f t="shared" si="1029"/>
        <v>0</v>
      </c>
      <c r="BB497" s="363">
        <v>3283</v>
      </c>
      <c r="BC497" s="363">
        <f t="shared" si="1153"/>
        <v>0</v>
      </c>
      <c r="BD497" s="363">
        <v>0</v>
      </c>
      <c r="BE497" s="363">
        <f t="shared" si="1154"/>
        <v>0</v>
      </c>
      <c r="BF497" s="364">
        <f t="shared" si="1122"/>
        <v>0</v>
      </c>
      <c r="BG497" s="1220">
        <f t="shared" si="1104"/>
        <v>0</v>
      </c>
      <c r="BH497" s="1220">
        <f t="shared" si="1105"/>
        <v>0</v>
      </c>
    </row>
    <row r="498" spans="1:60" x14ac:dyDescent="0.2">
      <c r="A498" s="1659">
        <v>489</v>
      </c>
      <c r="B498" s="1334" t="s">
        <v>135</v>
      </c>
      <c r="C498" s="1335"/>
      <c r="D498" s="1336" t="s">
        <v>56</v>
      </c>
      <c r="E498" s="1336">
        <v>589.22699999999998</v>
      </c>
      <c r="F498" s="1225">
        <v>1875</v>
      </c>
      <c r="G498" s="1225">
        <f t="shared" si="1086"/>
        <v>1104800.625</v>
      </c>
      <c r="H498" s="1225">
        <v>869</v>
      </c>
      <c r="I498" s="1225">
        <f t="shared" si="1087"/>
        <v>512038.26299999998</v>
      </c>
      <c r="J498" s="1337">
        <f t="shared" si="1131"/>
        <v>1616838.888</v>
      </c>
      <c r="K498" s="1338"/>
      <c r="L498" s="1230">
        <v>1875</v>
      </c>
      <c r="M498" s="1230">
        <f t="shared" si="1132"/>
        <v>0</v>
      </c>
      <c r="N498" s="1230">
        <v>869</v>
      </c>
      <c r="O498" s="1230">
        <f t="shared" si="1133"/>
        <v>0</v>
      </c>
      <c r="P498" s="1339">
        <f t="shared" si="1134"/>
        <v>0</v>
      </c>
      <c r="Q498" s="1340">
        <v>500</v>
      </c>
      <c r="R498" s="1235">
        <v>1875</v>
      </c>
      <c r="S498" s="1235">
        <f t="shared" si="1135"/>
        <v>937500</v>
      </c>
      <c r="T498" s="1235">
        <v>869</v>
      </c>
      <c r="U498" s="1235">
        <f t="shared" si="1136"/>
        <v>434500</v>
      </c>
      <c r="V498" s="1341">
        <f t="shared" si="1137"/>
        <v>1372000</v>
      </c>
      <c r="W498" s="1342">
        <v>96</v>
      </c>
      <c r="X498" s="1240">
        <v>1875</v>
      </c>
      <c r="Y498" s="1240">
        <f t="shared" si="1138"/>
        <v>180000</v>
      </c>
      <c r="Z498" s="1240">
        <v>869</v>
      </c>
      <c r="AA498" s="1240">
        <f t="shared" si="1139"/>
        <v>83424</v>
      </c>
      <c r="AB498" s="1343">
        <f t="shared" si="1140"/>
        <v>263424</v>
      </c>
      <c r="AC498" s="1344"/>
      <c r="AD498" s="1245">
        <v>1875</v>
      </c>
      <c r="AE498" s="1245">
        <f t="shared" si="1141"/>
        <v>0</v>
      </c>
      <c r="AF498" s="1245">
        <v>869</v>
      </c>
      <c r="AG498" s="1245">
        <f t="shared" si="1142"/>
        <v>0</v>
      </c>
      <c r="AH498" s="1345">
        <f t="shared" si="1143"/>
        <v>0</v>
      </c>
      <c r="AI498" s="1346">
        <v>-6.7729999999999997</v>
      </c>
      <c r="AJ498" s="1250">
        <v>1875</v>
      </c>
      <c r="AK498" s="1250">
        <f t="shared" si="1144"/>
        <v>-12699.375</v>
      </c>
      <c r="AL498" s="1250">
        <v>869</v>
      </c>
      <c r="AM498" s="1250">
        <f t="shared" si="1145"/>
        <v>-5885.7370000000001</v>
      </c>
      <c r="AN498" s="1347">
        <f t="shared" si="1146"/>
        <v>-18585.112000000001</v>
      </c>
      <c r="AO498" s="1348"/>
      <c r="AP498" s="1255">
        <v>1875</v>
      </c>
      <c r="AQ498" s="1255">
        <f t="shared" si="1147"/>
        <v>0</v>
      </c>
      <c r="AR498" s="1255">
        <v>869</v>
      </c>
      <c r="AS498" s="1255">
        <f t="shared" si="1148"/>
        <v>0</v>
      </c>
      <c r="AT498" s="1349">
        <f t="shared" si="1149"/>
        <v>0</v>
      </c>
      <c r="AU498" s="1350"/>
      <c r="AV498" s="1260">
        <v>1875</v>
      </c>
      <c r="AW498" s="1260">
        <f t="shared" si="1150"/>
        <v>0</v>
      </c>
      <c r="AX498" s="1260">
        <v>869</v>
      </c>
      <c r="AY498" s="1260">
        <f t="shared" si="1151"/>
        <v>0</v>
      </c>
      <c r="AZ498" s="1351">
        <f t="shared" si="1152"/>
        <v>0</v>
      </c>
      <c r="BA498" s="1832">
        <f t="shared" si="1029"/>
        <v>-2.4868995751603507E-14</v>
      </c>
      <c r="BB498" s="1264">
        <v>1875</v>
      </c>
      <c r="BC498" s="1264">
        <f t="shared" si="1153"/>
        <v>-4.6629367034256575E-11</v>
      </c>
      <c r="BD498" s="1264">
        <v>869</v>
      </c>
      <c r="BE498" s="1264">
        <f t="shared" si="1154"/>
        <v>-2.1611157308143447E-11</v>
      </c>
      <c r="BF498" s="1833">
        <f t="shared" si="1122"/>
        <v>-6.8240524342400022E-11</v>
      </c>
      <c r="BG498" s="1220">
        <f t="shared" si="1104"/>
        <v>3.637978807091713E-11</v>
      </c>
      <c r="BH498" s="1220">
        <f t="shared" si="1105"/>
        <v>-1.0462031241331715E-10</v>
      </c>
    </row>
    <row r="499" spans="1:60" s="1396" customFormat="1" hidden="1" x14ac:dyDescent="0.2">
      <c r="A499" s="1659">
        <v>490</v>
      </c>
      <c r="B499" s="1352" t="s">
        <v>160</v>
      </c>
      <c r="C499" s="1353"/>
      <c r="D499" s="1354" t="s">
        <v>137</v>
      </c>
      <c r="E499" s="51">
        <v>0</v>
      </c>
      <c r="F499" s="1354"/>
      <c r="G499" s="1355"/>
      <c r="H499" s="1356"/>
      <c r="I499" s="1355"/>
      <c r="J499" s="1357"/>
      <c r="K499" s="1358"/>
      <c r="L499" s="1359"/>
      <c r="M499" s="1360"/>
      <c r="N499" s="1361"/>
      <c r="O499" s="1360"/>
      <c r="P499" s="1362"/>
      <c r="Q499" s="1363"/>
      <c r="R499" s="1364"/>
      <c r="S499" s="1365"/>
      <c r="T499" s="1366"/>
      <c r="U499" s="1365"/>
      <c r="V499" s="1367"/>
      <c r="W499" s="1368"/>
      <c r="X499" s="1369"/>
      <c r="Y499" s="1370"/>
      <c r="Z499" s="1371"/>
      <c r="AA499" s="1370"/>
      <c r="AB499" s="1372"/>
      <c r="AC499" s="1373"/>
      <c r="AD499" s="1374"/>
      <c r="AE499" s="1375"/>
      <c r="AF499" s="1376"/>
      <c r="AG499" s="1375"/>
      <c r="AH499" s="1377"/>
      <c r="AI499" s="1378"/>
      <c r="AJ499" s="1379"/>
      <c r="AK499" s="1380"/>
      <c r="AL499" s="1381"/>
      <c r="AM499" s="1380"/>
      <c r="AN499" s="1382"/>
      <c r="AO499" s="1383"/>
      <c r="AP499" s="1384"/>
      <c r="AQ499" s="1385"/>
      <c r="AR499" s="1386"/>
      <c r="AS499" s="1385"/>
      <c r="AT499" s="1387"/>
      <c r="AU499" s="1388"/>
      <c r="AV499" s="1389"/>
      <c r="AW499" s="1390"/>
      <c r="AX499" s="1391"/>
      <c r="AY499" s="1390"/>
      <c r="AZ499" s="1392"/>
      <c r="BA499" s="1163">
        <f t="shared" si="1029"/>
        <v>0</v>
      </c>
      <c r="BB499" s="1393"/>
      <c r="BC499" s="1394"/>
      <c r="BD499" s="1395"/>
      <c r="BE499" s="1394"/>
      <c r="BF499" s="364">
        <f t="shared" si="1122"/>
        <v>0</v>
      </c>
      <c r="BG499" s="1220">
        <f t="shared" si="1104"/>
        <v>0</v>
      </c>
      <c r="BH499" s="1220">
        <f t="shared" si="1105"/>
        <v>0</v>
      </c>
    </row>
    <row r="500" spans="1:60" ht="25.5" x14ac:dyDescent="0.2">
      <c r="A500" s="1659">
        <v>491</v>
      </c>
      <c r="B500" s="50" t="s">
        <v>139</v>
      </c>
      <c r="C500" s="1159"/>
      <c r="D500" s="51" t="s">
        <v>56</v>
      </c>
      <c r="E500" s="1655">
        <v>101.75999999999998</v>
      </c>
      <c r="F500" s="76">
        <v>1875</v>
      </c>
      <c r="G500" s="76">
        <f>E500*F500</f>
        <v>190799.99999999994</v>
      </c>
      <c r="H500" s="76">
        <v>1617</v>
      </c>
      <c r="I500" s="76">
        <f>E500*H500</f>
        <v>164545.91999999995</v>
      </c>
      <c r="J500" s="120">
        <f t="shared" ref="J500:J501" si="1155">G500+I500</f>
        <v>355345.91999999993</v>
      </c>
      <c r="K500" s="1317"/>
      <c r="L500" s="95">
        <v>1875</v>
      </c>
      <c r="M500" s="95">
        <f>K500*L500</f>
        <v>0</v>
      </c>
      <c r="N500" s="95">
        <v>1617</v>
      </c>
      <c r="O500" s="95">
        <f>K500*N500</f>
        <v>0</v>
      </c>
      <c r="P500" s="96">
        <f t="shared" ref="P500:P501" si="1156">M500+O500</f>
        <v>0</v>
      </c>
      <c r="Q500" s="1310"/>
      <c r="R500" s="178">
        <v>1875</v>
      </c>
      <c r="S500" s="178">
        <f>Q500*R500</f>
        <v>0</v>
      </c>
      <c r="T500" s="178">
        <v>1617</v>
      </c>
      <c r="U500" s="178">
        <f>Q500*T500</f>
        <v>0</v>
      </c>
      <c r="V500" s="179">
        <f t="shared" ref="V500:V501" si="1157">S500+U500</f>
        <v>0</v>
      </c>
      <c r="W500" s="1311">
        <v>52.5</v>
      </c>
      <c r="X500" s="225">
        <v>1875</v>
      </c>
      <c r="Y500" s="225">
        <f>W500*X500</f>
        <v>98437.5</v>
      </c>
      <c r="Z500" s="225">
        <v>1617</v>
      </c>
      <c r="AA500" s="225">
        <f>W500*Z500</f>
        <v>84892.5</v>
      </c>
      <c r="AB500" s="226">
        <f t="shared" ref="AB500:AB501" si="1158">Y500+AA500</f>
        <v>183330</v>
      </c>
      <c r="AC500" s="1312"/>
      <c r="AD500" s="272">
        <v>1875</v>
      </c>
      <c r="AE500" s="272">
        <f>AC500*AD500</f>
        <v>0</v>
      </c>
      <c r="AF500" s="272">
        <v>1617</v>
      </c>
      <c r="AG500" s="272">
        <f>AC500*AF500</f>
        <v>0</v>
      </c>
      <c r="AH500" s="273">
        <f t="shared" ref="AH500:AH501" si="1159">AE500+AG500</f>
        <v>0</v>
      </c>
      <c r="AI500" s="1614">
        <v>49.259999999999977</v>
      </c>
      <c r="AJ500" s="319">
        <v>1875</v>
      </c>
      <c r="AK500" s="319">
        <f>AI500*AJ500</f>
        <v>92362.499999999956</v>
      </c>
      <c r="AL500" s="319">
        <v>1617</v>
      </c>
      <c r="AM500" s="319">
        <f>AI500*AL500</f>
        <v>79653.419999999969</v>
      </c>
      <c r="AN500" s="320">
        <f t="shared" ref="AN500:AN501" si="1160">AK500+AM500</f>
        <v>172015.91999999993</v>
      </c>
      <c r="AO500" s="1314"/>
      <c r="AP500" s="1093">
        <v>1875</v>
      </c>
      <c r="AQ500" s="1093">
        <f>AO500*AP500</f>
        <v>0</v>
      </c>
      <c r="AR500" s="1093">
        <v>1617</v>
      </c>
      <c r="AS500" s="1093">
        <f>AO500*AR500</f>
        <v>0</v>
      </c>
      <c r="AT500" s="1094">
        <f t="shared" ref="AT500:AT501" si="1161">AQ500+AS500</f>
        <v>0</v>
      </c>
      <c r="AU500" s="1315"/>
      <c r="AV500" s="1101">
        <v>1875</v>
      </c>
      <c r="AW500" s="1101">
        <f>AU500*AV500</f>
        <v>0</v>
      </c>
      <c r="AX500" s="1101">
        <v>1617</v>
      </c>
      <c r="AY500" s="1101">
        <f>AU500*AX500</f>
        <v>0</v>
      </c>
      <c r="AZ500" s="1102">
        <f t="shared" ref="AZ500:AZ501" si="1162">AW500+AY500</f>
        <v>0</v>
      </c>
      <c r="BA500" s="1151">
        <f t="shared" si="1029"/>
        <v>0</v>
      </c>
      <c r="BB500" s="363">
        <v>1875</v>
      </c>
      <c r="BC500" s="363">
        <f>BA500*BB500</f>
        <v>0</v>
      </c>
      <c r="BD500" s="363">
        <v>1617</v>
      </c>
      <c r="BE500" s="363">
        <f>BA500*BD500</f>
        <v>0</v>
      </c>
      <c r="BF500" s="364">
        <f t="shared" si="1122"/>
        <v>0</v>
      </c>
      <c r="BG500" s="1220">
        <f t="shared" si="1104"/>
        <v>0</v>
      </c>
      <c r="BH500" s="1220">
        <f t="shared" si="1105"/>
        <v>0</v>
      </c>
    </row>
    <row r="501" spans="1:60" x14ac:dyDescent="0.2">
      <c r="A501" s="1659">
        <v>492</v>
      </c>
      <c r="B501" s="50" t="s">
        <v>60</v>
      </c>
      <c r="C501" s="1159"/>
      <c r="D501" s="51" t="s">
        <v>5</v>
      </c>
      <c r="E501" s="51">
        <v>1</v>
      </c>
      <c r="F501" s="76">
        <v>0</v>
      </c>
      <c r="G501" s="76">
        <f>E501*F501</f>
        <v>0</v>
      </c>
      <c r="H501" s="76">
        <v>131146</v>
      </c>
      <c r="I501" s="76">
        <f>E501*H501</f>
        <v>131146</v>
      </c>
      <c r="J501" s="120">
        <f t="shared" si="1155"/>
        <v>131146</v>
      </c>
      <c r="K501" s="131"/>
      <c r="L501" s="95">
        <v>0</v>
      </c>
      <c r="M501" s="95">
        <f>K501*L501</f>
        <v>0</v>
      </c>
      <c r="N501" s="95">
        <v>131146</v>
      </c>
      <c r="O501" s="95">
        <f>K501*N501</f>
        <v>0</v>
      </c>
      <c r="P501" s="96">
        <f t="shared" si="1156"/>
        <v>0</v>
      </c>
      <c r="Q501" s="177">
        <v>1</v>
      </c>
      <c r="R501" s="178">
        <v>0</v>
      </c>
      <c r="S501" s="178">
        <f>Q501*R501</f>
        <v>0</v>
      </c>
      <c r="T501" s="178">
        <v>131146</v>
      </c>
      <c r="U501" s="178">
        <f>Q501*T501</f>
        <v>131146</v>
      </c>
      <c r="V501" s="179">
        <f t="shared" si="1157"/>
        <v>131146</v>
      </c>
      <c r="W501" s="224"/>
      <c r="X501" s="225">
        <v>0</v>
      </c>
      <c r="Y501" s="225">
        <f>W501*X501</f>
        <v>0</v>
      </c>
      <c r="Z501" s="225">
        <v>131146</v>
      </c>
      <c r="AA501" s="225">
        <f>W501*Z501</f>
        <v>0</v>
      </c>
      <c r="AB501" s="226">
        <f t="shared" si="1158"/>
        <v>0</v>
      </c>
      <c r="AC501" s="271"/>
      <c r="AD501" s="272">
        <v>0</v>
      </c>
      <c r="AE501" s="272">
        <f>AC501*AD501</f>
        <v>0</v>
      </c>
      <c r="AF501" s="272">
        <v>131146</v>
      </c>
      <c r="AG501" s="272">
        <f>AC501*AF501</f>
        <v>0</v>
      </c>
      <c r="AH501" s="273">
        <f t="shared" si="1159"/>
        <v>0</v>
      </c>
      <c r="AI501" s="318"/>
      <c r="AJ501" s="319">
        <v>0</v>
      </c>
      <c r="AK501" s="319">
        <f>AI501*AJ501</f>
        <v>0</v>
      </c>
      <c r="AL501" s="319">
        <v>131146</v>
      </c>
      <c r="AM501" s="319">
        <f>AI501*AL501</f>
        <v>0</v>
      </c>
      <c r="AN501" s="320">
        <f t="shared" si="1160"/>
        <v>0</v>
      </c>
      <c r="AO501" s="1107"/>
      <c r="AP501" s="1093">
        <v>0</v>
      </c>
      <c r="AQ501" s="1093">
        <f>AO501*AP501</f>
        <v>0</v>
      </c>
      <c r="AR501" s="1093">
        <v>131146</v>
      </c>
      <c r="AS501" s="1093">
        <f>AO501*AR501</f>
        <v>0</v>
      </c>
      <c r="AT501" s="1094">
        <f t="shared" si="1161"/>
        <v>0</v>
      </c>
      <c r="AU501" s="1103"/>
      <c r="AV501" s="1101">
        <v>0</v>
      </c>
      <c r="AW501" s="1101">
        <f>AU501*AV501</f>
        <v>0</v>
      </c>
      <c r="AX501" s="1101">
        <v>131146</v>
      </c>
      <c r="AY501" s="1101">
        <f>AU501*AX501</f>
        <v>0</v>
      </c>
      <c r="AZ501" s="1102">
        <f t="shared" si="1162"/>
        <v>0</v>
      </c>
      <c r="BA501" s="1151">
        <f t="shared" si="1029"/>
        <v>0</v>
      </c>
      <c r="BB501" s="363">
        <v>0</v>
      </c>
      <c r="BC501" s="363">
        <f>BA501*BB501</f>
        <v>0</v>
      </c>
      <c r="BD501" s="363">
        <v>131146</v>
      </c>
      <c r="BE501" s="363">
        <f>BA501*BD501</f>
        <v>0</v>
      </c>
      <c r="BF501" s="364">
        <f t="shared" si="1122"/>
        <v>0</v>
      </c>
      <c r="BG501" s="1220">
        <f t="shared" si="1104"/>
        <v>0</v>
      </c>
      <c r="BH501" s="1220">
        <f t="shared" si="1105"/>
        <v>0</v>
      </c>
    </row>
    <row r="502" spans="1:60" x14ac:dyDescent="0.2">
      <c r="A502" s="1">
        <v>493</v>
      </c>
      <c r="B502" s="1319" t="s">
        <v>194</v>
      </c>
      <c r="C502" s="1159"/>
      <c r="D502" s="51"/>
      <c r="E502" s="51"/>
      <c r="F502" s="51"/>
      <c r="G502" s="76"/>
      <c r="H502" s="1124"/>
      <c r="I502" s="76"/>
      <c r="J502" s="1125"/>
      <c r="K502" s="131"/>
      <c r="L502" s="1144"/>
      <c r="M502" s="95"/>
      <c r="N502" s="1126"/>
      <c r="O502" s="95"/>
      <c r="P502" s="1127"/>
      <c r="Q502" s="177"/>
      <c r="R502" s="1145"/>
      <c r="S502" s="178"/>
      <c r="T502" s="1128"/>
      <c r="U502" s="178"/>
      <c r="V502" s="1129"/>
      <c r="W502" s="224"/>
      <c r="X502" s="1146"/>
      <c r="Y502" s="225"/>
      <c r="Z502" s="1130"/>
      <c r="AA502" s="225"/>
      <c r="AB502" s="1131"/>
      <c r="AC502" s="271"/>
      <c r="AD502" s="1147"/>
      <c r="AE502" s="272"/>
      <c r="AF502" s="1132"/>
      <c r="AG502" s="272"/>
      <c r="AH502" s="1133"/>
      <c r="AI502" s="318"/>
      <c r="AJ502" s="1148"/>
      <c r="AK502" s="319"/>
      <c r="AL502" s="1134"/>
      <c r="AM502" s="319"/>
      <c r="AN502" s="1135"/>
      <c r="AO502" s="1107"/>
      <c r="AP502" s="1149"/>
      <c r="AQ502" s="1093"/>
      <c r="AR502" s="1136"/>
      <c r="AS502" s="1093"/>
      <c r="AT502" s="1137"/>
      <c r="AU502" s="1103"/>
      <c r="AV502" s="1150"/>
      <c r="AW502" s="1101"/>
      <c r="AX502" s="1138"/>
      <c r="AY502" s="1101"/>
      <c r="AZ502" s="1139"/>
      <c r="BA502" s="1151">
        <f t="shared" si="1029"/>
        <v>0</v>
      </c>
      <c r="BB502" s="1152"/>
      <c r="BC502" s="363"/>
      <c r="BD502" s="1140"/>
      <c r="BE502" s="363"/>
      <c r="BF502" s="364">
        <f t="shared" si="1122"/>
        <v>0</v>
      </c>
      <c r="BG502" s="1220">
        <f t="shared" si="1104"/>
        <v>0</v>
      </c>
      <c r="BH502" s="1220">
        <f t="shared" si="1105"/>
        <v>0</v>
      </c>
    </row>
    <row r="503" spans="1:60" ht="25.5" x14ac:dyDescent="0.2">
      <c r="A503" s="1">
        <v>494</v>
      </c>
      <c r="B503" s="50" t="s">
        <v>459</v>
      </c>
      <c r="C503" s="51" t="s">
        <v>437</v>
      </c>
      <c r="D503" s="51" t="s">
        <v>14</v>
      </c>
      <c r="E503" s="51">
        <v>14</v>
      </c>
      <c r="F503" s="76">
        <v>40266</v>
      </c>
      <c r="G503" s="76">
        <f>E503*F503</f>
        <v>563724</v>
      </c>
      <c r="H503" s="76">
        <v>149591</v>
      </c>
      <c r="I503" s="76">
        <f>E503*H503</f>
        <v>2094274</v>
      </c>
      <c r="J503" s="120">
        <f t="shared" ref="J503:J504" si="1163">G503+I503</f>
        <v>2657998</v>
      </c>
      <c r="K503" s="131"/>
      <c r="L503" s="95">
        <v>40266</v>
      </c>
      <c r="M503" s="95">
        <f>K503*L503</f>
        <v>0</v>
      </c>
      <c r="N503" s="95">
        <v>149591</v>
      </c>
      <c r="O503" s="95">
        <f>K503*N503</f>
        <v>0</v>
      </c>
      <c r="P503" s="96">
        <f t="shared" ref="P503:P504" si="1164">M503+O503</f>
        <v>0</v>
      </c>
      <c r="Q503" s="177"/>
      <c r="R503" s="178">
        <v>40266</v>
      </c>
      <c r="S503" s="178">
        <f>Q503*R503</f>
        <v>0</v>
      </c>
      <c r="T503" s="178">
        <v>149591</v>
      </c>
      <c r="U503" s="178">
        <f>Q503*T503</f>
        <v>0</v>
      </c>
      <c r="V503" s="179">
        <f t="shared" ref="V503:V504" si="1165">S503+U503</f>
        <v>0</v>
      </c>
      <c r="W503" s="224">
        <v>14</v>
      </c>
      <c r="X503" s="225">
        <v>40266</v>
      </c>
      <c r="Y503" s="225">
        <f>W503*X503</f>
        <v>563724</v>
      </c>
      <c r="Z503" s="225">
        <v>149591</v>
      </c>
      <c r="AA503" s="225">
        <f>W503*Z503</f>
        <v>2094274</v>
      </c>
      <c r="AB503" s="226">
        <f t="shared" ref="AB503:AB504" si="1166">Y503+AA503</f>
        <v>2657998</v>
      </c>
      <c r="AC503" s="271"/>
      <c r="AD503" s="272">
        <v>40266</v>
      </c>
      <c r="AE503" s="272">
        <f>AC503*AD503</f>
        <v>0</v>
      </c>
      <c r="AF503" s="272">
        <v>149591</v>
      </c>
      <c r="AG503" s="272">
        <f>AC503*AF503</f>
        <v>0</v>
      </c>
      <c r="AH503" s="273">
        <f t="shared" ref="AH503:AH504" si="1167">AE503+AG503</f>
        <v>0</v>
      </c>
      <c r="AI503" s="318"/>
      <c r="AJ503" s="319">
        <v>40266</v>
      </c>
      <c r="AK503" s="319">
        <f>AI503*AJ503</f>
        <v>0</v>
      </c>
      <c r="AL503" s="319">
        <v>149591</v>
      </c>
      <c r="AM503" s="319">
        <f>AI503*AL503</f>
        <v>0</v>
      </c>
      <c r="AN503" s="320">
        <f t="shared" ref="AN503:AN504" si="1168">AK503+AM503</f>
        <v>0</v>
      </c>
      <c r="AO503" s="1107"/>
      <c r="AP503" s="1093">
        <v>40266</v>
      </c>
      <c r="AQ503" s="1093">
        <f>AO503*AP503</f>
        <v>0</v>
      </c>
      <c r="AR503" s="1093">
        <v>149591</v>
      </c>
      <c r="AS503" s="1093">
        <f>AO503*AR503</f>
        <v>0</v>
      </c>
      <c r="AT503" s="1094">
        <f t="shared" ref="AT503:AT504" si="1169">AQ503+AS503</f>
        <v>0</v>
      </c>
      <c r="AU503" s="1103"/>
      <c r="AV503" s="1101">
        <v>40266</v>
      </c>
      <c r="AW503" s="1101">
        <f>AU503*AV503</f>
        <v>0</v>
      </c>
      <c r="AX503" s="1101">
        <v>149591</v>
      </c>
      <c r="AY503" s="1101">
        <f>AU503*AX503</f>
        <v>0</v>
      </c>
      <c r="AZ503" s="1102">
        <f t="shared" ref="AZ503:AZ504" si="1170">AW503+AY503</f>
        <v>0</v>
      </c>
      <c r="BA503" s="1151">
        <f t="shared" si="1029"/>
        <v>0</v>
      </c>
      <c r="BB503" s="363">
        <v>40266</v>
      </c>
      <c r="BC503" s="363">
        <f>BA503*BB503</f>
        <v>0</v>
      </c>
      <c r="BD503" s="363">
        <v>149591</v>
      </c>
      <c r="BE503" s="363">
        <f>BA503*BD503</f>
        <v>0</v>
      </c>
      <c r="BF503" s="364">
        <f t="shared" si="1122"/>
        <v>0</v>
      </c>
      <c r="BG503" s="1220">
        <f t="shared" si="1104"/>
        <v>0</v>
      </c>
      <c r="BH503" s="1220">
        <f t="shared" si="1105"/>
        <v>0</v>
      </c>
    </row>
    <row r="504" spans="1:60" ht="25.5" x14ac:dyDescent="0.2">
      <c r="A504" s="1">
        <v>495</v>
      </c>
      <c r="B504" s="50" t="s">
        <v>460</v>
      </c>
      <c r="C504" s="51"/>
      <c r="D504" s="51" t="s">
        <v>202</v>
      </c>
      <c r="E504" s="51">
        <v>1637.44</v>
      </c>
      <c r="F504" s="76">
        <v>139</v>
      </c>
      <c r="G504" s="76">
        <f>E504*F504</f>
        <v>227604.16</v>
      </c>
      <c r="H504" s="76">
        <v>151</v>
      </c>
      <c r="I504" s="76">
        <f>E504*H504</f>
        <v>247253.44</v>
      </c>
      <c r="J504" s="120">
        <f t="shared" si="1163"/>
        <v>474857.6</v>
      </c>
      <c r="K504" s="131"/>
      <c r="L504" s="95">
        <v>139</v>
      </c>
      <c r="M504" s="95">
        <f>K504*L504</f>
        <v>0</v>
      </c>
      <c r="N504" s="95">
        <v>151</v>
      </c>
      <c r="O504" s="95">
        <f>K504*N504</f>
        <v>0</v>
      </c>
      <c r="P504" s="96">
        <f t="shared" si="1164"/>
        <v>0</v>
      </c>
      <c r="Q504" s="177"/>
      <c r="R504" s="178">
        <v>139</v>
      </c>
      <c r="S504" s="178">
        <f>Q504*R504</f>
        <v>0</v>
      </c>
      <c r="T504" s="178">
        <v>151</v>
      </c>
      <c r="U504" s="178">
        <f>Q504*T504</f>
        <v>0</v>
      </c>
      <c r="V504" s="179">
        <f t="shared" si="1165"/>
        <v>0</v>
      </c>
      <c r="W504" s="224"/>
      <c r="X504" s="225">
        <v>139</v>
      </c>
      <c r="Y504" s="225">
        <f>W504*X504</f>
        <v>0</v>
      </c>
      <c r="Z504" s="225">
        <v>151</v>
      </c>
      <c r="AA504" s="225">
        <f>W504*Z504</f>
        <v>0</v>
      </c>
      <c r="AB504" s="226">
        <f t="shared" si="1166"/>
        <v>0</v>
      </c>
      <c r="AC504" s="271"/>
      <c r="AD504" s="272">
        <v>139</v>
      </c>
      <c r="AE504" s="272">
        <f>AC504*AD504</f>
        <v>0</v>
      </c>
      <c r="AF504" s="272">
        <v>151</v>
      </c>
      <c r="AG504" s="272">
        <f>AC504*AF504</f>
        <v>0</v>
      </c>
      <c r="AH504" s="273">
        <f t="shared" si="1167"/>
        <v>0</v>
      </c>
      <c r="AI504" s="1608">
        <v>1637.44</v>
      </c>
      <c r="AJ504" s="319">
        <v>139</v>
      </c>
      <c r="AK504" s="319">
        <f>AI504*AJ504</f>
        <v>227604.16</v>
      </c>
      <c r="AL504" s="319">
        <v>151</v>
      </c>
      <c r="AM504" s="319">
        <f>AI504*AL504</f>
        <v>247253.44</v>
      </c>
      <c r="AN504" s="320">
        <f t="shared" si="1168"/>
        <v>474857.6</v>
      </c>
      <c r="AO504" s="1107"/>
      <c r="AP504" s="1093">
        <v>139</v>
      </c>
      <c r="AQ504" s="1093">
        <f>AO504*AP504</f>
        <v>0</v>
      </c>
      <c r="AR504" s="1093">
        <v>151</v>
      </c>
      <c r="AS504" s="1093">
        <f>AO504*AR504</f>
        <v>0</v>
      </c>
      <c r="AT504" s="1094">
        <f t="shared" si="1169"/>
        <v>0</v>
      </c>
      <c r="AU504" s="1103"/>
      <c r="AV504" s="1101">
        <v>139</v>
      </c>
      <c r="AW504" s="1101">
        <f>AU504*AV504</f>
        <v>0</v>
      </c>
      <c r="AX504" s="1101">
        <v>151</v>
      </c>
      <c r="AY504" s="1101">
        <f>AU504*AX504</f>
        <v>0</v>
      </c>
      <c r="AZ504" s="1102">
        <f t="shared" si="1170"/>
        <v>0</v>
      </c>
      <c r="BA504" s="1151">
        <f t="shared" si="1029"/>
        <v>0</v>
      </c>
      <c r="BB504" s="363">
        <v>139</v>
      </c>
      <c r="BC504" s="363">
        <f>BA504*BB504</f>
        <v>0</v>
      </c>
      <c r="BD504" s="363">
        <v>151</v>
      </c>
      <c r="BE504" s="363">
        <f>BA504*BD504</f>
        <v>0</v>
      </c>
      <c r="BF504" s="364">
        <f t="shared" si="1122"/>
        <v>0</v>
      </c>
      <c r="BG504" s="1220">
        <f t="shared" si="1104"/>
        <v>0</v>
      </c>
      <c r="BH504" s="1220">
        <f t="shared" si="1105"/>
        <v>0</v>
      </c>
    </row>
    <row r="505" spans="1:60" x14ac:dyDescent="0.2">
      <c r="A505" s="1">
        <v>496</v>
      </c>
      <c r="B505" s="1319" t="s">
        <v>195</v>
      </c>
      <c r="C505" s="1159"/>
      <c r="D505" s="51"/>
      <c r="E505" s="51"/>
      <c r="F505" s="51"/>
      <c r="G505" s="76"/>
      <c r="H505" s="1124"/>
      <c r="I505" s="76"/>
      <c r="J505" s="1125"/>
      <c r="K505" s="131"/>
      <c r="L505" s="1144"/>
      <c r="M505" s="95"/>
      <c r="N505" s="1126"/>
      <c r="O505" s="95"/>
      <c r="P505" s="1127"/>
      <c r="Q505" s="177"/>
      <c r="R505" s="1145"/>
      <c r="S505" s="178"/>
      <c r="T505" s="1128"/>
      <c r="U505" s="178"/>
      <c r="V505" s="1129"/>
      <c r="W505" s="224"/>
      <c r="X505" s="1146"/>
      <c r="Y505" s="225"/>
      <c r="Z505" s="1130"/>
      <c r="AA505" s="225"/>
      <c r="AB505" s="1131"/>
      <c r="AC505" s="271"/>
      <c r="AD505" s="1147"/>
      <c r="AE505" s="272"/>
      <c r="AF505" s="1132"/>
      <c r="AG505" s="272"/>
      <c r="AH505" s="1133"/>
      <c r="AI505" s="318"/>
      <c r="AJ505" s="1148"/>
      <c r="AK505" s="319"/>
      <c r="AL505" s="1134"/>
      <c r="AM505" s="319"/>
      <c r="AN505" s="1135"/>
      <c r="AO505" s="1107"/>
      <c r="AP505" s="1149"/>
      <c r="AQ505" s="1093"/>
      <c r="AR505" s="1136"/>
      <c r="AS505" s="1093"/>
      <c r="AT505" s="1137"/>
      <c r="AU505" s="1103"/>
      <c r="AV505" s="1150"/>
      <c r="AW505" s="1101"/>
      <c r="AX505" s="1138"/>
      <c r="AY505" s="1101"/>
      <c r="AZ505" s="1139"/>
      <c r="BA505" s="1151">
        <f t="shared" si="1029"/>
        <v>0</v>
      </c>
      <c r="BB505" s="1152"/>
      <c r="BC505" s="363"/>
      <c r="BD505" s="1140"/>
      <c r="BE505" s="363"/>
      <c r="BF505" s="364">
        <f t="shared" si="1122"/>
        <v>0</v>
      </c>
      <c r="BG505" s="1220">
        <f t="shared" si="1104"/>
        <v>0</v>
      </c>
      <c r="BH505" s="1220">
        <f t="shared" si="1105"/>
        <v>0</v>
      </c>
    </row>
    <row r="506" spans="1:60" ht="25.5" x14ac:dyDescent="0.2">
      <c r="A506" s="1">
        <v>497</v>
      </c>
      <c r="B506" s="50" t="s">
        <v>196</v>
      </c>
      <c r="C506" s="51"/>
      <c r="D506" s="51" t="s">
        <v>7</v>
      </c>
      <c r="E506" s="51">
        <v>24</v>
      </c>
      <c r="F506" s="76">
        <v>800</v>
      </c>
      <c r="G506" s="76">
        <f t="shared" ref="G506:G533" si="1171">E506*F506</f>
        <v>19200</v>
      </c>
      <c r="H506" s="76">
        <v>2623</v>
      </c>
      <c r="I506" s="76">
        <f t="shared" ref="I506:I533" si="1172">E506*H506</f>
        <v>62952</v>
      </c>
      <c r="J506" s="120">
        <f t="shared" ref="J506:J516" si="1173">G506+I506</f>
        <v>82152</v>
      </c>
      <c r="K506" s="131"/>
      <c r="L506" s="95">
        <v>800</v>
      </c>
      <c r="M506" s="95">
        <f t="shared" ref="M506:M533" si="1174">K506*L506</f>
        <v>0</v>
      </c>
      <c r="N506" s="95">
        <v>2623</v>
      </c>
      <c r="O506" s="95">
        <f t="shared" ref="O506:O533" si="1175">K506*N506</f>
        <v>0</v>
      </c>
      <c r="P506" s="96">
        <f t="shared" ref="P506:P516" si="1176">M506+O506</f>
        <v>0</v>
      </c>
      <c r="Q506" s="177"/>
      <c r="R506" s="178">
        <v>800</v>
      </c>
      <c r="S506" s="178">
        <f t="shared" ref="S506:S533" si="1177">Q506*R506</f>
        <v>0</v>
      </c>
      <c r="T506" s="178">
        <v>2623</v>
      </c>
      <c r="U506" s="178">
        <f t="shared" ref="U506:U533" si="1178">Q506*T506</f>
        <v>0</v>
      </c>
      <c r="V506" s="179">
        <f t="shared" ref="V506:V516" si="1179">S506+U506</f>
        <v>0</v>
      </c>
      <c r="W506" s="224"/>
      <c r="X506" s="225">
        <v>800</v>
      </c>
      <c r="Y506" s="225">
        <f t="shared" ref="Y506:Y533" si="1180">W506*X506</f>
        <v>0</v>
      </c>
      <c r="Z506" s="225">
        <v>2623</v>
      </c>
      <c r="AA506" s="225">
        <f t="shared" ref="AA506:AA533" si="1181">W506*Z506</f>
        <v>0</v>
      </c>
      <c r="AB506" s="226">
        <f t="shared" ref="AB506:AB516" si="1182">Y506+AA506</f>
        <v>0</v>
      </c>
      <c r="AC506" s="271">
        <v>24</v>
      </c>
      <c r="AD506" s="272">
        <v>800</v>
      </c>
      <c r="AE506" s="272">
        <f t="shared" ref="AE506:AE533" si="1183">AC506*AD506</f>
        <v>19200</v>
      </c>
      <c r="AF506" s="272">
        <v>2623</v>
      </c>
      <c r="AG506" s="272">
        <f t="shared" ref="AG506:AG533" si="1184">AC506*AF506</f>
        <v>62952</v>
      </c>
      <c r="AH506" s="273">
        <f t="shared" ref="AH506:AH516" si="1185">AE506+AG506</f>
        <v>82152</v>
      </c>
      <c r="AI506" s="318"/>
      <c r="AJ506" s="319">
        <v>800</v>
      </c>
      <c r="AK506" s="319">
        <f t="shared" ref="AK506:AK533" si="1186">AI506*AJ506</f>
        <v>0</v>
      </c>
      <c r="AL506" s="319">
        <v>2623</v>
      </c>
      <c r="AM506" s="319">
        <f t="shared" ref="AM506:AM533" si="1187">AI506*AL506</f>
        <v>0</v>
      </c>
      <c r="AN506" s="320">
        <f t="shared" ref="AN506:AN516" si="1188">AK506+AM506</f>
        <v>0</v>
      </c>
      <c r="AO506" s="1107"/>
      <c r="AP506" s="1093">
        <v>800</v>
      </c>
      <c r="AQ506" s="1093">
        <f t="shared" ref="AQ506:AQ513" si="1189">AO506*AP506</f>
        <v>0</v>
      </c>
      <c r="AR506" s="1093">
        <v>2623</v>
      </c>
      <c r="AS506" s="1093">
        <f t="shared" ref="AS506:AS513" si="1190">AO506*AR506</f>
        <v>0</v>
      </c>
      <c r="AT506" s="1094">
        <f t="shared" ref="AT506:AT516" si="1191">AQ506+AS506</f>
        <v>0</v>
      </c>
      <c r="AU506" s="1103"/>
      <c r="AV506" s="1101">
        <v>800</v>
      </c>
      <c r="AW506" s="1101">
        <f t="shared" ref="AW506:AW513" si="1192">AU506*AV506</f>
        <v>0</v>
      </c>
      <c r="AX506" s="1101">
        <v>2623</v>
      </c>
      <c r="AY506" s="1101">
        <f t="shared" ref="AY506:AY513" si="1193">AU506*AX506</f>
        <v>0</v>
      </c>
      <c r="AZ506" s="1102">
        <f t="shared" ref="AZ506:AZ516" si="1194">AW506+AY506</f>
        <v>0</v>
      </c>
      <c r="BA506" s="1151">
        <f t="shared" si="1029"/>
        <v>0</v>
      </c>
      <c r="BB506" s="363">
        <v>800</v>
      </c>
      <c r="BC506" s="363">
        <f t="shared" ref="BC506:BC513" si="1195">BA506*BB506</f>
        <v>0</v>
      </c>
      <c r="BD506" s="363">
        <v>2623</v>
      </c>
      <c r="BE506" s="363">
        <f t="shared" ref="BE506:BE513" si="1196">BA506*BD506</f>
        <v>0</v>
      </c>
      <c r="BF506" s="364">
        <f t="shared" si="1122"/>
        <v>0</v>
      </c>
      <c r="BG506" s="1220">
        <f t="shared" si="1104"/>
        <v>0</v>
      </c>
      <c r="BH506" s="1220">
        <f t="shared" si="1105"/>
        <v>0</v>
      </c>
    </row>
    <row r="507" spans="1:60" ht="25.5" x14ac:dyDescent="0.2">
      <c r="A507" s="1">
        <v>498</v>
      </c>
      <c r="B507" s="50" t="s">
        <v>15</v>
      </c>
      <c r="C507" s="51"/>
      <c r="D507" s="51" t="s">
        <v>7</v>
      </c>
      <c r="E507" s="51">
        <v>16</v>
      </c>
      <c r="F507" s="76">
        <v>600</v>
      </c>
      <c r="G507" s="76">
        <f t="shared" si="1171"/>
        <v>9600</v>
      </c>
      <c r="H507" s="76">
        <v>335</v>
      </c>
      <c r="I507" s="76">
        <f t="shared" si="1172"/>
        <v>5360</v>
      </c>
      <c r="J507" s="120">
        <f t="shared" si="1173"/>
        <v>14960</v>
      </c>
      <c r="K507" s="131"/>
      <c r="L507" s="95">
        <v>600</v>
      </c>
      <c r="M507" s="95">
        <f t="shared" si="1174"/>
        <v>0</v>
      </c>
      <c r="N507" s="95">
        <v>335</v>
      </c>
      <c r="O507" s="95">
        <f t="shared" si="1175"/>
        <v>0</v>
      </c>
      <c r="P507" s="96">
        <f t="shared" si="1176"/>
        <v>0</v>
      </c>
      <c r="Q507" s="177"/>
      <c r="R507" s="178">
        <v>600</v>
      </c>
      <c r="S507" s="178">
        <f t="shared" si="1177"/>
        <v>0</v>
      </c>
      <c r="T507" s="178">
        <v>335</v>
      </c>
      <c r="U507" s="178">
        <f t="shared" si="1178"/>
        <v>0</v>
      </c>
      <c r="V507" s="179">
        <f t="shared" si="1179"/>
        <v>0</v>
      </c>
      <c r="W507" s="224"/>
      <c r="X507" s="225">
        <v>600</v>
      </c>
      <c r="Y507" s="225">
        <f t="shared" si="1180"/>
        <v>0</v>
      </c>
      <c r="Z507" s="225">
        <v>335</v>
      </c>
      <c r="AA507" s="225">
        <f t="shared" si="1181"/>
        <v>0</v>
      </c>
      <c r="AB507" s="226">
        <f t="shared" si="1182"/>
        <v>0</v>
      </c>
      <c r="AC507" s="271">
        <v>2</v>
      </c>
      <c r="AD507" s="272">
        <v>600</v>
      </c>
      <c r="AE507" s="272">
        <f t="shared" si="1183"/>
        <v>1200</v>
      </c>
      <c r="AF507" s="272">
        <v>335</v>
      </c>
      <c r="AG507" s="272">
        <f t="shared" si="1184"/>
        <v>670</v>
      </c>
      <c r="AH507" s="273">
        <f t="shared" si="1185"/>
        <v>1870</v>
      </c>
      <c r="AI507" s="318"/>
      <c r="AJ507" s="319">
        <v>600</v>
      </c>
      <c r="AK507" s="319">
        <f t="shared" si="1186"/>
        <v>0</v>
      </c>
      <c r="AL507" s="319">
        <v>335</v>
      </c>
      <c r="AM507" s="319">
        <f t="shared" si="1187"/>
        <v>0</v>
      </c>
      <c r="AN507" s="320">
        <f t="shared" si="1188"/>
        <v>0</v>
      </c>
      <c r="AO507" s="1610">
        <v>14</v>
      </c>
      <c r="AP507" s="1093">
        <v>600</v>
      </c>
      <c r="AQ507" s="1093">
        <f t="shared" si="1189"/>
        <v>8400</v>
      </c>
      <c r="AR507" s="1093">
        <v>335</v>
      </c>
      <c r="AS507" s="1093">
        <f t="shared" si="1190"/>
        <v>4690</v>
      </c>
      <c r="AT507" s="1094">
        <f t="shared" si="1191"/>
        <v>13090</v>
      </c>
      <c r="AU507" s="1103"/>
      <c r="AV507" s="1101">
        <v>600</v>
      </c>
      <c r="AW507" s="1101">
        <f t="shared" si="1192"/>
        <v>0</v>
      </c>
      <c r="AX507" s="1101">
        <v>335</v>
      </c>
      <c r="AY507" s="1101">
        <f t="shared" si="1193"/>
        <v>0</v>
      </c>
      <c r="AZ507" s="1102">
        <f t="shared" si="1194"/>
        <v>0</v>
      </c>
      <c r="BA507" s="1151">
        <f t="shared" si="1029"/>
        <v>0</v>
      </c>
      <c r="BB507" s="363">
        <v>600</v>
      </c>
      <c r="BC507" s="363">
        <f t="shared" si="1195"/>
        <v>0</v>
      </c>
      <c r="BD507" s="363">
        <v>335</v>
      </c>
      <c r="BE507" s="363">
        <f t="shared" si="1196"/>
        <v>0</v>
      </c>
      <c r="BF507" s="364">
        <f t="shared" si="1122"/>
        <v>0</v>
      </c>
      <c r="BG507" s="1220">
        <f t="shared" si="1104"/>
        <v>13090</v>
      </c>
      <c r="BH507" s="1220">
        <f t="shared" si="1105"/>
        <v>-13090</v>
      </c>
    </row>
    <row r="508" spans="1:60" x14ac:dyDescent="0.2">
      <c r="A508" s="1">
        <v>499</v>
      </c>
      <c r="B508" s="50" t="s">
        <v>19</v>
      </c>
      <c r="C508" s="51" t="s">
        <v>326</v>
      </c>
      <c r="D508" s="51" t="s">
        <v>7</v>
      </c>
      <c r="E508" s="51">
        <v>16</v>
      </c>
      <c r="F508" s="76">
        <v>600</v>
      </c>
      <c r="G508" s="76">
        <f t="shared" si="1171"/>
        <v>9600</v>
      </c>
      <c r="H508" s="76">
        <v>928</v>
      </c>
      <c r="I508" s="76">
        <f t="shared" si="1172"/>
        <v>14848</v>
      </c>
      <c r="J508" s="120">
        <f t="shared" si="1173"/>
        <v>24448</v>
      </c>
      <c r="K508" s="131"/>
      <c r="L508" s="95">
        <v>600</v>
      </c>
      <c r="M508" s="95">
        <f t="shared" si="1174"/>
        <v>0</v>
      </c>
      <c r="N508" s="95">
        <v>928</v>
      </c>
      <c r="O508" s="95">
        <f t="shared" si="1175"/>
        <v>0</v>
      </c>
      <c r="P508" s="96">
        <f t="shared" si="1176"/>
        <v>0</v>
      </c>
      <c r="Q508" s="177"/>
      <c r="R508" s="178">
        <v>600</v>
      </c>
      <c r="S508" s="178">
        <f t="shared" si="1177"/>
        <v>0</v>
      </c>
      <c r="T508" s="178">
        <v>928</v>
      </c>
      <c r="U508" s="178">
        <f t="shared" si="1178"/>
        <v>0</v>
      </c>
      <c r="V508" s="179">
        <f t="shared" si="1179"/>
        <v>0</v>
      </c>
      <c r="W508" s="224"/>
      <c r="X508" s="225">
        <v>600</v>
      </c>
      <c r="Y508" s="225">
        <f t="shared" si="1180"/>
        <v>0</v>
      </c>
      <c r="Z508" s="225">
        <v>928</v>
      </c>
      <c r="AA508" s="225">
        <f t="shared" si="1181"/>
        <v>0</v>
      </c>
      <c r="AB508" s="226">
        <f t="shared" si="1182"/>
        <v>0</v>
      </c>
      <c r="AC508" s="271">
        <v>2</v>
      </c>
      <c r="AD508" s="272">
        <v>600</v>
      </c>
      <c r="AE508" s="272">
        <f t="shared" si="1183"/>
        <v>1200</v>
      </c>
      <c r="AF508" s="272">
        <v>928</v>
      </c>
      <c r="AG508" s="272">
        <f t="shared" si="1184"/>
        <v>1856</v>
      </c>
      <c r="AH508" s="273">
        <f t="shared" si="1185"/>
        <v>3056</v>
      </c>
      <c r="AI508" s="318"/>
      <c r="AJ508" s="319">
        <v>600</v>
      </c>
      <c r="AK508" s="319">
        <f t="shared" si="1186"/>
        <v>0</v>
      </c>
      <c r="AL508" s="319">
        <v>928</v>
      </c>
      <c r="AM508" s="319">
        <f t="shared" si="1187"/>
        <v>0</v>
      </c>
      <c r="AN508" s="320">
        <f t="shared" si="1188"/>
        <v>0</v>
      </c>
      <c r="AO508" s="1610">
        <v>14</v>
      </c>
      <c r="AP508" s="1093">
        <v>600</v>
      </c>
      <c r="AQ508" s="1093">
        <f t="shared" si="1189"/>
        <v>8400</v>
      </c>
      <c r="AR508" s="1093">
        <v>928</v>
      </c>
      <c r="AS508" s="1093">
        <f t="shared" si="1190"/>
        <v>12992</v>
      </c>
      <c r="AT508" s="1094">
        <f t="shared" si="1191"/>
        <v>21392</v>
      </c>
      <c r="AU508" s="1103"/>
      <c r="AV508" s="1101">
        <v>600</v>
      </c>
      <c r="AW508" s="1101">
        <f t="shared" si="1192"/>
        <v>0</v>
      </c>
      <c r="AX508" s="1101">
        <v>928</v>
      </c>
      <c r="AY508" s="1101">
        <f t="shared" si="1193"/>
        <v>0</v>
      </c>
      <c r="AZ508" s="1102">
        <f t="shared" si="1194"/>
        <v>0</v>
      </c>
      <c r="BA508" s="1151">
        <f t="shared" si="1029"/>
        <v>0</v>
      </c>
      <c r="BB508" s="363">
        <v>600</v>
      </c>
      <c r="BC508" s="363">
        <f t="shared" si="1195"/>
        <v>0</v>
      </c>
      <c r="BD508" s="363">
        <v>928</v>
      </c>
      <c r="BE508" s="363">
        <f t="shared" si="1196"/>
        <v>0</v>
      </c>
      <c r="BF508" s="364">
        <f t="shared" si="1122"/>
        <v>0</v>
      </c>
      <c r="BG508" s="1220">
        <f t="shared" si="1104"/>
        <v>21392</v>
      </c>
      <c r="BH508" s="1220">
        <f t="shared" si="1105"/>
        <v>-21392</v>
      </c>
    </row>
    <row r="509" spans="1:60" x14ac:dyDescent="0.2">
      <c r="A509" s="1">
        <v>500</v>
      </c>
      <c r="B509" s="50" t="s">
        <v>197</v>
      </c>
      <c r="C509" s="51"/>
      <c r="D509" s="51" t="s">
        <v>7</v>
      </c>
      <c r="E509" s="51">
        <v>28</v>
      </c>
      <c r="F509" s="76">
        <v>600</v>
      </c>
      <c r="G509" s="76">
        <f t="shared" si="1171"/>
        <v>16800</v>
      </c>
      <c r="H509" s="76">
        <v>1424</v>
      </c>
      <c r="I509" s="76">
        <f t="shared" si="1172"/>
        <v>39872</v>
      </c>
      <c r="J509" s="120">
        <f t="shared" si="1173"/>
        <v>56672</v>
      </c>
      <c r="K509" s="131"/>
      <c r="L509" s="95">
        <v>600</v>
      </c>
      <c r="M509" s="95">
        <f t="shared" si="1174"/>
        <v>0</v>
      </c>
      <c r="N509" s="95">
        <v>1424</v>
      </c>
      <c r="O509" s="95">
        <f t="shared" si="1175"/>
        <v>0</v>
      </c>
      <c r="P509" s="96">
        <f t="shared" si="1176"/>
        <v>0</v>
      </c>
      <c r="Q509" s="177"/>
      <c r="R509" s="178">
        <v>600</v>
      </c>
      <c r="S509" s="178">
        <f t="shared" si="1177"/>
        <v>0</v>
      </c>
      <c r="T509" s="178">
        <v>1424</v>
      </c>
      <c r="U509" s="178">
        <f t="shared" si="1178"/>
        <v>0</v>
      </c>
      <c r="V509" s="179">
        <f t="shared" si="1179"/>
        <v>0</v>
      </c>
      <c r="W509" s="224"/>
      <c r="X509" s="225">
        <v>600</v>
      </c>
      <c r="Y509" s="225">
        <f t="shared" si="1180"/>
        <v>0</v>
      </c>
      <c r="Z509" s="225">
        <v>1424</v>
      </c>
      <c r="AA509" s="225">
        <f t="shared" si="1181"/>
        <v>0</v>
      </c>
      <c r="AB509" s="226">
        <f t="shared" si="1182"/>
        <v>0</v>
      </c>
      <c r="AC509" s="271">
        <v>28</v>
      </c>
      <c r="AD509" s="272">
        <v>600</v>
      </c>
      <c r="AE509" s="272">
        <f t="shared" si="1183"/>
        <v>16800</v>
      </c>
      <c r="AF509" s="272">
        <v>1424</v>
      </c>
      <c r="AG509" s="272">
        <f t="shared" si="1184"/>
        <v>39872</v>
      </c>
      <c r="AH509" s="273">
        <f t="shared" si="1185"/>
        <v>56672</v>
      </c>
      <c r="AI509" s="318"/>
      <c r="AJ509" s="319">
        <v>600</v>
      </c>
      <c r="AK509" s="319">
        <f t="shared" si="1186"/>
        <v>0</v>
      </c>
      <c r="AL509" s="319">
        <v>1424</v>
      </c>
      <c r="AM509" s="319">
        <f t="shared" si="1187"/>
        <v>0</v>
      </c>
      <c r="AN509" s="320">
        <f t="shared" si="1188"/>
        <v>0</v>
      </c>
      <c r="AO509" s="1107"/>
      <c r="AP509" s="1093">
        <v>600</v>
      </c>
      <c r="AQ509" s="1093">
        <f t="shared" si="1189"/>
        <v>0</v>
      </c>
      <c r="AR509" s="1093">
        <v>1424</v>
      </c>
      <c r="AS509" s="1093">
        <f t="shared" si="1190"/>
        <v>0</v>
      </c>
      <c r="AT509" s="1094">
        <f t="shared" si="1191"/>
        <v>0</v>
      </c>
      <c r="AU509" s="1103"/>
      <c r="AV509" s="1101">
        <v>600</v>
      </c>
      <c r="AW509" s="1101">
        <f t="shared" si="1192"/>
        <v>0</v>
      </c>
      <c r="AX509" s="1101">
        <v>1424</v>
      </c>
      <c r="AY509" s="1101">
        <f t="shared" si="1193"/>
        <v>0</v>
      </c>
      <c r="AZ509" s="1102">
        <f t="shared" si="1194"/>
        <v>0</v>
      </c>
      <c r="BA509" s="1157">
        <f t="shared" si="1029"/>
        <v>0</v>
      </c>
      <c r="BB509" s="363">
        <v>600</v>
      </c>
      <c r="BC509" s="363">
        <f t="shared" si="1195"/>
        <v>0</v>
      </c>
      <c r="BD509" s="363">
        <v>1424</v>
      </c>
      <c r="BE509" s="363">
        <f t="shared" si="1196"/>
        <v>0</v>
      </c>
      <c r="BF509" s="364">
        <f t="shared" si="1122"/>
        <v>0</v>
      </c>
      <c r="BG509" s="1220">
        <f t="shared" si="1104"/>
        <v>0</v>
      </c>
      <c r="BH509" s="1220">
        <f t="shared" si="1105"/>
        <v>0</v>
      </c>
    </row>
    <row r="510" spans="1:60" x14ac:dyDescent="0.2">
      <c r="A510" s="1">
        <v>501</v>
      </c>
      <c r="B510" s="50" t="s">
        <v>198</v>
      </c>
      <c r="C510" s="51"/>
      <c r="D510" s="51" t="s">
        <v>21</v>
      </c>
      <c r="E510" s="51">
        <v>40</v>
      </c>
      <c r="F510" s="76">
        <v>1300</v>
      </c>
      <c r="G510" s="76">
        <f t="shared" si="1171"/>
        <v>52000</v>
      </c>
      <c r="H510" s="76">
        <v>957</v>
      </c>
      <c r="I510" s="76">
        <f t="shared" si="1172"/>
        <v>38280</v>
      </c>
      <c r="J510" s="120">
        <f t="shared" si="1173"/>
        <v>90280</v>
      </c>
      <c r="K510" s="131"/>
      <c r="L510" s="95">
        <v>1300</v>
      </c>
      <c r="M510" s="95">
        <f t="shared" si="1174"/>
        <v>0</v>
      </c>
      <c r="N510" s="95">
        <v>957</v>
      </c>
      <c r="O510" s="95">
        <f t="shared" si="1175"/>
        <v>0</v>
      </c>
      <c r="P510" s="96">
        <f t="shared" si="1176"/>
        <v>0</v>
      </c>
      <c r="Q510" s="177"/>
      <c r="R510" s="178">
        <v>1300</v>
      </c>
      <c r="S510" s="178">
        <f t="shared" si="1177"/>
        <v>0</v>
      </c>
      <c r="T510" s="178">
        <v>957</v>
      </c>
      <c r="U510" s="178">
        <f t="shared" si="1178"/>
        <v>0</v>
      </c>
      <c r="V510" s="179">
        <f t="shared" si="1179"/>
        <v>0</v>
      </c>
      <c r="W510" s="224"/>
      <c r="X510" s="225">
        <v>1300</v>
      </c>
      <c r="Y510" s="225">
        <f t="shared" si="1180"/>
        <v>0</v>
      </c>
      <c r="Z510" s="225">
        <v>957</v>
      </c>
      <c r="AA510" s="225">
        <f t="shared" si="1181"/>
        <v>0</v>
      </c>
      <c r="AB510" s="226">
        <f t="shared" si="1182"/>
        <v>0</v>
      </c>
      <c r="AC510" s="271">
        <v>38</v>
      </c>
      <c r="AD510" s="272">
        <v>1300</v>
      </c>
      <c r="AE510" s="272">
        <f t="shared" si="1183"/>
        <v>49400</v>
      </c>
      <c r="AF510" s="272">
        <v>957</v>
      </c>
      <c r="AG510" s="272">
        <f t="shared" si="1184"/>
        <v>36366</v>
      </c>
      <c r="AH510" s="273">
        <f t="shared" si="1185"/>
        <v>85766</v>
      </c>
      <c r="AI510" s="318"/>
      <c r="AJ510" s="319">
        <v>1300</v>
      </c>
      <c r="AK510" s="319">
        <f t="shared" si="1186"/>
        <v>0</v>
      </c>
      <c r="AL510" s="319">
        <v>957</v>
      </c>
      <c r="AM510" s="319">
        <f t="shared" si="1187"/>
        <v>0</v>
      </c>
      <c r="AN510" s="320">
        <f t="shared" si="1188"/>
        <v>0</v>
      </c>
      <c r="AO510" s="1610">
        <v>2</v>
      </c>
      <c r="AP510" s="1093">
        <v>1300</v>
      </c>
      <c r="AQ510" s="1093">
        <f t="shared" si="1189"/>
        <v>2600</v>
      </c>
      <c r="AR510" s="1093">
        <v>957</v>
      </c>
      <c r="AS510" s="1093">
        <f t="shared" si="1190"/>
        <v>1914</v>
      </c>
      <c r="AT510" s="1094">
        <f t="shared" si="1191"/>
        <v>4514</v>
      </c>
      <c r="AU510" s="1103"/>
      <c r="AV510" s="1101">
        <v>1300</v>
      </c>
      <c r="AW510" s="1101">
        <f t="shared" si="1192"/>
        <v>0</v>
      </c>
      <c r="AX510" s="1101">
        <v>957</v>
      </c>
      <c r="AY510" s="1101">
        <f t="shared" si="1193"/>
        <v>0</v>
      </c>
      <c r="AZ510" s="1102">
        <f t="shared" si="1194"/>
        <v>0</v>
      </c>
      <c r="BA510" s="1151">
        <f t="shared" si="1029"/>
        <v>0</v>
      </c>
      <c r="BB510" s="363">
        <v>1300</v>
      </c>
      <c r="BC510" s="363">
        <f t="shared" si="1195"/>
        <v>0</v>
      </c>
      <c r="BD510" s="363">
        <v>957</v>
      </c>
      <c r="BE510" s="363">
        <f t="shared" si="1196"/>
        <v>0</v>
      </c>
      <c r="BF510" s="364">
        <f t="shared" si="1122"/>
        <v>0</v>
      </c>
      <c r="BG510" s="1220">
        <f t="shared" si="1104"/>
        <v>4514</v>
      </c>
      <c r="BH510" s="1220">
        <f t="shared" si="1105"/>
        <v>-4514</v>
      </c>
    </row>
    <row r="511" spans="1:60" x14ac:dyDescent="0.2">
      <c r="A511" s="1">
        <v>502</v>
      </c>
      <c r="B511" s="50" t="s">
        <v>23</v>
      </c>
      <c r="C511" s="51"/>
      <c r="D511" s="51" t="s">
        <v>21</v>
      </c>
      <c r="E511" s="51">
        <v>107.8</v>
      </c>
      <c r="F511" s="76">
        <v>700</v>
      </c>
      <c r="G511" s="76">
        <f t="shared" si="1171"/>
        <v>75460</v>
      </c>
      <c r="H511" s="76">
        <v>421</v>
      </c>
      <c r="I511" s="76">
        <f t="shared" si="1172"/>
        <v>45383.799999999996</v>
      </c>
      <c r="J511" s="120">
        <f t="shared" si="1173"/>
        <v>120843.79999999999</v>
      </c>
      <c r="K511" s="131"/>
      <c r="L511" s="95">
        <v>700</v>
      </c>
      <c r="M511" s="95">
        <f t="shared" si="1174"/>
        <v>0</v>
      </c>
      <c r="N511" s="95">
        <v>421</v>
      </c>
      <c r="O511" s="95">
        <f t="shared" si="1175"/>
        <v>0</v>
      </c>
      <c r="P511" s="96">
        <f t="shared" si="1176"/>
        <v>0</v>
      </c>
      <c r="Q511" s="177"/>
      <c r="R511" s="178">
        <v>700</v>
      </c>
      <c r="S511" s="178">
        <f t="shared" si="1177"/>
        <v>0</v>
      </c>
      <c r="T511" s="178">
        <v>421</v>
      </c>
      <c r="U511" s="178">
        <f t="shared" si="1178"/>
        <v>0</v>
      </c>
      <c r="V511" s="179">
        <f t="shared" si="1179"/>
        <v>0</v>
      </c>
      <c r="W511" s="224"/>
      <c r="X511" s="225">
        <v>700</v>
      </c>
      <c r="Y511" s="225">
        <f t="shared" si="1180"/>
        <v>0</v>
      </c>
      <c r="Z511" s="225">
        <v>421</v>
      </c>
      <c r="AA511" s="225">
        <f t="shared" si="1181"/>
        <v>0</v>
      </c>
      <c r="AB511" s="226">
        <f t="shared" si="1182"/>
        <v>0</v>
      </c>
      <c r="AC511" s="271">
        <v>80</v>
      </c>
      <c r="AD511" s="272">
        <v>700</v>
      </c>
      <c r="AE511" s="272">
        <f t="shared" si="1183"/>
        <v>56000</v>
      </c>
      <c r="AF511" s="272">
        <v>421</v>
      </c>
      <c r="AG511" s="272">
        <f t="shared" si="1184"/>
        <v>33680</v>
      </c>
      <c r="AH511" s="273">
        <f t="shared" si="1185"/>
        <v>89680</v>
      </c>
      <c r="AI511" s="318"/>
      <c r="AJ511" s="319">
        <v>700</v>
      </c>
      <c r="AK511" s="319">
        <f t="shared" si="1186"/>
        <v>0</v>
      </c>
      <c r="AL511" s="319">
        <v>421</v>
      </c>
      <c r="AM511" s="319">
        <f t="shared" si="1187"/>
        <v>0</v>
      </c>
      <c r="AN511" s="320">
        <f t="shared" si="1188"/>
        <v>0</v>
      </c>
      <c r="AO511" s="1610">
        <v>27.799999999999997</v>
      </c>
      <c r="AP511" s="1093">
        <v>700</v>
      </c>
      <c r="AQ511" s="1093">
        <f t="shared" si="1189"/>
        <v>19459.999999999996</v>
      </c>
      <c r="AR511" s="1093">
        <v>421</v>
      </c>
      <c r="AS511" s="1093">
        <f t="shared" si="1190"/>
        <v>11703.8</v>
      </c>
      <c r="AT511" s="1094">
        <f t="shared" si="1191"/>
        <v>31163.799999999996</v>
      </c>
      <c r="AU511" s="1103"/>
      <c r="AV511" s="1101">
        <v>700</v>
      </c>
      <c r="AW511" s="1101">
        <f t="shared" si="1192"/>
        <v>0</v>
      </c>
      <c r="AX511" s="1101">
        <v>421</v>
      </c>
      <c r="AY511" s="1101">
        <f t="shared" si="1193"/>
        <v>0</v>
      </c>
      <c r="AZ511" s="1102">
        <f t="shared" si="1194"/>
        <v>0</v>
      </c>
      <c r="BA511" s="1151">
        <f t="shared" si="1029"/>
        <v>0</v>
      </c>
      <c r="BB511" s="363">
        <v>700</v>
      </c>
      <c r="BC511" s="363">
        <f t="shared" si="1195"/>
        <v>0</v>
      </c>
      <c r="BD511" s="363">
        <v>421</v>
      </c>
      <c r="BE511" s="363">
        <f t="shared" si="1196"/>
        <v>0</v>
      </c>
      <c r="BF511" s="364">
        <f t="shared" si="1122"/>
        <v>0</v>
      </c>
      <c r="BG511" s="1220">
        <f t="shared" si="1104"/>
        <v>31163.799999999988</v>
      </c>
      <c r="BH511" s="1220">
        <f t="shared" si="1105"/>
        <v>-31163.799999999988</v>
      </c>
    </row>
    <row r="512" spans="1:60" x14ac:dyDescent="0.2">
      <c r="A512" s="1">
        <v>503</v>
      </c>
      <c r="B512" s="50" t="s">
        <v>31</v>
      </c>
      <c r="C512" s="1159"/>
      <c r="D512" s="51" t="s">
        <v>32</v>
      </c>
      <c r="E512" s="51">
        <v>1</v>
      </c>
      <c r="F512" s="76">
        <v>0</v>
      </c>
      <c r="G512" s="76">
        <f t="shared" si="1171"/>
        <v>0</v>
      </c>
      <c r="H512" s="76">
        <v>18051</v>
      </c>
      <c r="I512" s="76">
        <f t="shared" si="1172"/>
        <v>18051</v>
      </c>
      <c r="J512" s="120">
        <f t="shared" si="1173"/>
        <v>18051</v>
      </c>
      <c r="K512" s="131"/>
      <c r="L512" s="95">
        <v>0</v>
      </c>
      <c r="M512" s="95">
        <f t="shared" si="1174"/>
        <v>0</v>
      </c>
      <c r="N512" s="95">
        <v>18051</v>
      </c>
      <c r="O512" s="95">
        <f t="shared" si="1175"/>
        <v>0</v>
      </c>
      <c r="P512" s="96">
        <f t="shared" si="1176"/>
        <v>0</v>
      </c>
      <c r="Q512" s="177"/>
      <c r="R512" s="178">
        <v>0</v>
      </c>
      <c r="S512" s="178">
        <f t="shared" si="1177"/>
        <v>0</v>
      </c>
      <c r="T512" s="178">
        <v>18051</v>
      </c>
      <c r="U512" s="178">
        <f t="shared" si="1178"/>
        <v>0</v>
      </c>
      <c r="V512" s="179">
        <f t="shared" si="1179"/>
        <v>0</v>
      </c>
      <c r="W512" s="224"/>
      <c r="X512" s="225">
        <v>0</v>
      </c>
      <c r="Y512" s="225">
        <f t="shared" si="1180"/>
        <v>0</v>
      </c>
      <c r="Z512" s="225">
        <v>18051</v>
      </c>
      <c r="AA512" s="225">
        <f t="shared" si="1181"/>
        <v>0</v>
      </c>
      <c r="AB512" s="226">
        <f t="shared" si="1182"/>
        <v>0</v>
      </c>
      <c r="AC512" s="271">
        <v>1</v>
      </c>
      <c r="AD512" s="272">
        <v>0</v>
      </c>
      <c r="AE512" s="272">
        <f t="shared" si="1183"/>
        <v>0</v>
      </c>
      <c r="AF512" s="272">
        <v>18051</v>
      </c>
      <c r="AG512" s="272">
        <f t="shared" si="1184"/>
        <v>18051</v>
      </c>
      <c r="AH512" s="273">
        <f t="shared" si="1185"/>
        <v>18051</v>
      </c>
      <c r="AI512" s="318"/>
      <c r="AJ512" s="319">
        <v>0</v>
      </c>
      <c r="AK512" s="319">
        <f t="shared" si="1186"/>
        <v>0</v>
      </c>
      <c r="AL512" s="319">
        <v>18051</v>
      </c>
      <c r="AM512" s="319">
        <f t="shared" si="1187"/>
        <v>0</v>
      </c>
      <c r="AN512" s="320">
        <f t="shared" si="1188"/>
        <v>0</v>
      </c>
      <c r="AO512" s="1107"/>
      <c r="AP512" s="1093">
        <v>0</v>
      </c>
      <c r="AQ512" s="1093">
        <f t="shared" si="1189"/>
        <v>0</v>
      </c>
      <c r="AR512" s="1093">
        <v>18051</v>
      </c>
      <c r="AS512" s="1093">
        <f t="shared" si="1190"/>
        <v>0</v>
      </c>
      <c r="AT512" s="1094">
        <f t="shared" si="1191"/>
        <v>0</v>
      </c>
      <c r="AU512" s="1103"/>
      <c r="AV512" s="1101">
        <v>0</v>
      </c>
      <c r="AW512" s="1101">
        <f t="shared" si="1192"/>
        <v>0</v>
      </c>
      <c r="AX512" s="1101">
        <v>18051</v>
      </c>
      <c r="AY512" s="1101">
        <f t="shared" si="1193"/>
        <v>0</v>
      </c>
      <c r="AZ512" s="1102">
        <f t="shared" si="1194"/>
        <v>0</v>
      </c>
      <c r="BA512" s="1151">
        <f t="shared" si="1029"/>
        <v>0</v>
      </c>
      <c r="BB512" s="363">
        <v>0</v>
      </c>
      <c r="BC512" s="363">
        <f t="shared" si="1195"/>
        <v>0</v>
      </c>
      <c r="BD512" s="363">
        <v>18051</v>
      </c>
      <c r="BE512" s="363">
        <f t="shared" si="1196"/>
        <v>0</v>
      </c>
      <c r="BF512" s="364">
        <f t="shared" si="1122"/>
        <v>0</v>
      </c>
      <c r="BG512" s="1220">
        <f t="shared" si="1104"/>
        <v>0</v>
      </c>
      <c r="BH512" s="1220">
        <f t="shared" si="1105"/>
        <v>0</v>
      </c>
    </row>
    <row r="513" spans="1:60" ht="25.5" x14ac:dyDescent="0.2">
      <c r="A513" s="1">
        <v>504</v>
      </c>
      <c r="B513" s="50" t="s">
        <v>201</v>
      </c>
      <c r="C513" s="1159"/>
      <c r="D513" s="51" t="s">
        <v>202</v>
      </c>
      <c r="E513" s="51">
        <v>3</v>
      </c>
      <c r="F513" s="76">
        <v>2000</v>
      </c>
      <c r="G513" s="76">
        <f t="shared" si="1171"/>
        <v>6000</v>
      </c>
      <c r="H513" s="76">
        <v>629</v>
      </c>
      <c r="I513" s="76">
        <f t="shared" si="1172"/>
        <v>1887</v>
      </c>
      <c r="J513" s="120">
        <f t="shared" si="1173"/>
        <v>7887</v>
      </c>
      <c r="K513" s="131"/>
      <c r="L513" s="95">
        <v>2000</v>
      </c>
      <c r="M513" s="95">
        <f t="shared" si="1174"/>
        <v>0</v>
      </c>
      <c r="N513" s="95">
        <v>629</v>
      </c>
      <c r="O513" s="95">
        <f t="shared" si="1175"/>
        <v>0</v>
      </c>
      <c r="P513" s="96">
        <f t="shared" si="1176"/>
        <v>0</v>
      </c>
      <c r="Q513" s="177"/>
      <c r="R513" s="178">
        <v>2000</v>
      </c>
      <c r="S513" s="178">
        <f t="shared" si="1177"/>
        <v>0</v>
      </c>
      <c r="T513" s="178">
        <v>629</v>
      </c>
      <c r="U513" s="178">
        <f t="shared" si="1178"/>
        <v>0</v>
      </c>
      <c r="V513" s="179">
        <f t="shared" si="1179"/>
        <v>0</v>
      </c>
      <c r="W513" s="224"/>
      <c r="X513" s="225">
        <v>2000</v>
      </c>
      <c r="Y513" s="225">
        <f t="shared" si="1180"/>
        <v>0</v>
      </c>
      <c r="Z513" s="225">
        <v>629</v>
      </c>
      <c r="AA513" s="225">
        <f t="shared" si="1181"/>
        <v>0</v>
      </c>
      <c r="AB513" s="226">
        <f t="shared" si="1182"/>
        <v>0</v>
      </c>
      <c r="AC513" s="271">
        <v>3</v>
      </c>
      <c r="AD513" s="272">
        <v>2000</v>
      </c>
      <c r="AE513" s="272">
        <f t="shared" si="1183"/>
        <v>6000</v>
      </c>
      <c r="AF513" s="272">
        <v>629</v>
      </c>
      <c r="AG513" s="272">
        <f t="shared" si="1184"/>
        <v>1887</v>
      </c>
      <c r="AH513" s="273">
        <f t="shared" si="1185"/>
        <v>7887</v>
      </c>
      <c r="AI513" s="318"/>
      <c r="AJ513" s="319">
        <v>2000</v>
      </c>
      <c r="AK513" s="319">
        <f t="shared" si="1186"/>
        <v>0</v>
      </c>
      <c r="AL513" s="319">
        <v>629</v>
      </c>
      <c r="AM513" s="319">
        <f t="shared" si="1187"/>
        <v>0</v>
      </c>
      <c r="AN513" s="320">
        <f t="shared" si="1188"/>
        <v>0</v>
      </c>
      <c r="AO513" s="1107"/>
      <c r="AP513" s="1093">
        <v>2000</v>
      </c>
      <c r="AQ513" s="1093">
        <f t="shared" si="1189"/>
        <v>0</v>
      </c>
      <c r="AR513" s="1093">
        <v>629</v>
      </c>
      <c r="AS513" s="1093">
        <f t="shared" si="1190"/>
        <v>0</v>
      </c>
      <c r="AT513" s="1094">
        <f t="shared" si="1191"/>
        <v>0</v>
      </c>
      <c r="AU513" s="1103"/>
      <c r="AV513" s="1101">
        <v>2000</v>
      </c>
      <c r="AW513" s="1101">
        <f t="shared" si="1192"/>
        <v>0</v>
      </c>
      <c r="AX513" s="1101">
        <v>629</v>
      </c>
      <c r="AY513" s="1101">
        <f t="shared" si="1193"/>
        <v>0</v>
      </c>
      <c r="AZ513" s="1102">
        <f t="shared" si="1194"/>
        <v>0</v>
      </c>
      <c r="BA513" s="1151">
        <f t="shared" si="1029"/>
        <v>0</v>
      </c>
      <c r="BB513" s="363">
        <v>2000</v>
      </c>
      <c r="BC513" s="363">
        <f t="shared" si="1195"/>
        <v>0</v>
      </c>
      <c r="BD513" s="363">
        <v>629</v>
      </c>
      <c r="BE513" s="363">
        <f t="shared" si="1196"/>
        <v>0</v>
      </c>
      <c r="BF513" s="364">
        <f t="shared" si="1122"/>
        <v>0</v>
      </c>
      <c r="BG513" s="1220">
        <f t="shared" si="1104"/>
        <v>0</v>
      </c>
      <c r="BH513" s="1220">
        <f t="shared" si="1105"/>
        <v>0</v>
      </c>
    </row>
    <row r="514" spans="1:60" ht="25.5" x14ac:dyDescent="0.2">
      <c r="A514" s="1659">
        <v>497</v>
      </c>
      <c r="B514" s="50" t="s">
        <v>591</v>
      </c>
      <c r="C514" s="51"/>
      <c r="D514" s="51" t="s">
        <v>7</v>
      </c>
      <c r="E514" s="51">
        <v>1</v>
      </c>
      <c r="F514" s="76">
        <v>2950</v>
      </c>
      <c r="G514" s="76">
        <f>E514*F514</f>
        <v>2950</v>
      </c>
      <c r="H514" s="76">
        <v>10010</v>
      </c>
      <c r="I514" s="76">
        <f>E514*H514</f>
        <v>10010</v>
      </c>
      <c r="J514" s="1656">
        <f t="shared" si="1173"/>
        <v>12960</v>
      </c>
      <c r="K514" s="131"/>
      <c r="L514" s="95"/>
      <c r="M514" s="95"/>
      <c r="N514" s="95"/>
      <c r="O514" s="95"/>
      <c r="P514" s="96"/>
      <c r="Q514" s="177"/>
      <c r="R514" s="178"/>
      <c r="S514" s="178"/>
      <c r="T514" s="178"/>
      <c r="U514" s="178"/>
      <c r="V514" s="179"/>
      <c r="W514" s="224"/>
      <c r="X514" s="225"/>
      <c r="Y514" s="225"/>
      <c r="Z514" s="225"/>
      <c r="AA514" s="225"/>
      <c r="AB514" s="226"/>
      <c r="AC514" s="271"/>
      <c r="AD514" s="272"/>
      <c r="AE514" s="272"/>
      <c r="AF514" s="272"/>
      <c r="AG514" s="272"/>
      <c r="AH514" s="273"/>
      <c r="AI514" s="318"/>
      <c r="AJ514" s="319">
        <v>2950</v>
      </c>
      <c r="AK514" s="319">
        <f>AI514*AJ514</f>
        <v>0</v>
      </c>
      <c r="AL514" s="319">
        <v>10010</v>
      </c>
      <c r="AM514" s="319">
        <f>AI514*AL514</f>
        <v>0</v>
      </c>
      <c r="AN514" s="320">
        <f t="shared" si="1188"/>
        <v>0</v>
      </c>
      <c r="AO514" s="1610">
        <v>1</v>
      </c>
      <c r="AP514" s="1093">
        <v>2950</v>
      </c>
      <c r="AQ514" s="1093">
        <f>AO514*AP514</f>
        <v>2950</v>
      </c>
      <c r="AR514" s="1093">
        <v>10010</v>
      </c>
      <c r="AS514" s="1093">
        <f>AO514*AR514</f>
        <v>10010</v>
      </c>
      <c r="AT514" s="1094">
        <f t="shared" si="1191"/>
        <v>12960</v>
      </c>
      <c r="AU514" s="1103"/>
      <c r="AV514" s="1101">
        <v>2950</v>
      </c>
      <c r="AW514" s="1101">
        <f>AU514*AV514</f>
        <v>0</v>
      </c>
      <c r="AX514" s="1101">
        <v>10010</v>
      </c>
      <c r="AY514" s="1101">
        <f>AU514*AX514</f>
        <v>0</v>
      </c>
      <c r="AZ514" s="1102">
        <f t="shared" si="1194"/>
        <v>0</v>
      </c>
      <c r="BA514" s="1151">
        <f t="shared" si="1029"/>
        <v>0</v>
      </c>
      <c r="BB514" s="1156">
        <v>2950</v>
      </c>
      <c r="BC514" s="1156">
        <f>BA514*BB514</f>
        <v>0</v>
      </c>
      <c r="BD514" s="1156">
        <v>10010</v>
      </c>
      <c r="BE514" s="1156">
        <f>BA514*BD514</f>
        <v>0</v>
      </c>
      <c r="BF514" s="364">
        <f t="shared" si="1122"/>
        <v>0</v>
      </c>
      <c r="BG514" s="1220">
        <f t="shared" si="1104"/>
        <v>12960</v>
      </c>
      <c r="BH514" s="1220">
        <f t="shared" si="1105"/>
        <v>-12960</v>
      </c>
    </row>
    <row r="515" spans="1:60" ht="25.5" x14ac:dyDescent="0.2">
      <c r="A515" s="1">
        <v>508</v>
      </c>
      <c r="B515" s="50" t="s">
        <v>592</v>
      </c>
      <c r="C515" s="51"/>
      <c r="D515" s="51" t="s">
        <v>7</v>
      </c>
      <c r="E515" s="51">
        <v>28</v>
      </c>
      <c r="F515" s="76">
        <v>600</v>
      </c>
      <c r="G515" s="76">
        <f>E515*F515</f>
        <v>16800</v>
      </c>
      <c r="H515" s="76">
        <v>1994</v>
      </c>
      <c r="I515" s="76">
        <f>E515*H515</f>
        <v>55832</v>
      </c>
      <c r="J515" s="1656">
        <f t="shared" si="1173"/>
        <v>72632</v>
      </c>
      <c r="K515" s="131"/>
      <c r="L515" s="95"/>
      <c r="M515" s="95"/>
      <c r="N515" s="95"/>
      <c r="O515" s="95"/>
      <c r="P515" s="96"/>
      <c r="Q515" s="177"/>
      <c r="R515" s="178"/>
      <c r="S515" s="178"/>
      <c r="T515" s="178"/>
      <c r="U515" s="178"/>
      <c r="V515" s="179"/>
      <c r="W515" s="224"/>
      <c r="X515" s="225"/>
      <c r="Y515" s="225"/>
      <c r="Z515" s="225"/>
      <c r="AA515" s="225"/>
      <c r="AB515" s="226"/>
      <c r="AC515" s="271"/>
      <c r="AD515" s="272"/>
      <c r="AE515" s="272"/>
      <c r="AF515" s="272"/>
      <c r="AG515" s="272"/>
      <c r="AH515" s="273"/>
      <c r="AI515" s="318"/>
      <c r="AJ515" s="319">
        <v>600</v>
      </c>
      <c r="AK515" s="319">
        <f>AI515*AJ515</f>
        <v>0</v>
      </c>
      <c r="AL515" s="319">
        <v>1994</v>
      </c>
      <c r="AM515" s="319">
        <f>AI515*AL515</f>
        <v>0</v>
      </c>
      <c r="AN515" s="320">
        <f t="shared" si="1188"/>
        <v>0</v>
      </c>
      <c r="AO515" s="1610">
        <v>28</v>
      </c>
      <c r="AP515" s="1093">
        <v>600</v>
      </c>
      <c r="AQ515" s="1093">
        <f>AO515*AP515</f>
        <v>16800</v>
      </c>
      <c r="AR515" s="1093">
        <v>1994</v>
      </c>
      <c r="AS515" s="1093">
        <f>AO515*AR515</f>
        <v>55832</v>
      </c>
      <c r="AT515" s="1094">
        <f t="shared" si="1191"/>
        <v>72632</v>
      </c>
      <c r="AU515" s="1103"/>
      <c r="AV515" s="1101">
        <v>600</v>
      </c>
      <c r="AW515" s="1101">
        <f>AU515*AV515</f>
        <v>0</v>
      </c>
      <c r="AX515" s="1101">
        <v>1994</v>
      </c>
      <c r="AY515" s="1101">
        <f>AU515*AX515</f>
        <v>0</v>
      </c>
      <c r="AZ515" s="1102">
        <f t="shared" si="1194"/>
        <v>0</v>
      </c>
      <c r="BA515" s="1151">
        <f t="shared" ref="BA515:BA569" si="1197">E515-K515-Q515-W515-AC515-AI515-AO515-AU515</f>
        <v>0</v>
      </c>
      <c r="BB515" s="1156">
        <v>600</v>
      </c>
      <c r="BC515" s="1156">
        <f>BA515*BB515</f>
        <v>0</v>
      </c>
      <c r="BD515" s="1156">
        <v>1994</v>
      </c>
      <c r="BE515" s="1156">
        <f>BA515*BD515</f>
        <v>0</v>
      </c>
      <c r="BF515" s="364">
        <f t="shared" si="1122"/>
        <v>0</v>
      </c>
      <c r="BG515" s="1220">
        <f t="shared" si="1104"/>
        <v>72632</v>
      </c>
      <c r="BH515" s="1220">
        <f t="shared" si="1105"/>
        <v>-72632</v>
      </c>
    </row>
    <row r="516" spans="1:60" x14ac:dyDescent="0.2">
      <c r="A516" s="1">
        <v>505</v>
      </c>
      <c r="B516" s="50" t="s">
        <v>40</v>
      </c>
      <c r="C516" s="1159"/>
      <c r="D516" s="51" t="s">
        <v>41</v>
      </c>
      <c r="E516" s="51">
        <v>1</v>
      </c>
      <c r="F516" s="76">
        <v>0</v>
      </c>
      <c r="G516" s="76">
        <f t="shared" si="1171"/>
        <v>0</v>
      </c>
      <c r="H516" s="76">
        <v>66966</v>
      </c>
      <c r="I516" s="76">
        <f t="shared" si="1172"/>
        <v>66966</v>
      </c>
      <c r="J516" s="120">
        <f t="shared" si="1173"/>
        <v>66966</v>
      </c>
      <c r="K516" s="131"/>
      <c r="L516" s="95">
        <v>0</v>
      </c>
      <c r="M516" s="95">
        <f t="shared" si="1174"/>
        <v>0</v>
      </c>
      <c r="N516" s="95">
        <v>66966</v>
      </c>
      <c r="O516" s="95">
        <f t="shared" si="1175"/>
        <v>0</v>
      </c>
      <c r="P516" s="96">
        <f t="shared" si="1176"/>
        <v>0</v>
      </c>
      <c r="Q516" s="177"/>
      <c r="R516" s="178">
        <v>0</v>
      </c>
      <c r="S516" s="178">
        <f t="shared" si="1177"/>
        <v>0</v>
      </c>
      <c r="T516" s="178">
        <v>66966</v>
      </c>
      <c r="U516" s="178">
        <f t="shared" si="1178"/>
        <v>0</v>
      </c>
      <c r="V516" s="179">
        <f t="shared" si="1179"/>
        <v>0</v>
      </c>
      <c r="W516" s="224"/>
      <c r="X516" s="225">
        <v>0</v>
      </c>
      <c r="Y516" s="225">
        <f t="shared" si="1180"/>
        <v>0</v>
      </c>
      <c r="Z516" s="225">
        <v>66966</v>
      </c>
      <c r="AA516" s="225">
        <f t="shared" si="1181"/>
        <v>0</v>
      </c>
      <c r="AB516" s="226">
        <f t="shared" si="1182"/>
        <v>0</v>
      </c>
      <c r="AC516" s="271">
        <v>1</v>
      </c>
      <c r="AD516" s="272">
        <v>0</v>
      </c>
      <c r="AE516" s="272">
        <f t="shared" si="1183"/>
        <v>0</v>
      </c>
      <c r="AF516" s="272">
        <v>66966</v>
      </c>
      <c r="AG516" s="272">
        <f t="shared" si="1184"/>
        <v>66966</v>
      </c>
      <c r="AH516" s="273">
        <f t="shared" si="1185"/>
        <v>66966</v>
      </c>
      <c r="AI516" s="318"/>
      <c r="AJ516" s="319">
        <v>0</v>
      </c>
      <c r="AK516" s="319">
        <f t="shared" si="1186"/>
        <v>0</v>
      </c>
      <c r="AL516" s="319">
        <v>66966</v>
      </c>
      <c r="AM516" s="319">
        <f t="shared" si="1187"/>
        <v>0</v>
      </c>
      <c r="AN516" s="320">
        <f t="shared" si="1188"/>
        <v>0</v>
      </c>
      <c r="AO516" s="1107"/>
      <c r="AP516" s="1093">
        <v>0</v>
      </c>
      <c r="AQ516" s="1093">
        <f t="shared" ref="AQ516:AQ517" si="1198">AO516*AP516</f>
        <v>0</v>
      </c>
      <c r="AR516" s="1093">
        <v>66966</v>
      </c>
      <c r="AS516" s="1093">
        <f t="shared" ref="AS516:AS517" si="1199">AO516*AR516</f>
        <v>0</v>
      </c>
      <c r="AT516" s="1094">
        <f t="shared" si="1191"/>
        <v>0</v>
      </c>
      <c r="AU516" s="1103"/>
      <c r="AV516" s="1101">
        <v>0</v>
      </c>
      <c r="AW516" s="1101">
        <f t="shared" ref="AW516:AW517" si="1200">AU516*AV516</f>
        <v>0</v>
      </c>
      <c r="AX516" s="1101">
        <v>66966</v>
      </c>
      <c r="AY516" s="1101">
        <f t="shared" ref="AY516:AY517" si="1201">AU516*AX516</f>
        <v>0</v>
      </c>
      <c r="AZ516" s="1102">
        <f t="shared" si="1194"/>
        <v>0</v>
      </c>
      <c r="BA516" s="1151">
        <f t="shared" si="1197"/>
        <v>0</v>
      </c>
      <c r="BB516" s="363">
        <v>0</v>
      </c>
      <c r="BC516" s="363">
        <f t="shared" ref="BC516:BC517" si="1202">BA516*BB516</f>
        <v>0</v>
      </c>
      <c r="BD516" s="363">
        <v>66966</v>
      </c>
      <c r="BE516" s="363">
        <f t="shared" ref="BE516:BE517" si="1203">BA516*BD516</f>
        <v>0</v>
      </c>
      <c r="BF516" s="364">
        <f t="shared" si="1122"/>
        <v>0</v>
      </c>
      <c r="BG516" s="1220">
        <f t="shared" si="1104"/>
        <v>0</v>
      </c>
      <c r="BH516" s="1220">
        <f t="shared" si="1105"/>
        <v>0</v>
      </c>
    </row>
    <row r="517" spans="1:60" x14ac:dyDescent="0.2">
      <c r="A517" s="1">
        <v>506</v>
      </c>
      <c r="B517" s="1319" t="s">
        <v>203</v>
      </c>
      <c r="C517" s="1159"/>
      <c r="D517" s="51"/>
      <c r="E517" s="51"/>
      <c r="F517" s="51"/>
      <c r="G517" s="76">
        <f t="shared" si="1171"/>
        <v>0</v>
      </c>
      <c r="H517" s="1124"/>
      <c r="I517" s="76">
        <f t="shared" si="1172"/>
        <v>0</v>
      </c>
      <c r="J517" s="1125"/>
      <c r="K517" s="131"/>
      <c r="L517" s="1144"/>
      <c r="M517" s="95">
        <f t="shared" si="1174"/>
        <v>0</v>
      </c>
      <c r="N517" s="1126"/>
      <c r="O517" s="95">
        <f t="shared" si="1175"/>
        <v>0</v>
      </c>
      <c r="P517" s="1127"/>
      <c r="Q517" s="177"/>
      <c r="R517" s="1145"/>
      <c r="S517" s="178">
        <f t="shared" si="1177"/>
        <v>0</v>
      </c>
      <c r="T517" s="1128"/>
      <c r="U517" s="178">
        <f t="shared" si="1178"/>
        <v>0</v>
      </c>
      <c r="V517" s="1129"/>
      <c r="W517" s="224"/>
      <c r="X517" s="1146"/>
      <c r="Y517" s="225">
        <f t="shared" si="1180"/>
        <v>0</v>
      </c>
      <c r="Z517" s="1130"/>
      <c r="AA517" s="225">
        <f t="shared" si="1181"/>
        <v>0</v>
      </c>
      <c r="AB517" s="1131"/>
      <c r="AC517" s="271"/>
      <c r="AD517" s="1147"/>
      <c r="AE517" s="272">
        <f t="shared" si="1183"/>
        <v>0</v>
      </c>
      <c r="AF517" s="1132"/>
      <c r="AG517" s="272">
        <f t="shared" si="1184"/>
        <v>0</v>
      </c>
      <c r="AH517" s="1133"/>
      <c r="AI517" s="318"/>
      <c r="AJ517" s="1148"/>
      <c r="AK517" s="319">
        <f t="shared" si="1186"/>
        <v>0</v>
      </c>
      <c r="AL517" s="1134"/>
      <c r="AM517" s="319">
        <f t="shared" si="1187"/>
        <v>0</v>
      </c>
      <c r="AN517" s="1135"/>
      <c r="AO517" s="1107"/>
      <c r="AP517" s="1149"/>
      <c r="AQ517" s="1093">
        <f t="shared" si="1198"/>
        <v>0</v>
      </c>
      <c r="AR517" s="1136"/>
      <c r="AS517" s="1093">
        <f t="shared" si="1199"/>
        <v>0</v>
      </c>
      <c r="AT517" s="1137"/>
      <c r="AU517" s="1103"/>
      <c r="AV517" s="1150"/>
      <c r="AW517" s="1101">
        <f t="shared" si="1200"/>
        <v>0</v>
      </c>
      <c r="AX517" s="1138"/>
      <c r="AY517" s="1101">
        <f t="shared" si="1201"/>
        <v>0</v>
      </c>
      <c r="AZ517" s="1139"/>
      <c r="BA517" s="1151">
        <f t="shared" si="1197"/>
        <v>0</v>
      </c>
      <c r="BB517" s="1152"/>
      <c r="BC517" s="363">
        <f t="shared" si="1202"/>
        <v>0</v>
      </c>
      <c r="BD517" s="1140"/>
      <c r="BE517" s="363">
        <f t="shared" si="1203"/>
        <v>0</v>
      </c>
      <c r="BF517" s="364">
        <f t="shared" si="1122"/>
        <v>0</v>
      </c>
      <c r="BG517" s="1220">
        <f t="shared" si="1104"/>
        <v>0</v>
      </c>
      <c r="BH517" s="1220">
        <f t="shared" si="1105"/>
        <v>0</v>
      </c>
    </row>
    <row r="518" spans="1:60" ht="25.5" x14ac:dyDescent="0.2">
      <c r="A518" s="1">
        <v>508</v>
      </c>
      <c r="B518" s="50" t="s">
        <v>592</v>
      </c>
      <c r="C518" s="51"/>
      <c r="D518" s="51" t="s">
        <v>7</v>
      </c>
      <c r="E518" s="51">
        <v>12</v>
      </c>
      <c r="F518" s="76">
        <v>600</v>
      </c>
      <c r="G518" s="76">
        <f>E518*F518</f>
        <v>7200</v>
      </c>
      <c r="H518" s="76">
        <v>1994</v>
      </c>
      <c r="I518" s="76">
        <f>E518*H518</f>
        <v>23928</v>
      </c>
      <c r="J518" s="1656">
        <f t="shared" ref="J518:J523" si="1204">G518+I518</f>
        <v>31128</v>
      </c>
      <c r="K518" s="131"/>
      <c r="L518" s="95"/>
      <c r="M518" s="95"/>
      <c r="N518" s="95"/>
      <c r="O518" s="95"/>
      <c r="P518" s="96"/>
      <c r="Q518" s="177"/>
      <c r="R518" s="178"/>
      <c r="S518" s="178"/>
      <c r="T518" s="178"/>
      <c r="U518" s="178"/>
      <c r="V518" s="179"/>
      <c r="W518" s="224"/>
      <c r="X518" s="225"/>
      <c r="Y518" s="225"/>
      <c r="Z518" s="225"/>
      <c r="AA518" s="225"/>
      <c r="AB518" s="226"/>
      <c r="AC518" s="271"/>
      <c r="AD518" s="272"/>
      <c r="AE518" s="272"/>
      <c r="AF518" s="272"/>
      <c r="AG518" s="272"/>
      <c r="AH518" s="273"/>
      <c r="AI518" s="318"/>
      <c r="AJ518" s="319">
        <v>600</v>
      </c>
      <c r="AK518" s="319">
        <f>AI518*AJ518</f>
        <v>0</v>
      </c>
      <c r="AL518" s="319">
        <v>1994</v>
      </c>
      <c r="AM518" s="319">
        <f>AI518*AL518</f>
        <v>0</v>
      </c>
      <c r="AN518" s="320">
        <f t="shared" ref="AN518:AN523" si="1205">AK518+AM518</f>
        <v>0</v>
      </c>
      <c r="AO518" s="1610">
        <v>12</v>
      </c>
      <c r="AP518" s="1093">
        <v>600</v>
      </c>
      <c r="AQ518" s="1093">
        <f>AO518*AP518</f>
        <v>7200</v>
      </c>
      <c r="AR518" s="1093">
        <v>1994</v>
      </c>
      <c r="AS518" s="1093">
        <f>AO518*AR518</f>
        <v>23928</v>
      </c>
      <c r="AT518" s="1094">
        <f t="shared" ref="AT518:AT521" si="1206">AQ518+AS518</f>
        <v>31128</v>
      </c>
      <c r="AU518" s="1103"/>
      <c r="AV518" s="1101">
        <v>600</v>
      </c>
      <c r="AW518" s="1101">
        <f>AU518*AV518</f>
        <v>0</v>
      </c>
      <c r="AX518" s="1101">
        <v>1994</v>
      </c>
      <c r="AY518" s="1101">
        <f>AU518*AX518</f>
        <v>0</v>
      </c>
      <c r="AZ518" s="1102">
        <f t="shared" ref="AZ518:AZ520" si="1207">AW518+AY518</f>
        <v>0</v>
      </c>
      <c r="BA518" s="1151">
        <f t="shared" si="1197"/>
        <v>0</v>
      </c>
      <c r="BB518" s="1156">
        <v>600</v>
      </c>
      <c r="BC518" s="1156">
        <f>BA518*BB518</f>
        <v>0</v>
      </c>
      <c r="BD518" s="1156">
        <v>1994</v>
      </c>
      <c r="BE518" s="1156">
        <f>BA518*BD518</f>
        <v>0</v>
      </c>
      <c r="BF518" s="364">
        <f t="shared" si="1122"/>
        <v>0</v>
      </c>
      <c r="BG518" s="1220">
        <f t="shared" si="1104"/>
        <v>31128</v>
      </c>
      <c r="BH518" s="1220">
        <f t="shared" si="1105"/>
        <v>-31128</v>
      </c>
    </row>
    <row r="519" spans="1:60" ht="25.5" x14ac:dyDescent="0.2">
      <c r="A519" s="1">
        <v>508</v>
      </c>
      <c r="B519" s="50" t="s">
        <v>15</v>
      </c>
      <c r="C519" s="51"/>
      <c r="D519" s="51" t="s">
        <v>7</v>
      </c>
      <c r="E519" s="51">
        <v>42</v>
      </c>
      <c r="F519" s="76">
        <v>600</v>
      </c>
      <c r="G519" s="76">
        <f t="shared" si="1171"/>
        <v>25200</v>
      </c>
      <c r="H519" s="76">
        <v>335</v>
      </c>
      <c r="I519" s="76">
        <f t="shared" si="1172"/>
        <v>14070</v>
      </c>
      <c r="J519" s="120">
        <f t="shared" si="1204"/>
        <v>39270</v>
      </c>
      <c r="K519" s="131"/>
      <c r="L519" s="95">
        <v>600</v>
      </c>
      <c r="M519" s="95">
        <f t="shared" si="1174"/>
        <v>0</v>
      </c>
      <c r="N519" s="95">
        <v>335</v>
      </c>
      <c r="O519" s="95">
        <f t="shared" si="1175"/>
        <v>0</v>
      </c>
      <c r="P519" s="96">
        <f t="shared" ref="P519:P523" si="1208">M519+O519</f>
        <v>0</v>
      </c>
      <c r="Q519" s="177"/>
      <c r="R519" s="178">
        <v>600</v>
      </c>
      <c r="S519" s="178">
        <f t="shared" si="1177"/>
        <v>0</v>
      </c>
      <c r="T519" s="178">
        <v>335</v>
      </c>
      <c r="U519" s="178">
        <f t="shared" si="1178"/>
        <v>0</v>
      </c>
      <c r="V519" s="179">
        <f t="shared" ref="V519:V523" si="1209">S519+U519</f>
        <v>0</v>
      </c>
      <c r="W519" s="224"/>
      <c r="X519" s="225">
        <v>600</v>
      </c>
      <c r="Y519" s="225">
        <f t="shared" si="1180"/>
        <v>0</v>
      </c>
      <c r="Z519" s="225">
        <v>335</v>
      </c>
      <c r="AA519" s="225">
        <f t="shared" si="1181"/>
        <v>0</v>
      </c>
      <c r="AB519" s="226">
        <f t="shared" ref="AB519:AB523" si="1210">Y519+AA519</f>
        <v>0</v>
      </c>
      <c r="AC519" s="271">
        <v>18</v>
      </c>
      <c r="AD519" s="272">
        <v>600</v>
      </c>
      <c r="AE519" s="272">
        <f t="shared" si="1183"/>
        <v>10800</v>
      </c>
      <c r="AF519" s="272">
        <v>335</v>
      </c>
      <c r="AG519" s="272">
        <f t="shared" si="1184"/>
        <v>6030</v>
      </c>
      <c r="AH519" s="273">
        <f t="shared" ref="AH519:AH523" si="1211">AE519+AG519</f>
        <v>16830</v>
      </c>
      <c r="AI519" s="318"/>
      <c r="AJ519" s="319">
        <v>600</v>
      </c>
      <c r="AK519" s="319">
        <f t="shared" si="1186"/>
        <v>0</v>
      </c>
      <c r="AL519" s="319">
        <v>335</v>
      </c>
      <c r="AM519" s="319">
        <f t="shared" si="1187"/>
        <v>0</v>
      </c>
      <c r="AN519" s="320">
        <f t="shared" si="1205"/>
        <v>0</v>
      </c>
      <c r="AO519" s="1610">
        <v>24</v>
      </c>
      <c r="AP519" s="1093">
        <v>600</v>
      </c>
      <c r="AQ519" s="1093">
        <f t="shared" ref="AQ519:AQ520" si="1212">AO519*AP519</f>
        <v>14400</v>
      </c>
      <c r="AR519" s="1093">
        <v>335</v>
      </c>
      <c r="AS519" s="1093">
        <f t="shared" ref="AS519:AS520" si="1213">AO519*AR519</f>
        <v>8040</v>
      </c>
      <c r="AT519" s="1094">
        <f t="shared" si="1206"/>
        <v>22440</v>
      </c>
      <c r="AU519" s="1103"/>
      <c r="AV519" s="1101">
        <v>600</v>
      </c>
      <c r="AW519" s="1101">
        <f t="shared" ref="AW519:AW520" si="1214">AU519*AV519</f>
        <v>0</v>
      </c>
      <c r="AX519" s="1101">
        <v>335</v>
      </c>
      <c r="AY519" s="1101">
        <f t="shared" ref="AY519:AY520" si="1215">AU519*AX519</f>
        <v>0</v>
      </c>
      <c r="AZ519" s="1102">
        <f t="shared" si="1207"/>
        <v>0</v>
      </c>
      <c r="BA519" s="1157">
        <f t="shared" si="1197"/>
        <v>0</v>
      </c>
      <c r="BB519" s="363">
        <v>600</v>
      </c>
      <c r="BC519" s="363">
        <f t="shared" ref="BC519:BC520" si="1216">BA519*BB519</f>
        <v>0</v>
      </c>
      <c r="BD519" s="363">
        <v>335</v>
      </c>
      <c r="BE519" s="363">
        <f t="shared" ref="BE519:BE520" si="1217">BA519*BD519</f>
        <v>0</v>
      </c>
      <c r="BF519" s="364">
        <f t="shared" si="1122"/>
        <v>0</v>
      </c>
      <c r="BG519" s="1220">
        <f t="shared" si="1104"/>
        <v>22440</v>
      </c>
      <c r="BH519" s="1220">
        <f t="shared" si="1105"/>
        <v>-22440</v>
      </c>
    </row>
    <row r="520" spans="1:60" x14ac:dyDescent="0.2">
      <c r="A520" s="1">
        <v>509</v>
      </c>
      <c r="B520" s="50" t="s">
        <v>19</v>
      </c>
      <c r="C520" s="51" t="s">
        <v>326</v>
      </c>
      <c r="D520" s="51" t="s">
        <v>7</v>
      </c>
      <c r="E520" s="51">
        <v>20</v>
      </c>
      <c r="F520" s="76">
        <v>600</v>
      </c>
      <c r="G520" s="76">
        <f t="shared" si="1171"/>
        <v>12000</v>
      </c>
      <c r="H520" s="76">
        <v>928</v>
      </c>
      <c r="I520" s="76">
        <f t="shared" si="1172"/>
        <v>18560</v>
      </c>
      <c r="J520" s="120">
        <f t="shared" si="1204"/>
        <v>30560</v>
      </c>
      <c r="K520" s="131"/>
      <c r="L520" s="95">
        <v>600</v>
      </c>
      <c r="M520" s="95">
        <f t="shared" si="1174"/>
        <v>0</v>
      </c>
      <c r="N520" s="95">
        <v>928</v>
      </c>
      <c r="O520" s="95">
        <f t="shared" si="1175"/>
        <v>0</v>
      </c>
      <c r="P520" s="96">
        <f t="shared" si="1208"/>
        <v>0</v>
      </c>
      <c r="Q520" s="177"/>
      <c r="R520" s="178">
        <v>600</v>
      </c>
      <c r="S520" s="178">
        <f t="shared" si="1177"/>
        <v>0</v>
      </c>
      <c r="T520" s="178">
        <v>928</v>
      </c>
      <c r="U520" s="178">
        <f t="shared" si="1178"/>
        <v>0</v>
      </c>
      <c r="V520" s="179">
        <f t="shared" si="1209"/>
        <v>0</v>
      </c>
      <c r="W520" s="224"/>
      <c r="X520" s="225">
        <v>600</v>
      </c>
      <c r="Y520" s="225">
        <f t="shared" si="1180"/>
        <v>0</v>
      </c>
      <c r="Z520" s="225">
        <v>928</v>
      </c>
      <c r="AA520" s="225">
        <f t="shared" si="1181"/>
        <v>0</v>
      </c>
      <c r="AB520" s="226">
        <f t="shared" si="1210"/>
        <v>0</v>
      </c>
      <c r="AC520" s="271">
        <v>12</v>
      </c>
      <c r="AD520" s="272">
        <v>600</v>
      </c>
      <c r="AE520" s="272">
        <f t="shared" si="1183"/>
        <v>7200</v>
      </c>
      <c r="AF520" s="272">
        <v>928</v>
      </c>
      <c r="AG520" s="272">
        <f t="shared" si="1184"/>
        <v>11136</v>
      </c>
      <c r="AH520" s="273">
        <f t="shared" si="1211"/>
        <v>18336</v>
      </c>
      <c r="AI520" s="318"/>
      <c r="AJ520" s="319">
        <v>600</v>
      </c>
      <c r="AK520" s="319">
        <f t="shared" si="1186"/>
        <v>0</v>
      </c>
      <c r="AL520" s="319">
        <v>928</v>
      </c>
      <c r="AM520" s="319">
        <f t="shared" si="1187"/>
        <v>0</v>
      </c>
      <c r="AN520" s="320">
        <f t="shared" si="1205"/>
        <v>0</v>
      </c>
      <c r="AO520" s="1610">
        <v>8</v>
      </c>
      <c r="AP520" s="1093">
        <v>600</v>
      </c>
      <c r="AQ520" s="1093">
        <f t="shared" si="1212"/>
        <v>4800</v>
      </c>
      <c r="AR520" s="1093">
        <v>928</v>
      </c>
      <c r="AS520" s="1093">
        <f t="shared" si="1213"/>
        <v>7424</v>
      </c>
      <c r="AT520" s="1094">
        <f t="shared" si="1206"/>
        <v>12224</v>
      </c>
      <c r="AU520" s="1103"/>
      <c r="AV520" s="1101">
        <v>600</v>
      </c>
      <c r="AW520" s="1101">
        <f t="shared" si="1214"/>
        <v>0</v>
      </c>
      <c r="AX520" s="1101">
        <v>928</v>
      </c>
      <c r="AY520" s="1101">
        <f t="shared" si="1215"/>
        <v>0</v>
      </c>
      <c r="AZ520" s="1102">
        <f t="shared" si="1207"/>
        <v>0</v>
      </c>
      <c r="BA520" s="1157">
        <f t="shared" si="1197"/>
        <v>0</v>
      </c>
      <c r="BB520" s="363">
        <v>600</v>
      </c>
      <c r="BC520" s="363">
        <f t="shared" si="1216"/>
        <v>0</v>
      </c>
      <c r="BD520" s="363">
        <v>928</v>
      </c>
      <c r="BE520" s="363">
        <f t="shared" si="1217"/>
        <v>0</v>
      </c>
      <c r="BF520" s="364">
        <f t="shared" si="1122"/>
        <v>0</v>
      </c>
      <c r="BG520" s="1220">
        <f t="shared" si="1104"/>
        <v>12224</v>
      </c>
      <c r="BH520" s="1220">
        <f t="shared" si="1105"/>
        <v>-12224</v>
      </c>
    </row>
    <row r="521" spans="1:60" x14ac:dyDescent="0.2">
      <c r="A521" s="1">
        <v>22</v>
      </c>
      <c r="B521" s="50" t="s">
        <v>22</v>
      </c>
      <c r="C521" s="51"/>
      <c r="D521" s="51" t="s">
        <v>21</v>
      </c>
      <c r="E521" s="51">
        <v>48.65</v>
      </c>
      <c r="F521" s="76">
        <v>1000</v>
      </c>
      <c r="G521" s="76">
        <f>E521*F521</f>
        <v>48650</v>
      </c>
      <c r="H521" s="76">
        <v>504</v>
      </c>
      <c r="I521" s="76">
        <f>E521*H521</f>
        <v>24519.599999999999</v>
      </c>
      <c r="J521" s="1656">
        <f t="shared" si="1204"/>
        <v>73169.600000000006</v>
      </c>
      <c r="K521" s="131"/>
      <c r="L521" s="95"/>
      <c r="M521" s="95"/>
      <c r="N521" s="95"/>
      <c r="O521" s="95"/>
      <c r="P521" s="96"/>
      <c r="Q521" s="177"/>
      <c r="R521" s="178"/>
      <c r="S521" s="178"/>
      <c r="T521" s="178"/>
      <c r="U521" s="178"/>
      <c r="V521" s="179"/>
      <c r="W521" s="224"/>
      <c r="X521" s="225"/>
      <c r="Y521" s="225"/>
      <c r="Z521" s="225"/>
      <c r="AA521" s="225"/>
      <c r="AB521" s="226"/>
      <c r="AC521" s="271"/>
      <c r="AD521" s="272"/>
      <c r="AE521" s="272"/>
      <c r="AF521" s="272"/>
      <c r="AG521" s="272"/>
      <c r="AH521" s="273"/>
      <c r="AI521" s="318"/>
      <c r="AJ521" s="319"/>
      <c r="AK521" s="319"/>
      <c r="AL521" s="319"/>
      <c r="AM521" s="319"/>
      <c r="AN521" s="320"/>
      <c r="AO521" s="1610">
        <v>48.65</v>
      </c>
      <c r="AP521" s="1093">
        <v>1000</v>
      </c>
      <c r="AQ521" s="1093">
        <f>AO521*AP521</f>
        <v>48650</v>
      </c>
      <c r="AR521" s="1093">
        <v>504</v>
      </c>
      <c r="AS521" s="1093">
        <f>AO521*AR521</f>
        <v>24519.599999999999</v>
      </c>
      <c r="AT521" s="1094">
        <f t="shared" si="1206"/>
        <v>73169.600000000006</v>
      </c>
      <c r="AU521" s="1103"/>
      <c r="AV521" s="1101"/>
      <c r="AW521" s="1101"/>
      <c r="AX521" s="1101"/>
      <c r="AY521" s="1101"/>
      <c r="AZ521" s="1102"/>
      <c r="BA521" s="1151">
        <f t="shared" si="1197"/>
        <v>0</v>
      </c>
      <c r="BB521" s="1156">
        <v>1000</v>
      </c>
      <c r="BC521" s="1156">
        <f>BA521*BB521</f>
        <v>0</v>
      </c>
      <c r="BD521" s="1156">
        <v>504</v>
      </c>
      <c r="BE521" s="1156">
        <f>BA521*BD521</f>
        <v>0</v>
      </c>
      <c r="BF521" s="364">
        <f t="shared" si="1122"/>
        <v>0</v>
      </c>
      <c r="BG521" s="1220">
        <f t="shared" si="1104"/>
        <v>73169.600000000006</v>
      </c>
      <c r="BH521" s="1220">
        <f t="shared" si="1105"/>
        <v>-73169.600000000006</v>
      </c>
    </row>
    <row r="522" spans="1:60" x14ac:dyDescent="0.2">
      <c r="A522" s="1">
        <v>510</v>
      </c>
      <c r="B522" s="50" t="s">
        <v>198</v>
      </c>
      <c r="C522" s="51"/>
      <c r="D522" s="51" t="s">
        <v>21</v>
      </c>
      <c r="E522" s="51">
        <v>136.44999999999999</v>
      </c>
      <c r="F522" s="76">
        <v>1300</v>
      </c>
      <c r="G522" s="76">
        <f t="shared" si="1171"/>
        <v>177384.99999999997</v>
      </c>
      <c r="H522" s="76">
        <v>957</v>
      </c>
      <c r="I522" s="76">
        <f t="shared" si="1172"/>
        <v>130582.65</v>
      </c>
      <c r="J522" s="120">
        <f t="shared" si="1204"/>
        <v>307967.64999999997</v>
      </c>
      <c r="K522" s="131"/>
      <c r="L522" s="95">
        <v>1300</v>
      </c>
      <c r="M522" s="95">
        <f t="shared" si="1174"/>
        <v>0</v>
      </c>
      <c r="N522" s="95">
        <v>957</v>
      </c>
      <c r="O522" s="95">
        <f t="shared" si="1175"/>
        <v>0</v>
      </c>
      <c r="P522" s="96">
        <f t="shared" si="1208"/>
        <v>0</v>
      </c>
      <c r="Q522" s="177"/>
      <c r="R522" s="178">
        <v>1300</v>
      </c>
      <c r="S522" s="178">
        <f t="shared" si="1177"/>
        <v>0</v>
      </c>
      <c r="T522" s="178">
        <v>957</v>
      </c>
      <c r="U522" s="178">
        <f t="shared" si="1178"/>
        <v>0</v>
      </c>
      <c r="V522" s="179">
        <f t="shared" si="1209"/>
        <v>0</v>
      </c>
      <c r="W522" s="224"/>
      <c r="X522" s="225">
        <v>1300</v>
      </c>
      <c r="Y522" s="225">
        <f t="shared" si="1180"/>
        <v>0</v>
      </c>
      <c r="Z522" s="225">
        <v>957</v>
      </c>
      <c r="AA522" s="225">
        <f t="shared" si="1181"/>
        <v>0</v>
      </c>
      <c r="AB522" s="226">
        <f t="shared" si="1210"/>
        <v>0</v>
      </c>
      <c r="AC522" s="271">
        <v>82</v>
      </c>
      <c r="AD522" s="272">
        <v>1300</v>
      </c>
      <c r="AE522" s="272">
        <f t="shared" si="1183"/>
        <v>106600</v>
      </c>
      <c r="AF522" s="272">
        <v>957</v>
      </c>
      <c r="AG522" s="272">
        <f t="shared" si="1184"/>
        <v>78474</v>
      </c>
      <c r="AH522" s="273">
        <f t="shared" si="1211"/>
        <v>185074</v>
      </c>
      <c r="AI522" s="318"/>
      <c r="AJ522" s="319">
        <v>1300</v>
      </c>
      <c r="AK522" s="319">
        <f t="shared" si="1186"/>
        <v>0</v>
      </c>
      <c r="AL522" s="319">
        <v>957</v>
      </c>
      <c r="AM522" s="319">
        <f t="shared" si="1187"/>
        <v>0</v>
      </c>
      <c r="AN522" s="320">
        <f t="shared" si="1205"/>
        <v>0</v>
      </c>
      <c r="AO522" s="1610">
        <v>54.449999999999989</v>
      </c>
      <c r="AP522" s="1093">
        <v>1300</v>
      </c>
      <c r="AQ522" s="1093">
        <f t="shared" ref="AQ522:AQ525" si="1218">AO522*AP522</f>
        <v>70784.999999999985</v>
      </c>
      <c r="AR522" s="1093">
        <v>957</v>
      </c>
      <c r="AS522" s="1093">
        <f t="shared" ref="AS522:AS525" si="1219">AO522*AR522</f>
        <v>52108.649999999987</v>
      </c>
      <c r="AT522" s="1094">
        <f t="shared" ref="AT522:AT523" si="1220">AQ522+AS522</f>
        <v>122893.64999999997</v>
      </c>
      <c r="AU522" s="1103"/>
      <c r="AV522" s="1101">
        <v>1300</v>
      </c>
      <c r="AW522" s="1101">
        <f t="shared" ref="AW522:AW525" si="1221">AU522*AV522</f>
        <v>0</v>
      </c>
      <c r="AX522" s="1101">
        <v>957</v>
      </c>
      <c r="AY522" s="1101">
        <f t="shared" ref="AY522:AY525" si="1222">AU522*AX522</f>
        <v>0</v>
      </c>
      <c r="AZ522" s="1102">
        <f t="shared" ref="AZ522:AZ523" si="1223">AW522+AY522</f>
        <v>0</v>
      </c>
      <c r="BA522" s="1151">
        <f t="shared" si="1197"/>
        <v>0</v>
      </c>
      <c r="BB522" s="363">
        <v>1300</v>
      </c>
      <c r="BC522" s="363">
        <f t="shared" ref="BC522:BC525" si="1224">BA522*BB522</f>
        <v>0</v>
      </c>
      <c r="BD522" s="363">
        <v>957</v>
      </c>
      <c r="BE522" s="363">
        <f t="shared" ref="BE522:BE525" si="1225">BA522*BD522</f>
        <v>0</v>
      </c>
      <c r="BF522" s="364">
        <f t="shared" si="1122"/>
        <v>0</v>
      </c>
      <c r="BG522" s="1220">
        <f t="shared" si="1104"/>
        <v>122893.64999999997</v>
      </c>
      <c r="BH522" s="1220">
        <f t="shared" si="1105"/>
        <v>-122893.64999999997</v>
      </c>
    </row>
    <row r="523" spans="1:60" x14ac:dyDescent="0.2">
      <c r="A523" s="1">
        <v>511</v>
      </c>
      <c r="B523" s="50" t="s">
        <v>31</v>
      </c>
      <c r="C523" s="1159"/>
      <c r="D523" s="51" t="s">
        <v>32</v>
      </c>
      <c r="E523" s="51">
        <v>1</v>
      </c>
      <c r="F523" s="76">
        <v>0</v>
      </c>
      <c r="G523" s="76">
        <f t="shared" si="1171"/>
        <v>0</v>
      </c>
      <c r="H523" s="1661">
        <v>15695</v>
      </c>
      <c r="I523" s="76">
        <f t="shared" si="1172"/>
        <v>15695</v>
      </c>
      <c r="J523" s="120">
        <f t="shared" si="1204"/>
        <v>15695</v>
      </c>
      <c r="K523" s="131"/>
      <c r="L523" s="95">
        <v>0</v>
      </c>
      <c r="M523" s="95">
        <f t="shared" si="1174"/>
        <v>0</v>
      </c>
      <c r="N523" s="95">
        <v>15695</v>
      </c>
      <c r="O523" s="95">
        <f t="shared" si="1175"/>
        <v>0</v>
      </c>
      <c r="P523" s="96">
        <f t="shared" si="1208"/>
        <v>0</v>
      </c>
      <c r="Q523" s="177"/>
      <c r="R523" s="178">
        <v>0</v>
      </c>
      <c r="S523" s="178">
        <f t="shared" si="1177"/>
        <v>0</v>
      </c>
      <c r="T523" s="178">
        <v>15695</v>
      </c>
      <c r="U523" s="178">
        <f t="shared" si="1178"/>
        <v>0</v>
      </c>
      <c r="V523" s="179">
        <f t="shared" si="1209"/>
        <v>0</v>
      </c>
      <c r="W523" s="224"/>
      <c r="X523" s="225">
        <v>0</v>
      </c>
      <c r="Y523" s="225">
        <f t="shared" si="1180"/>
        <v>0</v>
      </c>
      <c r="Z523" s="225">
        <v>15695</v>
      </c>
      <c r="AA523" s="225">
        <f t="shared" si="1181"/>
        <v>0</v>
      </c>
      <c r="AB523" s="226">
        <f t="shared" si="1210"/>
        <v>0</v>
      </c>
      <c r="AC523" s="271">
        <v>1</v>
      </c>
      <c r="AD523" s="272">
        <v>0</v>
      </c>
      <c r="AE523" s="272">
        <f t="shared" si="1183"/>
        <v>0</v>
      </c>
      <c r="AF523" s="1397">
        <v>15695</v>
      </c>
      <c r="AG523" s="272">
        <f t="shared" si="1184"/>
        <v>15695</v>
      </c>
      <c r="AH523" s="273">
        <f t="shared" si="1211"/>
        <v>15695</v>
      </c>
      <c r="AI523" s="318"/>
      <c r="AJ523" s="319">
        <v>0</v>
      </c>
      <c r="AK523" s="319">
        <f t="shared" si="1186"/>
        <v>0</v>
      </c>
      <c r="AL523" s="319">
        <v>15695</v>
      </c>
      <c r="AM523" s="319">
        <f t="shared" si="1187"/>
        <v>0</v>
      </c>
      <c r="AN523" s="320">
        <f t="shared" si="1205"/>
        <v>0</v>
      </c>
      <c r="AO523" s="1107"/>
      <c r="AP523" s="1093">
        <v>0</v>
      </c>
      <c r="AQ523" s="1093">
        <f t="shared" si="1218"/>
        <v>0</v>
      </c>
      <c r="AR523" s="1093">
        <v>15695</v>
      </c>
      <c r="AS523" s="1093">
        <f t="shared" si="1219"/>
        <v>0</v>
      </c>
      <c r="AT523" s="1094">
        <f t="shared" si="1220"/>
        <v>0</v>
      </c>
      <c r="AU523" s="1103"/>
      <c r="AV523" s="1101">
        <v>0</v>
      </c>
      <c r="AW523" s="1101">
        <f t="shared" si="1221"/>
        <v>0</v>
      </c>
      <c r="AX523" s="1101">
        <v>15695</v>
      </c>
      <c r="AY523" s="1101">
        <f t="shared" si="1222"/>
        <v>0</v>
      </c>
      <c r="AZ523" s="1102">
        <f t="shared" si="1223"/>
        <v>0</v>
      </c>
      <c r="BA523" s="1151">
        <f t="shared" si="1197"/>
        <v>0</v>
      </c>
      <c r="BB523" s="363">
        <v>0</v>
      </c>
      <c r="BC523" s="363">
        <f t="shared" si="1224"/>
        <v>0</v>
      </c>
      <c r="BD523" s="1398">
        <v>26053</v>
      </c>
      <c r="BE523" s="363">
        <f t="shared" si="1225"/>
        <v>0</v>
      </c>
      <c r="BF523" s="364">
        <f t="shared" si="1122"/>
        <v>0</v>
      </c>
      <c r="BG523" s="1220">
        <f t="shared" si="1104"/>
        <v>0</v>
      </c>
      <c r="BH523" s="1220">
        <f t="shared" si="1105"/>
        <v>0</v>
      </c>
    </row>
    <row r="524" spans="1:60" x14ac:dyDescent="0.2">
      <c r="A524" s="1">
        <v>512</v>
      </c>
      <c r="B524" s="50" t="s">
        <v>199</v>
      </c>
      <c r="C524" s="51"/>
      <c r="D524" s="51"/>
      <c r="E524" s="51"/>
      <c r="F524" s="76"/>
      <c r="G524" s="76">
        <f t="shared" si="1171"/>
        <v>0</v>
      </c>
      <c r="H524" s="76"/>
      <c r="I524" s="76">
        <f t="shared" si="1172"/>
        <v>0</v>
      </c>
      <c r="J524" s="120"/>
      <c r="K524" s="131"/>
      <c r="L524" s="95"/>
      <c r="M524" s="95">
        <f t="shared" si="1174"/>
        <v>0</v>
      </c>
      <c r="N524" s="95"/>
      <c r="O524" s="95">
        <f t="shared" si="1175"/>
        <v>0</v>
      </c>
      <c r="P524" s="96"/>
      <c r="Q524" s="177"/>
      <c r="R524" s="178"/>
      <c r="S524" s="178">
        <f t="shared" si="1177"/>
        <v>0</v>
      </c>
      <c r="T524" s="178"/>
      <c r="U524" s="178">
        <f t="shared" si="1178"/>
        <v>0</v>
      </c>
      <c r="V524" s="179"/>
      <c r="W524" s="224"/>
      <c r="X524" s="225"/>
      <c r="Y524" s="225">
        <f t="shared" si="1180"/>
        <v>0</v>
      </c>
      <c r="Z524" s="225"/>
      <c r="AA524" s="225">
        <f t="shared" si="1181"/>
        <v>0</v>
      </c>
      <c r="AB524" s="226"/>
      <c r="AC524" s="271"/>
      <c r="AD524" s="272"/>
      <c r="AE524" s="272">
        <f t="shared" si="1183"/>
        <v>0</v>
      </c>
      <c r="AF524" s="272"/>
      <c r="AG524" s="272">
        <f t="shared" si="1184"/>
        <v>0</v>
      </c>
      <c r="AH524" s="273"/>
      <c r="AI524" s="318"/>
      <c r="AJ524" s="319"/>
      <c r="AK524" s="319">
        <f t="shared" si="1186"/>
        <v>0</v>
      </c>
      <c r="AL524" s="319"/>
      <c r="AM524" s="319">
        <f t="shared" si="1187"/>
        <v>0</v>
      </c>
      <c r="AN524" s="320"/>
      <c r="AO524" s="1107"/>
      <c r="AP524" s="1093"/>
      <c r="AQ524" s="1093">
        <f t="shared" si="1218"/>
        <v>0</v>
      </c>
      <c r="AR524" s="1093"/>
      <c r="AS524" s="1093">
        <f t="shared" si="1219"/>
        <v>0</v>
      </c>
      <c r="AT524" s="1094"/>
      <c r="AU524" s="1103"/>
      <c r="AV524" s="1101"/>
      <c r="AW524" s="1101">
        <f t="shared" si="1221"/>
        <v>0</v>
      </c>
      <c r="AX524" s="1101"/>
      <c r="AY524" s="1101">
        <f t="shared" si="1222"/>
        <v>0</v>
      </c>
      <c r="AZ524" s="1102"/>
      <c r="BA524" s="1151">
        <f t="shared" si="1197"/>
        <v>0</v>
      </c>
      <c r="BB524" s="363"/>
      <c r="BC524" s="363">
        <f t="shared" si="1224"/>
        <v>0</v>
      </c>
      <c r="BD524" s="363"/>
      <c r="BE524" s="363">
        <f t="shared" si="1225"/>
        <v>0</v>
      </c>
      <c r="BF524" s="364">
        <f t="shared" si="1122"/>
        <v>0</v>
      </c>
      <c r="BG524" s="1220">
        <f t="shared" si="1104"/>
        <v>0</v>
      </c>
      <c r="BH524" s="1220">
        <f t="shared" si="1105"/>
        <v>0</v>
      </c>
    </row>
    <row r="525" spans="1:60" x14ac:dyDescent="0.2">
      <c r="A525" s="1">
        <v>513</v>
      </c>
      <c r="B525" s="1154" t="s">
        <v>200</v>
      </c>
      <c r="C525" s="51"/>
      <c r="D525" s="51" t="s">
        <v>21</v>
      </c>
      <c r="E525" s="51">
        <v>137</v>
      </c>
      <c r="F525" s="76">
        <v>350</v>
      </c>
      <c r="G525" s="76">
        <f t="shared" si="1171"/>
        <v>47950</v>
      </c>
      <c r="H525" s="76">
        <v>1212</v>
      </c>
      <c r="I525" s="76">
        <f t="shared" si="1172"/>
        <v>166044</v>
      </c>
      <c r="J525" s="120">
        <f t="shared" ref="J525:J530" si="1226">G525+I525</f>
        <v>213994</v>
      </c>
      <c r="K525" s="131"/>
      <c r="L525" s="95">
        <v>350</v>
      </c>
      <c r="M525" s="95">
        <f t="shared" si="1174"/>
        <v>0</v>
      </c>
      <c r="N525" s="95">
        <v>1212</v>
      </c>
      <c r="O525" s="95">
        <f t="shared" si="1175"/>
        <v>0</v>
      </c>
      <c r="P525" s="96">
        <f t="shared" ref="P525:P530" si="1227">M525+O525</f>
        <v>0</v>
      </c>
      <c r="Q525" s="177"/>
      <c r="R525" s="178">
        <v>350</v>
      </c>
      <c r="S525" s="178">
        <f t="shared" si="1177"/>
        <v>0</v>
      </c>
      <c r="T525" s="178">
        <v>1212</v>
      </c>
      <c r="U525" s="178">
        <f t="shared" si="1178"/>
        <v>0</v>
      </c>
      <c r="V525" s="179">
        <f t="shared" ref="V525:V530" si="1228">S525+U525</f>
        <v>0</v>
      </c>
      <c r="W525" s="224"/>
      <c r="X525" s="225">
        <v>350</v>
      </c>
      <c r="Y525" s="225">
        <f t="shared" si="1180"/>
        <v>0</v>
      </c>
      <c r="Z525" s="225">
        <v>1212</v>
      </c>
      <c r="AA525" s="225">
        <f t="shared" si="1181"/>
        <v>0</v>
      </c>
      <c r="AB525" s="226">
        <f t="shared" ref="AB525:AB530" si="1229">Y525+AA525</f>
        <v>0</v>
      </c>
      <c r="AC525" s="271"/>
      <c r="AD525" s="272">
        <v>350</v>
      </c>
      <c r="AE525" s="272">
        <f t="shared" si="1183"/>
        <v>0</v>
      </c>
      <c r="AF525" s="272">
        <v>1212</v>
      </c>
      <c r="AG525" s="272">
        <f t="shared" si="1184"/>
        <v>0</v>
      </c>
      <c r="AH525" s="273">
        <f t="shared" ref="AH525:AH530" si="1230">AE525+AG525</f>
        <v>0</v>
      </c>
      <c r="AI525" s="318"/>
      <c r="AJ525" s="319">
        <v>350</v>
      </c>
      <c r="AK525" s="319">
        <f t="shared" si="1186"/>
        <v>0</v>
      </c>
      <c r="AL525" s="319">
        <v>1212</v>
      </c>
      <c r="AM525" s="319">
        <f t="shared" si="1187"/>
        <v>0</v>
      </c>
      <c r="AN525" s="320">
        <f t="shared" ref="AN525:AN530" si="1231">AK525+AM525</f>
        <v>0</v>
      </c>
      <c r="AO525" s="1610">
        <v>137</v>
      </c>
      <c r="AP525" s="1093">
        <v>350</v>
      </c>
      <c r="AQ525" s="1093">
        <f t="shared" si="1218"/>
        <v>47950</v>
      </c>
      <c r="AR525" s="1093">
        <v>1212</v>
      </c>
      <c r="AS525" s="1093">
        <f t="shared" si="1219"/>
        <v>166044</v>
      </c>
      <c r="AT525" s="1094">
        <f t="shared" ref="AT525:AT526" si="1232">AQ525+AS525</f>
        <v>213994</v>
      </c>
      <c r="AU525" s="1103"/>
      <c r="AV525" s="1101">
        <v>350</v>
      </c>
      <c r="AW525" s="1101">
        <f t="shared" si="1221"/>
        <v>0</v>
      </c>
      <c r="AX525" s="1101">
        <v>1212</v>
      </c>
      <c r="AY525" s="1101">
        <f t="shared" si="1222"/>
        <v>0</v>
      </c>
      <c r="AZ525" s="1102">
        <f t="shared" ref="AZ525" si="1233">AW525+AY525</f>
        <v>0</v>
      </c>
      <c r="BA525" s="1157">
        <f t="shared" si="1197"/>
        <v>0</v>
      </c>
      <c r="BB525" s="363">
        <v>350</v>
      </c>
      <c r="BC525" s="363">
        <f t="shared" si="1224"/>
        <v>0</v>
      </c>
      <c r="BD525" s="363">
        <v>1212</v>
      </c>
      <c r="BE525" s="363">
        <f t="shared" si="1225"/>
        <v>0</v>
      </c>
      <c r="BF525" s="364">
        <f t="shared" si="1122"/>
        <v>0</v>
      </c>
      <c r="BG525" s="1220">
        <f t="shared" si="1104"/>
        <v>213994</v>
      </c>
      <c r="BH525" s="1220">
        <f t="shared" si="1105"/>
        <v>-213994</v>
      </c>
    </row>
    <row r="526" spans="1:60" x14ac:dyDescent="0.2">
      <c r="A526" s="1">
        <v>513</v>
      </c>
      <c r="B526" s="1154" t="s">
        <v>593</v>
      </c>
      <c r="C526" s="51"/>
      <c r="D526" s="51" t="s">
        <v>21</v>
      </c>
      <c r="E526" s="51">
        <v>49</v>
      </c>
      <c r="F526" s="76">
        <v>350</v>
      </c>
      <c r="G526" s="76">
        <f>E526*F526</f>
        <v>17150</v>
      </c>
      <c r="H526" s="76">
        <v>1090</v>
      </c>
      <c r="I526" s="76">
        <f>E526*H526</f>
        <v>53410</v>
      </c>
      <c r="J526" s="1656">
        <f t="shared" si="1226"/>
        <v>70560</v>
      </c>
      <c r="K526" s="131"/>
      <c r="L526" s="95"/>
      <c r="M526" s="95"/>
      <c r="N526" s="95"/>
      <c r="O526" s="95"/>
      <c r="P526" s="96"/>
      <c r="Q526" s="177"/>
      <c r="R526" s="178"/>
      <c r="S526" s="178"/>
      <c r="T526" s="178"/>
      <c r="U526" s="178"/>
      <c r="V526" s="179"/>
      <c r="W526" s="224"/>
      <c r="X526" s="225"/>
      <c r="Y526" s="225"/>
      <c r="Z526" s="225"/>
      <c r="AA526" s="225"/>
      <c r="AB526" s="226"/>
      <c r="AC526" s="271"/>
      <c r="AD526" s="272"/>
      <c r="AE526" s="272"/>
      <c r="AF526" s="272"/>
      <c r="AG526" s="272"/>
      <c r="AH526" s="273"/>
      <c r="AI526" s="318"/>
      <c r="AJ526" s="319"/>
      <c r="AK526" s="319"/>
      <c r="AL526" s="319"/>
      <c r="AM526" s="319"/>
      <c r="AN526" s="320"/>
      <c r="AO526" s="1610">
        <v>49</v>
      </c>
      <c r="AP526" s="1093">
        <v>350</v>
      </c>
      <c r="AQ526" s="1093">
        <f>AO526*AP526</f>
        <v>17150</v>
      </c>
      <c r="AR526" s="1093">
        <v>1090</v>
      </c>
      <c r="AS526" s="1093">
        <f>AO526*AR526</f>
        <v>53410</v>
      </c>
      <c r="AT526" s="1094">
        <f t="shared" si="1232"/>
        <v>70560</v>
      </c>
      <c r="AU526" s="1103"/>
      <c r="AV526" s="1101"/>
      <c r="AW526" s="1101"/>
      <c r="AX526" s="1101"/>
      <c r="AY526" s="1101"/>
      <c r="AZ526" s="1102"/>
      <c r="BA526" s="1157">
        <f t="shared" si="1197"/>
        <v>0</v>
      </c>
      <c r="BB526" s="1156">
        <v>350</v>
      </c>
      <c r="BC526" s="1156">
        <f>BA526*BB526</f>
        <v>0</v>
      </c>
      <c r="BD526" s="1156">
        <v>1090</v>
      </c>
      <c r="BE526" s="1156">
        <f>BA526*BD526</f>
        <v>0</v>
      </c>
      <c r="BF526" s="364">
        <f t="shared" si="1122"/>
        <v>0</v>
      </c>
      <c r="BG526" s="1220">
        <f t="shared" si="1104"/>
        <v>70560</v>
      </c>
      <c r="BH526" s="1220">
        <f t="shared" si="1105"/>
        <v>-70560</v>
      </c>
    </row>
    <row r="527" spans="1:60" ht="25.5" x14ac:dyDescent="0.2">
      <c r="A527" s="1">
        <v>514</v>
      </c>
      <c r="B527" s="50" t="s">
        <v>201</v>
      </c>
      <c r="C527" s="1159"/>
      <c r="D527" s="51" t="s">
        <v>202</v>
      </c>
      <c r="E527" s="51">
        <v>20</v>
      </c>
      <c r="F527" s="76">
        <v>2000</v>
      </c>
      <c r="G527" s="76">
        <f t="shared" si="1171"/>
        <v>40000</v>
      </c>
      <c r="H527" s="76">
        <v>629</v>
      </c>
      <c r="I527" s="76">
        <f t="shared" si="1172"/>
        <v>12580</v>
      </c>
      <c r="J527" s="120">
        <f t="shared" si="1226"/>
        <v>52580</v>
      </c>
      <c r="K527" s="131"/>
      <c r="L527" s="95">
        <v>2000</v>
      </c>
      <c r="M527" s="95">
        <f t="shared" si="1174"/>
        <v>0</v>
      </c>
      <c r="N527" s="95">
        <v>629</v>
      </c>
      <c r="O527" s="95">
        <f t="shared" si="1175"/>
        <v>0</v>
      </c>
      <c r="P527" s="96">
        <f t="shared" si="1227"/>
        <v>0</v>
      </c>
      <c r="Q527" s="177"/>
      <c r="R527" s="178">
        <v>2000</v>
      </c>
      <c r="S527" s="178">
        <f t="shared" si="1177"/>
        <v>0</v>
      </c>
      <c r="T527" s="178">
        <v>629</v>
      </c>
      <c r="U527" s="178">
        <f t="shared" si="1178"/>
        <v>0</v>
      </c>
      <c r="V527" s="179">
        <f t="shared" si="1228"/>
        <v>0</v>
      </c>
      <c r="W527" s="224"/>
      <c r="X527" s="225">
        <v>2000</v>
      </c>
      <c r="Y527" s="225">
        <f t="shared" si="1180"/>
        <v>0</v>
      </c>
      <c r="Z527" s="225">
        <v>629</v>
      </c>
      <c r="AA527" s="225">
        <f t="shared" si="1181"/>
        <v>0</v>
      </c>
      <c r="AB527" s="226">
        <f t="shared" si="1229"/>
        <v>0</v>
      </c>
      <c r="AC527" s="271">
        <v>3</v>
      </c>
      <c r="AD527" s="272">
        <v>2000</v>
      </c>
      <c r="AE527" s="272">
        <f t="shared" si="1183"/>
        <v>6000</v>
      </c>
      <c r="AF527" s="272">
        <v>629</v>
      </c>
      <c r="AG527" s="272">
        <f t="shared" si="1184"/>
        <v>1887</v>
      </c>
      <c r="AH527" s="273">
        <f t="shared" si="1230"/>
        <v>7887</v>
      </c>
      <c r="AI527" s="318"/>
      <c r="AJ527" s="319">
        <v>2000</v>
      </c>
      <c r="AK527" s="319">
        <f t="shared" si="1186"/>
        <v>0</v>
      </c>
      <c r="AL527" s="319">
        <v>629</v>
      </c>
      <c r="AM527" s="319">
        <f t="shared" si="1187"/>
        <v>0</v>
      </c>
      <c r="AN527" s="320">
        <f>AK527+AM527</f>
        <v>0</v>
      </c>
      <c r="AO527" s="1610">
        <v>17</v>
      </c>
      <c r="AP527" s="1093">
        <v>2000</v>
      </c>
      <c r="AQ527" s="1093">
        <f t="shared" ref="AQ527" si="1234">AO527*AP527</f>
        <v>34000</v>
      </c>
      <c r="AR527" s="1093">
        <v>629</v>
      </c>
      <c r="AS527" s="1093">
        <f t="shared" ref="AS527" si="1235">AO527*AR527</f>
        <v>10693</v>
      </c>
      <c r="AT527" s="1094">
        <f t="shared" ref="AT527:AT528" si="1236">AQ527+AS527</f>
        <v>44693</v>
      </c>
      <c r="AU527" s="1103"/>
      <c r="AV527" s="1101">
        <v>2000</v>
      </c>
      <c r="AW527" s="1101">
        <f t="shared" ref="AW527" si="1237">AU527*AV527</f>
        <v>0</v>
      </c>
      <c r="AX527" s="1101">
        <v>629</v>
      </c>
      <c r="AY527" s="1101">
        <f t="shared" ref="AY527" si="1238">AU527*AX527</f>
        <v>0</v>
      </c>
      <c r="AZ527" s="1102">
        <f t="shared" ref="AZ527:AZ528" si="1239">AW527+AY527</f>
        <v>0</v>
      </c>
      <c r="BA527" s="1157">
        <f t="shared" si="1197"/>
        <v>0</v>
      </c>
      <c r="BB527" s="363">
        <v>2000</v>
      </c>
      <c r="BC527" s="363">
        <f t="shared" ref="BC527" si="1240">BA527*BB527</f>
        <v>0</v>
      </c>
      <c r="BD527" s="363">
        <v>629</v>
      </c>
      <c r="BE527" s="363">
        <f t="shared" ref="BE527" si="1241">BA527*BD527</f>
        <v>0</v>
      </c>
      <c r="BF527" s="364">
        <f t="shared" si="1122"/>
        <v>0</v>
      </c>
      <c r="BG527" s="1220">
        <f t="shared" si="1104"/>
        <v>44693</v>
      </c>
      <c r="BH527" s="1220">
        <f t="shared" si="1105"/>
        <v>-44693</v>
      </c>
    </row>
    <row r="528" spans="1:60" ht="25.5" x14ac:dyDescent="0.2">
      <c r="A528" s="1">
        <v>495</v>
      </c>
      <c r="B528" s="50" t="s">
        <v>594</v>
      </c>
      <c r="C528" s="51"/>
      <c r="D528" s="51" t="s">
        <v>202</v>
      </c>
      <c r="E528" s="51">
        <v>1042</v>
      </c>
      <c r="F528" s="76">
        <v>139</v>
      </c>
      <c r="G528" s="76">
        <f>E528*F528</f>
        <v>144838</v>
      </c>
      <c r="H528" s="76">
        <v>151</v>
      </c>
      <c r="I528" s="76">
        <f>E528*H528</f>
        <v>157342</v>
      </c>
      <c r="J528" s="1656">
        <f t="shared" si="1226"/>
        <v>302180</v>
      </c>
      <c r="K528" s="131"/>
      <c r="L528" s="95"/>
      <c r="M528" s="95"/>
      <c r="N528" s="95"/>
      <c r="O528" s="95"/>
      <c r="P528" s="96">
        <f t="shared" si="1227"/>
        <v>0</v>
      </c>
      <c r="Q528" s="177"/>
      <c r="R528" s="178"/>
      <c r="S528" s="178"/>
      <c r="T528" s="178"/>
      <c r="U528" s="178"/>
      <c r="V528" s="179">
        <f t="shared" si="1228"/>
        <v>0</v>
      </c>
      <c r="W528" s="224"/>
      <c r="X528" s="225"/>
      <c r="Y528" s="225"/>
      <c r="Z528" s="225"/>
      <c r="AA528" s="225"/>
      <c r="AB528" s="226">
        <f t="shared" si="1229"/>
        <v>0</v>
      </c>
      <c r="AC528" s="271"/>
      <c r="AD528" s="272"/>
      <c r="AE528" s="272"/>
      <c r="AF528" s="272"/>
      <c r="AG528" s="272"/>
      <c r="AH528" s="273">
        <f t="shared" si="1230"/>
        <v>0</v>
      </c>
      <c r="AI528" s="1106">
        <v>1042</v>
      </c>
      <c r="AJ528" s="319">
        <v>139</v>
      </c>
      <c r="AK528" s="319">
        <f t="shared" si="1186"/>
        <v>144838</v>
      </c>
      <c r="AL528" s="319">
        <v>151</v>
      </c>
      <c r="AM528" s="319">
        <f t="shared" si="1187"/>
        <v>157342</v>
      </c>
      <c r="AN528" s="320">
        <f>AK528+AM528</f>
        <v>302180</v>
      </c>
      <c r="AO528" s="1107"/>
      <c r="AP528" s="1093"/>
      <c r="AQ528" s="1093"/>
      <c r="AR528" s="1093"/>
      <c r="AS528" s="1093"/>
      <c r="AT528" s="1094">
        <f t="shared" si="1236"/>
        <v>0</v>
      </c>
      <c r="AU528" s="1103"/>
      <c r="AV528" s="1101"/>
      <c r="AW528" s="1101"/>
      <c r="AX528" s="1101"/>
      <c r="AY528" s="1101"/>
      <c r="AZ528" s="1102">
        <f t="shared" si="1239"/>
        <v>0</v>
      </c>
      <c r="BA528" s="1151">
        <f t="shared" si="1197"/>
        <v>0</v>
      </c>
      <c r="BB528" s="1156">
        <v>139</v>
      </c>
      <c r="BC528" s="1156">
        <f>BA528*BB528</f>
        <v>0</v>
      </c>
      <c r="BD528" s="1156">
        <v>151</v>
      </c>
      <c r="BE528" s="1156">
        <f>BA528*BD528</f>
        <v>0</v>
      </c>
      <c r="BF528" s="364">
        <f t="shared" si="1122"/>
        <v>0</v>
      </c>
      <c r="BG528" s="1220">
        <f t="shared" si="1104"/>
        <v>0</v>
      </c>
      <c r="BH528" s="1220">
        <f t="shared" si="1105"/>
        <v>0</v>
      </c>
    </row>
    <row r="529" spans="1:60" x14ac:dyDescent="0.2">
      <c r="A529" s="1">
        <v>515</v>
      </c>
      <c r="B529" s="50" t="s">
        <v>40</v>
      </c>
      <c r="C529" s="1159"/>
      <c r="D529" s="51" t="s">
        <v>41</v>
      </c>
      <c r="E529" s="51">
        <v>1</v>
      </c>
      <c r="F529" s="76">
        <v>0</v>
      </c>
      <c r="G529" s="76">
        <f t="shared" si="1171"/>
        <v>0</v>
      </c>
      <c r="H529" s="76">
        <v>53152</v>
      </c>
      <c r="I529" s="76">
        <f t="shared" si="1172"/>
        <v>53152</v>
      </c>
      <c r="J529" s="120">
        <f t="shared" si="1226"/>
        <v>53152</v>
      </c>
      <c r="K529" s="131"/>
      <c r="L529" s="95">
        <v>0</v>
      </c>
      <c r="M529" s="95">
        <f t="shared" si="1174"/>
        <v>0</v>
      </c>
      <c r="N529" s="95">
        <v>53152</v>
      </c>
      <c r="O529" s="95">
        <f t="shared" si="1175"/>
        <v>0</v>
      </c>
      <c r="P529" s="96">
        <f t="shared" si="1227"/>
        <v>0</v>
      </c>
      <c r="Q529" s="177"/>
      <c r="R529" s="178">
        <v>0</v>
      </c>
      <c r="S529" s="178">
        <f t="shared" si="1177"/>
        <v>0</v>
      </c>
      <c r="T529" s="178">
        <v>53152</v>
      </c>
      <c r="U529" s="178">
        <f t="shared" si="1178"/>
        <v>0</v>
      </c>
      <c r="V529" s="179">
        <f t="shared" si="1228"/>
        <v>0</v>
      </c>
      <c r="W529" s="224"/>
      <c r="X529" s="225">
        <v>0</v>
      </c>
      <c r="Y529" s="225">
        <f t="shared" si="1180"/>
        <v>0</v>
      </c>
      <c r="Z529" s="225">
        <v>53152</v>
      </c>
      <c r="AA529" s="225">
        <f t="shared" si="1181"/>
        <v>0</v>
      </c>
      <c r="AB529" s="226">
        <f t="shared" si="1229"/>
        <v>0</v>
      </c>
      <c r="AC529" s="271">
        <v>1</v>
      </c>
      <c r="AD529" s="272">
        <v>0</v>
      </c>
      <c r="AE529" s="272">
        <f t="shared" si="1183"/>
        <v>0</v>
      </c>
      <c r="AF529" s="272">
        <v>53152</v>
      </c>
      <c r="AG529" s="272">
        <f t="shared" si="1184"/>
        <v>53152</v>
      </c>
      <c r="AH529" s="273">
        <f t="shared" si="1230"/>
        <v>53152</v>
      </c>
      <c r="AI529" s="318"/>
      <c r="AJ529" s="319">
        <v>0</v>
      </c>
      <c r="AK529" s="319">
        <f t="shared" si="1186"/>
        <v>0</v>
      </c>
      <c r="AL529" s="319">
        <v>53152</v>
      </c>
      <c r="AM529" s="319">
        <f t="shared" si="1187"/>
        <v>0</v>
      </c>
      <c r="AN529" s="320">
        <f t="shared" si="1231"/>
        <v>0</v>
      </c>
      <c r="AO529" s="1107"/>
      <c r="AP529" s="1093">
        <v>0</v>
      </c>
      <c r="AQ529" s="1093">
        <f t="shared" ref="AQ529:AQ533" si="1242">AO529*AP529</f>
        <v>0</v>
      </c>
      <c r="AR529" s="1093">
        <v>53152</v>
      </c>
      <c r="AS529" s="1093">
        <f t="shared" ref="AS529:AS533" si="1243">AO529*AR529</f>
        <v>0</v>
      </c>
      <c r="AT529" s="1094">
        <f t="shared" ref="AT529:AT530" si="1244">AQ529+AS529</f>
        <v>0</v>
      </c>
      <c r="AU529" s="1103"/>
      <c r="AV529" s="1101">
        <v>0</v>
      </c>
      <c r="AW529" s="1101">
        <f t="shared" ref="AW529:AW533" si="1245">AU529*AV529</f>
        <v>0</v>
      </c>
      <c r="AX529" s="1101">
        <v>53152</v>
      </c>
      <c r="AY529" s="1101">
        <f t="shared" ref="AY529:AY533" si="1246">AU529*AX529</f>
        <v>0</v>
      </c>
      <c r="AZ529" s="1102">
        <f t="shared" ref="AZ529:AZ530" si="1247">AW529+AY529</f>
        <v>0</v>
      </c>
      <c r="BA529" s="1151">
        <f t="shared" si="1197"/>
        <v>0</v>
      </c>
      <c r="BB529" s="363">
        <v>0</v>
      </c>
      <c r="BC529" s="363">
        <f t="shared" ref="BC529:BC533" si="1248">BA529*BB529</f>
        <v>0</v>
      </c>
      <c r="BD529" s="363">
        <v>53152</v>
      </c>
      <c r="BE529" s="363">
        <f t="shared" ref="BE529:BE533" si="1249">BA529*BD529</f>
        <v>0</v>
      </c>
      <c r="BF529" s="364">
        <f t="shared" si="1122"/>
        <v>0</v>
      </c>
      <c r="BG529" s="1220">
        <f t="shared" si="1104"/>
        <v>0</v>
      </c>
      <c r="BH529" s="1220">
        <f t="shared" si="1105"/>
        <v>0</v>
      </c>
    </row>
    <row r="530" spans="1:60" x14ac:dyDescent="0.2">
      <c r="A530" s="1">
        <v>516</v>
      </c>
      <c r="B530" s="50" t="s">
        <v>205</v>
      </c>
      <c r="C530" s="1399"/>
      <c r="D530" s="51" t="s">
        <v>32</v>
      </c>
      <c r="E530" s="51">
        <v>1</v>
      </c>
      <c r="F530" s="76">
        <v>954853.5</v>
      </c>
      <c r="G530" s="76">
        <f t="shared" si="1171"/>
        <v>954853.5</v>
      </c>
      <c r="H530" s="76">
        <v>928267</v>
      </c>
      <c r="I530" s="76">
        <f t="shared" si="1172"/>
        <v>928267</v>
      </c>
      <c r="J530" s="120">
        <f t="shared" si="1226"/>
        <v>1883120.5</v>
      </c>
      <c r="K530" s="131"/>
      <c r="L530" s="95">
        <v>954853.5</v>
      </c>
      <c r="M530" s="95">
        <f t="shared" si="1174"/>
        <v>0</v>
      </c>
      <c r="N530" s="95">
        <v>928267</v>
      </c>
      <c r="O530" s="95">
        <f t="shared" si="1175"/>
        <v>0</v>
      </c>
      <c r="P530" s="96">
        <f t="shared" si="1227"/>
        <v>0</v>
      </c>
      <c r="Q530" s="177"/>
      <c r="R530" s="178">
        <v>954853.5</v>
      </c>
      <c r="S530" s="178">
        <f t="shared" si="1177"/>
        <v>0</v>
      </c>
      <c r="T530" s="178">
        <v>928267</v>
      </c>
      <c r="U530" s="178">
        <f t="shared" si="1178"/>
        <v>0</v>
      </c>
      <c r="V530" s="179">
        <f t="shared" si="1228"/>
        <v>0</v>
      </c>
      <c r="W530" s="224">
        <v>0.6</v>
      </c>
      <c r="X530" s="225">
        <v>954853.5</v>
      </c>
      <c r="Y530" s="225">
        <f t="shared" si="1180"/>
        <v>572912.1</v>
      </c>
      <c r="Z530" s="225">
        <v>928267</v>
      </c>
      <c r="AA530" s="225">
        <f t="shared" si="1181"/>
        <v>556960.19999999995</v>
      </c>
      <c r="AB530" s="226">
        <f t="shared" si="1229"/>
        <v>1129872.2999999998</v>
      </c>
      <c r="AC530" s="271"/>
      <c r="AD530" s="272">
        <v>954853.5</v>
      </c>
      <c r="AE530" s="272">
        <f t="shared" si="1183"/>
        <v>0</v>
      </c>
      <c r="AF530" s="272">
        <v>928267</v>
      </c>
      <c r="AG530" s="272">
        <f t="shared" si="1184"/>
        <v>0</v>
      </c>
      <c r="AH530" s="273">
        <f t="shared" si="1230"/>
        <v>0</v>
      </c>
      <c r="AI530" s="318"/>
      <c r="AJ530" s="319">
        <v>954853.5</v>
      </c>
      <c r="AK530" s="319">
        <f t="shared" si="1186"/>
        <v>0</v>
      </c>
      <c r="AL530" s="319">
        <v>928267</v>
      </c>
      <c r="AM530" s="319">
        <f t="shared" si="1187"/>
        <v>0</v>
      </c>
      <c r="AN530" s="320">
        <f t="shared" si="1231"/>
        <v>0</v>
      </c>
      <c r="AO530" s="1610">
        <v>0.4</v>
      </c>
      <c r="AP530" s="1093">
        <v>954853.5</v>
      </c>
      <c r="AQ530" s="1093">
        <f t="shared" si="1242"/>
        <v>381941.4</v>
      </c>
      <c r="AR530" s="1093">
        <v>928267</v>
      </c>
      <c r="AS530" s="1093">
        <f t="shared" si="1243"/>
        <v>371306.80000000005</v>
      </c>
      <c r="AT530" s="1094">
        <f t="shared" si="1244"/>
        <v>753248.20000000007</v>
      </c>
      <c r="AU530" s="1103"/>
      <c r="AV530" s="1101">
        <v>954853.5</v>
      </c>
      <c r="AW530" s="1101">
        <f t="shared" si="1245"/>
        <v>0</v>
      </c>
      <c r="AX530" s="1101">
        <v>928267</v>
      </c>
      <c r="AY530" s="1101">
        <f t="shared" si="1246"/>
        <v>0</v>
      </c>
      <c r="AZ530" s="1102">
        <f t="shared" si="1247"/>
        <v>0</v>
      </c>
      <c r="BA530" s="1151">
        <f t="shared" si="1197"/>
        <v>0</v>
      </c>
      <c r="BB530" s="363">
        <v>954853.5</v>
      </c>
      <c r="BC530" s="363">
        <f t="shared" si="1248"/>
        <v>0</v>
      </c>
      <c r="BD530" s="363">
        <v>928267</v>
      </c>
      <c r="BE530" s="363">
        <f t="shared" si="1249"/>
        <v>0</v>
      </c>
      <c r="BF530" s="364">
        <f t="shared" si="1122"/>
        <v>0</v>
      </c>
      <c r="BG530" s="1220">
        <f t="shared" si="1104"/>
        <v>753248.20000000019</v>
      </c>
      <c r="BH530" s="1220">
        <f t="shared" si="1105"/>
        <v>-753248.20000000019</v>
      </c>
    </row>
    <row r="531" spans="1:60" x14ac:dyDescent="0.2">
      <c r="A531" s="1">
        <v>517</v>
      </c>
      <c r="B531" s="50"/>
      <c r="C531" s="1399"/>
      <c r="D531" s="51"/>
      <c r="E531" s="51"/>
      <c r="F531" s="76"/>
      <c r="G531" s="76">
        <f t="shared" si="1171"/>
        <v>0</v>
      </c>
      <c r="H531" s="76"/>
      <c r="I531" s="76">
        <f t="shared" si="1172"/>
        <v>0</v>
      </c>
      <c r="J531" s="120"/>
      <c r="K531" s="131"/>
      <c r="L531" s="95"/>
      <c r="M531" s="95">
        <f t="shared" si="1174"/>
        <v>0</v>
      </c>
      <c r="N531" s="95"/>
      <c r="O531" s="95">
        <f t="shared" si="1175"/>
        <v>0</v>
      </c>
      <c r="P531" s="96"/>
      <c r="Q531" s="177"/>
      <c r="R531" s="178"/>
      <c r="S531" s="178">
        <f t="shared" si="1177"/>
        <v>0</v>
      </c>
      <c r="T531" s="178"/>
      <c r="U531" s="178">
        <f t="shared" si="1178"/>
        <v>0</v>
      </c>
      <c r="V531" s="179"/>
      <c r="W531" s="224"/>
      <c r="X531" s="225"/>
      <c r="Y531" s="225">
        <f t="shared" si="1180"/>
        <v>0</v>
      </c>
      <c r="Z531" s="225"/>
      <c r="AA531" s="225">
        <f t="shared" si="1181"/>
        <v>0</v>
      </c>
      <c r="AB531" s="226"/>
      <c r="AC531" s="271"/>
      <c r="AD531" s="272"/>
      <c r="AE531" s="272">
        <f t="shared" si="1183"/>
        <v>0</v>
      </c>
      <c r="AF531" s="272"/>
      <c r="AG531" s="272">
        <f t="shared" si="1184"/>
        <v>0</v>
      </c>
      <c r="AH531" s="273"/>
      <c r="AI531" s="318"/>
      <c r="AJ531" s="319"/>
      <c r="AK531" s="319">
        <f t="shared" si="1186"/>
        <v>0</v>
      </c>
      <c r="AL531" s="319"/>
      <c r="AM531" s="319">
        <f t="shared" si="1187"/>
        <v>0</v>
      </c>
      <c r="AN531" s="320"/>
      <c r="AO531" s="1107"/>
      <c r="AP531" s="1093"/>
      <c r="AQ531" s="1093">
        <f t="shared" si="1242"/>
        <v>0</v>
      </c>
      <c r="AR531" s="1093"/>
      <c r="AS531" s="1093">
        <f t="shared" si="1243"/>
        <v>0</v>
      </c>
      <c r="AT531" s="1094"/>
      <c r="AU531" s="1103"/>
      <c r="AV531" s="1101"/>
      <c r="AW531" s="1101">
        <f t="shared" si="1245"/>
        <v>0</v>
      </c>
      <c r="AX531" s="1101"/>
      <c r="AY531" s="1101">
        <f t="shared" si="1246"/>
        <v>0</v>
      </c>
      <c r="AZ531" s="1102"/>
      <c r="BA531" s="1151">
        <f t="shared" si="1197"/>
        <v>0</v>
      </c>
      <c r="BB531" s="363"/>
      <c r="BC531" s="363">
        <f t="shared" si="1248"/>
        <v>0</v>
      </c>
      <c r="BD531" s="363"/>
      <c r="BE531" s="363">
        <f t="shared" si="1249"/>
        <v>0</v>
      </c>
      <c r="BF531" s="364">
        <f t="shared" si="1122"/>
        <v>0</v>
      </c>
      <c r="BG531" s="1220">
        <f t="shared" si="1104"/>
        <v>0</v>
      </c>
      <c r="BH531" s="1220">
        <f t="shared" si="1105"/>
        <v>0</v>
      </c>
    </row>
    <row r="532" spans="1:60" x14ac:dyDescent="0.2">
      <c r="A532" s="1">
        <v>518</v>
      </c>
      <c r="B532" s="50" t="s">
        <v>206</v>
      </c>
      <c r="C532" s="1159"/>
      <c r="D532" s="51" t="s">
        <v>207</v>
      </c>
      <c r="E532" s="51">
        <v>1</v>
      </c>
      <c r="F532" s="76">
        <v>576000</v>
      </c>
      <c r="G532" s="76">
        <f t="shared" si="1171"/>
        <v>576000</v>
      </c>
      <c r="H532" s="76">
        <v>0</v>
      </c>
      <c r="I532" s="76">
        <f t="shared" si="1172"/>
        <v>0</v>
      </c>
      <c r="J532" s="120">
        <f t="shared" ref="J532:J533" si="1250">G532+I532</f>
        <v>576000</v>
      </c>
      <c r="K532" s="131"/>
      <c r="L532" s="95">
        <v>576000</v>
      </c>
      <c r="M532" s="95">
        <f t="shared" si="1174"/>
        <v>0</v>
      </c>
      <c r="N532" s="95">
        <v>0</v>
      </c>
      <c r="O532" s="95">
        <f t="shared" si="1175"/>
        <v>0</v>
      </c>
      <c r="P532" s="96">
        <f t="shared" ref="P532:P533" si="1251">M532+O532</f>
        <v>0</v>
      </c>
      <c r="Q532" s="177"/>
      <c r="R532" s="178">
        <v>576000</v>
      </c>
      <c r="S532" s="178">
        <f t="shared" si="1177"/>
        <v>0</v>
      </c>
      <c r="T532" s="178">
        <v>0</v>
      </c>
      <c r="U532" s="178">
        <f t="shared" si="1178"/>
        <v>0</v>
      </c>
      <c r="V532" s="179">
        <f t="shared" ref="V532:V533" si="1252">S532+U532</f>
        <v>0</v>
      </c>
      <c r="W532" s="224">
        <v>0.5</v>
      </c>
      <c r="X532" s="225">
        <v>576000</v>
      </c>
      <c r="Y532" s="225">
        <f t="shared" si="1180"/>
        <v>288000</v>
      </c>
      <c r="Z532" s="225">
        <v>0</v>
      </c>
      <c r="AA532" s="225">
        <f t="shared" si="1181"/>
        <v>0</v>
      </c>
      <c r="AB532" s="226">
        <f t="shared" ref="AB532:AB533" si="1253">Y532+AA532</f>
        <v>288000</v>
      </c>
      <c r="AC532" s="271"/>
      <c r="AD532" s="272">
        <v>576000</v>
      </c>
      <c r="AE532" s="272">
        <f t="shared" si="1183"/>
        <v>0</v>
      </c>
      <c r="AF532" s="272">
        <v>0</v>
      </c>
      <c r="AG532" s="272">
        <f t="shared" si="1184"/>
        <v>0</v>
      </c>
      <c r="AH532" s="273">
        <f t="shared" ref="AH532:AH533" si="1254">AE532+AG532</f>
        <v>0</v>
      </c>
      <c r="AI532" s="318"/>
      <c r="AJ532" s="319">
        <v>576000</v>
      </c>
      <c r="AK532" s="319">
        <f t="shared" si="1186"/>
        <v>0</v>
      </c>
      <c r="AL532" s="319">
        <v>0</v>
      </c>
      <c r="AM532" s="319">
        <f t="shared" si="1187"/>
        <v>0</v>
      </c>
      <c r="AN532" s="320">
        <f t="shared" ref="AN532:AN533" si="1255">AK532+AM532</f>
        <v>0</v>
      </c>
      <c r="AO532" s="1610">
        <v>0.5</v>
      </c>
      <c r="AP532" s="1093">
        <v>576000</v>
      </c>
      <c r="AQ532" s="1093">
        <f t="shared" si="1242"/>
        <v>288000</v>
      </c>
      <c r="AR532" s="1093">
        <v>0</v>
      </c>
      <c r="AS532" s="1093">
        <f t="shared" si="1243"/>
        <v>0</v>
      </c>
      <c r="AT532" s="1094">
        <f t="shared" ref="AT532:AT533" si="1256">AQ532+AS532</f>
        <v>288000</v>
      </c>
      <c r="AU532" s="1103"/>
      <c r="AV532" s="1101">
        <v>576000</v>
      </c>
      <c r="AW532" s="1101">
        <f t="shared" si="1245"/>
        <v>0</v>
      </c>
      <c r="AX532" s="1101">
        <v>0</v>
      </c>
      <c r="AY532" s="1101">
        <f t="shared" si="1246"/>
        <v>0</v>
      </c>
      <c r="AZ532" s="1102">
        <f t="shared" ref="AZ532:AZ533" si="1257">AW532+AY532</f>
        <v>0</v>
      </c>
      <c r="BA532" s="1151">
        <f t="shared" si="1197"/>
        <v>0</v>
      </c>
      <c r="BB532" s="363">
        <v>576000</v>
      </c>
      <c r="BC532" s="363">
        <f t="shared" si="1248"/>
        <v>0</v>
      </c>
      <c r="BD532" s="363">
        <v>0</v>
      </c>
      <c r="BE532" s="363">
        <f t="shared" si="1249"/>
        <v>0</v>
      </c>
      <c r="BF532" s="364">
        <f t="shared" si="1122"/>
        <v>0</v>
      </c>
      <c r="BG532" s="1220">
        <f t="shared" si="1104"/>
        <v>288000</v>
      </c>
      <c r="BH532" s="1220">
        <f t="shared" si="1105"/>
        <v>-288000</v>
      </c>
    </row>
    <row r="533" spans="1:60" ht="13.5" thickBot="1" x14ac:dyDescent="0.25">
      <c r="A533" s="1">
        <v>519</v>
      </c>
      <c r="B533" s="50" t="s">
        <v>104</v>
      </c>
      <c r="C533" s="1159"/>
      <c r="D533" s="51" t="s">
        <v>207</v>
      </c>
      <c r="E533" s="51">
        <v>1</v>
      </c>
      <c r="F533" s="76">
        <v>243000</v>
      </c>
      <c r="G533" s="76">
        <f t="shared" si="1171"/>
        <v>243000</v>
      </c>
      <c r="H533" s="76">
        <v>0</v>
      </c>
      <c r="I533" s="76">
        <f t="shared" si="1172"/>
        <v>0</v>
      </c>
      <c r="J533" s="120">
        <f t="shared" si="1250"/>
        <v>243000</v>
      </c>
      <c r="K533" s="131"/>
      <c r="L533" s="95">
        <v>243000</v>
      </c>
      <c r="M533" s="95">
        <f t="shared" si="1174"/>
        <v>0</v>
      </c>
      <c r="N533" s="95">
        <v>0</v>
      </c>
      <c r="O533" s="95">
        <f t="shared" si="1175"/>
        <v>0</v>
      </c>
      <c r="P533" s="96">
        <f t="shared" si="1251"/>
        <v>0</v>
      </c>
      <c r="Q533" s="177"/>
      <c r="R533" s="178">
        <v>243000</v>
      </c>
      <c r="S533" s="178">
        <f t="shared" si="1177"/>
        <v>0</v>
      </c>
      <c r="T533" s="178">
        <v>0</v>
      </c>
      <c r="U533" s="178">
        <f t="shared" si="1178"/>
        <v>0</v>
      </c>
      <c r="V533" s="179">
        <f t="shared" si="1252"/>
        <v>0</v>
      </c>
      <c r="W533" s="224"/>
      <c r="X533" s="225">
        <v>243000</v>
      </c>
      <c r="Y533" s="225">
        <f t="shared" si="1180"/>
        <v>0</v>
      </c>
      <c r="Z533" s="225">
        <v>0</v>
      </c>
      <c r="AA533" s="225">
        <f t="shared" si="1181"/>
        <v>0</v>
      </c>
      <c r="AB533" s="226">
        <f t="shared" si="1253"/>
        <v>0</v>
      </c>
      <c r="AC533" s="271"/>
      <c r="AD533" s="272">
        <v>243000</v>
      </c>
      <c r="AE533" s="272">
        <f t="shared" si="1183"/>
        <v>0</v>
      </c>
      <c r="AF533" s="272">
        <v>0</v>
      </c>
      <c r="AG533" s="272">
        <f t="shared" si="1184"/>
        <v>0</v>
      </c>
      <c r="AH533" s="273">
        <f t="shared" si="1254"/>
        <v>0</v>
      </c>
      <c r="AI533" s="318"/>
      <c r="AJ533" s="319">
        <v>243000</v>
      </c>
      <c r="AK533" s="319">
        <f t="shared" si="1186"/>
        <v>0</v>
      </c>
      <c r="AL533" s="319">
        <v>0</v>
      </c>
      <c r="AM533" s="319">
        <f t="shared" si="1187"/>
        <v>0</v>
      </c>
      <c r="AN533" s="320">
        <f t="shared" si="1255"/>
        <v>0</v>
      </c>
      <c r="AO533" s="1183"/>
      <c r="AP533" s="1093">
        <v>243000</v>
      </c>
      <c r="AQ533" s="1093">
        <f t="shared" si="1242"/>
        <v>0</v>
      </c>
      <c r="AR533" s="1093">
        <v>0</v>
      </c>
      <c r="AS533" s="1093">
        <f t="shared" si="1243"/>
        <v>0</v>
      </c>
      <c r="AT533" s="1094">
        <f t="shared" si="1256"/>
        <v>0</v>
      </c>
      <c r="AU533" s="1619">
        <v>1</v>
      </c>
      <c r="AV533" s="1101">
        <v>243000</v>
      </c>
      <c r="AW533" s="1101">
        <f t="shared" si="1245"/>
        <v>243000</v>
      </c>
      <c r="AX533" s="1101">
        <v>0</v>
      </c>
      <c r="AY533" s="1101">
        <f t="shared" si="1246"/>
        <v>0</v>
      </c>
      <c r="AZ533" s="1102">
        <f t="shared" si="1257"/>
        <v>243000</v>
      </c>
      <c r="BA533" s="1151">
        <f t="shared" si="1197"/>
        <v>0</v>
      </c>
      <c r="BB533" s="363">
        <v>243000</v>
      </c>
      <c r="BC533" s="363">
        <f t="shared" si="1248"/>
        <v>0</v>
      </c>
      <c r="BD533" s="363">
        <v>0</v>
      </c>
      <c r="BE533" s="363">
        <f t="shared" si="1249"/>
        <v>0</v>
      </c>
      <c r="BF533" s="364">
        <f t="shared" si="1122"/>
        <v>0</v>
      </c>
      <c r="BG533" s="1220">
        <f t="shared" si="1104"/>
        <v>243000</v>
      </c>
      <c r="BH533" s="1220">
        <f t="shared" si="1105"/>
        <v>-243000</v>
      </c>
    </row>
    <row r="534" spans="1:60" ht="14.25" thickTop="1" thickBot="1" x14ac:dyDescent="0.25">
      <c r="A534" s="1">
        <v>520</v>
      </c>
      <c r="B534" s="1164"/>
      <c r="C534" s="1165"/>
      <c r="D534" s="1165"/>
      <c r="E534" s="1165"/>
      <c r="F534" s="1166"/>
      <c r="G534" s="1166"/>
      <c r="H534" s="1166"/>
      <c r="I534" s="1166"/>
      <c r="J534" s="1167"/>
      <c r="K534" s="1168"/>
      <c r="L534" s="1169"/>
      <c r="M534" s="1169"/>
      <c r="N534" s="1169"/>
      <c r="O534" s="1169"/>
      <c r="P534" s="1170"/>
      <c r="Q534" s="1171"/>
      <c r="R534" s="1172"/>
      <c r="S534" s="1172"/>
      <c r="T534" s="1172"/>
      <c r="U534" s="1172"/>
      <c r="V534" s="1173"/>
      <c r="W534" s="1174"/>
      <c r="X534" s="1175"/>
      <c r="Y534" s="1175"/>
      <c r="Z534" s="1175"/>
      <c r="AA534" s="1175"/>
      <c r="AB534" s="1176"/>
      <c r="AC534" s="1177"/>
      <c r="AD534" s="1178"/>
      <c r="AE534" s="1178"/>
      <c r="AF534" s="1178"/>
      <c r="AG534" s="1178"/>
      <c r="AH534" s="1179"/>
      <c r="AI534" s="1180"/>
      <c r="AJ534" s="1181"/>
      <c r="AK534" s="1181"/>
      <c r="AL534" s="1181"/>
      <c r="AM534" s="1181"/>
      <c r="AN534" s="1182"/>
      <c r="AO534" s="1183"/>
      <c r="AP534" s="1184"/>
      <c r="AQ534" s="1184"/>
      <c r="AR534" s="1184"/>
      <c r="AS534" s="1184"/>
      <c r="AT534" s="1185"/>
      <c r="AU534" s="1186"/>
      <c r="AV534" s="1187"/>
      <c r="AW534" s="1187"/>
      <c r="AX534" s="1187"/>
      <c r="AY534" s="1187"/>
      <c r="AZ534" s="1188"/>
      <c r="BA534" s="1151">
        <f t="shared" si="1197"/>
        <v>0</v>
      </c>
      <c r="BB534" s="1189"/>
      <c r="BC534" s="1189"/>
      <c r="BD534" s="1189"/>
      <c r="BE534" s="1189"/>
      <c r="BF534" s="364">
        <f t="shared" si="1122"/>
        <v>0</v>
      </c>
      <c r="BG534" s="1220">
        <f t="shared" si="1104"/>
        <v>0</v>
      </c>
      <c r="BH534" s="1220">
        <f t="shared" si="1105"/>
        <v>0</v>
      </c>
    </row>
    <row r="535" spans="1:60" ht="14.25" thickTop="1" thickBot="1" x14ac:dyDescent="0.25">
      <c r="A535" s="1">
        <v>521</v>
      </c>
      <c r="B535" s="1400" t="s">
        <v>208</v>
      </c>
      <c r="C535" s="1401"/>
      <c r="D535" s="1402"/>
      <c r="E535" s="1403"/>
      <c r="F535" s="1404"/>
      <c r="G535" s="1405">
        <f>SUM(G228:G517)+SUM(G518:G533)</f>
        <v>19772278.749999996</v>
      </c>
      <c r="H535" s="1404"/>
      <c r="I535" s="1405">
        <f>SUM(I228:I517)+SUM(I518:I533)</f>
        <v>18353411.269951187</v>
      </c>
      <c r="J535" s="1405">
        <f>SUM(J228:J517)+SUM(J518:J533)</f>
        <v>38125690.019951187</v>
      </c>
      <c r="K535" s="1406"/>
      <c r="L535" s="1407"/>
      <c r="M535" s="1408">
        <f>SUM(M228:M534)</f>
        <v>8767855.6400000006</v>
      </c>
      <c r="N535" s="1407"/>
      <c r="O535" s="1408">
        <f>SUM(O228:O534)</f>
        <v>5541502.0788543765</v>
      </c>
      <c r="P535" s="1409">
        <f>SUM(P228:P517)+SUM(P518:P533)</f>
        <v>14309357.718854375</v>
      </c>
      <c r="Q535" s="1410"/>
      <c r="R535" s="1411"/>
      <c r="S535" s="1412">
        <f>SUM(S228:S534)</f>
        <v>4488637.9000000004</v>
      </c>
      <c r="T535" s="1411"/>
      <c r="U535" s="1412">
        <f>SUM(U228:U534)</f>
        <v>3327387.6871999996</v>
      </c>
      <c r="V535" s="1413">
        <f>SUM(V228:V517)+SUM(V518:V533)</f>
        <v>7816025.587199999</v>
      </c>
      <c r="W535" s="1414"/>
      <c r="X535" s="1415"/>
      <c r="Y535" s="1416">
        <f>SUM(Y228:Y534)</f>
        <v>3129032.02</v>
      </c>
      <c r="Z535" s="1415"/>
      <c r="AA535" s="1416">
        <f>SUM(AA228:AA534)</f>
        <v>6581385.9240000006</v>
      </c>
      <c r="AB535" s="1417">
        <f>SUM(AB228:AB517)+SUM(AB518:AB533)</f>
        <v>9710417.9439999983</v>
      </c>
      <c r="AC535" s="1418"/>
      <c r="AD535" s="1419"/>
      <c r="AE535" s="1420">
        <f>SUM(AE228:AE534)</f>
        <v>477593.77500000002</v>
      </c>
      <c r="AF535" s="1419"/>
      <c r="AG535" s="1420">
        <f>SUM(AG228:AG534)</f>
        <v>596198.245</v>
      </c>
      <c r="AH535" s="1421">
        <f>SUM(AH228:AH517)+SUM(AH518:AH533)</f>
        <v>1073792.02</v>
      </c>
      <c r="AI535" s="1422"/>
      <c r="AJ535" s="1423"/>
      <c r="AK535" s="1424">
        <f>SUM(AK228:AK534)</f>
        <v>1619662.9349999998</v>
      </c>
      <c r="AL535" s="1423"/>
      <c r="AM535" s="1424">
        <f>SUM(AM228:AM534)</f>
        <v>1376436.7888968051</v>
      </c>
      <c r="AN535" s="1425">
        <f>SUM(AN228:AN517)+SUM(AN518:AN533)</f>
        <v>2996099.7238968057</v>
      </c>
      <c r="AO535" s="1426"/>
      <c r="AP535" s="1427"/>
      <c r="AQ535" s="1428">
        <f>SUM(AQ228:AQ534)</f>
        <v>1046496.48</v>
      </c>
      <c r="AR535" s="1427"/>
      <c r="AS535" s="1428">
        <f>SUM(AS228:AS534)</f>
        <v>930500.54599999997</v>
      </c>
      <c r="AT535" s="1429">
        <f>SUM(AT228:AT517)+SUM(AT518:AT533)</f>
        <v>1976997.0260000001</v>
      </c>
      <c r="AU535" s="1430"/>
      <c r="AV535" s="1431"/>
      <c r="AW535" s="1432">
        <f>SUM(AW228:AW534)</f>
        <v>243000</v>
      </c>
      <c r="AX535" s="1431"/>
      <c r="AY535" s="1432">
        <f>SUM(AY228:AY534)</f>
        <v>0</v>
      </c>
      <c r="AZ535" s="1433">
        <f>SUM(AZ228:AZ517)+SUM(AZ518:AZ533)</f>
        <v>243000</v>
      </c>
      <c r="BA535" s="1151">
        <f>E535-K535-Q535-W535-AC535-AI535</f>
        <v>0</v>
      </c>
      <c r="BB535" s="1434"/>
      <c r="BC535" s="1435">
        <f>SUM(BC228:BC517)+SUM(BC518:BC533)</f>
        <v>-7.5994766035591965E-11</v>
      </c>
      <c r="BD535" s="1434"/>
      <c r="BE535" s="1435">
        <f>SUM(BE228:BE517)+SUM(BE518:BE533)</f>
        <v>-4.4942480292853304E-11</v>
      </c>
      <c r="BF535" s="1436">
        <f>SUM(BF228:BF517)+SUM(BF518:BF533)</f>
        <v>-1.2093724632844527E-10</v>
      </c>
      <c r="BG535" s="1220">
        <f>J535-P535-V535-AB535-AH535-AN535</f>
        <v>2219997.0260000094</v>
      </c>
      <c r="BH535" s="1220">
        <f>BF535-BG535</f>
        <v>-2219997.0260000094</v>
      </c>
    </row>
    <row r="536" spans="1:60" ht="13.5" thickTop="1" x14ac:dyDescent="0.2">
      <c r="A536" s="1">
        <v>522</v>
      </c>
      <c r="B536" s="1221"/>
      <c r="C536" s="1437"/>
      <c r="D536" s="1223"/>
      <c r="E536" s="1224"/>
      <c r="F536" s="1224"/>
      <c r="G536" s="1225"/>
      <c r="H536" s="1226"/>
      <c r="I536" s="1225"/>
      <c r="J536" s="1227"/>
      <c r="K536" s="1228"/>
      <c r="L536" s="1229"/>
      <c r="M536" s="1230"/>
      <c r="N536" s="1231"/>
      <c r="O536" s="1230"/>
      <c r="P536" s="1232"/>
      <c r="Q536" s="1233"/>
      <c r="R536" s="1234"/>
      <c r="S536" s="1235"/>
      <c r="T536" s="1236"/>
      <c r="U536" s="1235"/>
      <c r="V536" s="1237"/>
      <c r="W536" s="1238"/>
      <c r="X536" s="1239"/>
      <c r="Y536" s="1240"/>
      <c r="Z536" s="1241"/>
      <c r="AA536" s="1240"/>
      <c r="AB536" s="1242"/>
      <c r="AC536" s="1243"/>
      <c r="AD536" s="1244"/>
      <c r="AE536" s="1245"/>
      <c r="AF536" s="1246"/>
      <c r="AG536" s="1245"/>
      <c r="AH536" s="1247"/>
      <c r="AI536" s="1248"/>
      <c r="AJ536" s="1249"/>
      <c r="AK536" s="1250"/>
      <c r="AL536" s="1251"/>
      <c r="AM536" s="1250"/>
      <c r="AN536" s="1252"/>
      <c r="AO536" s="1253"/>
      <c r="AP536" s="1254"/>
      <c r="AQ536" s="1255"/>
      <c r="AR536" s="1256"/>
      <c r="AS536" s="1255"/>
      <c r="AT536" s="1257"/>
      <c r="AU536" s="1258"/>
      <c r="AV536" s="1259"/>
      <c r="AW536" s="1260"/>
      <c r="AX536" s="1261"/>
      <c r="AY536" s="1260"/>
      <c r="AZ536" s="1262"/>
      <c r="BA536" s="1151">
        <f t="shared" si="1197"/>
        <v>0</v>
      </c>
      <c r="BB536" s="1263"/>
      <c r="BC536" s="1264"/>
      <c r="BD536" s="1265"/>
      <c r="BE536" s="1264"/>
      <c r="BF536" s="1266"/>
      <c r="BG536" s="1220">
        <f t="shared" ref="BG536:BG599" si="1258">J536-P536-V536-AB536-AH536-AN536</f>
        <v>0</v>
      </c>
      <c r="BH536" s="1220">
        <f t="shared" ref="BH536:BH599" si="1259">BF536-BG536</f>
        <v>0</v>
      </c>
    </row>
    <row r="537" spans="1:60" ht="13.5" x14ac:dyDescent="0.2">
      <c r="A537" s="1">
        <v>523</v>
      </c>
      <c r="B537" s="1143" t="s">
        <v>2</v>
      </c>
      <c r="C537" s="51"/>
      <c r="D537" s="51"/>
      <c r="E537" s="51"/>
      <c r="F537" s="51"/>
      <c r="G537" s="76"/>
      <c r="H537" s="1124"/>
      <c r="I537" s="76"/>
      <c r="J537" s="1125"/>
      <c r="K537" s="131"/>
      <c r="L537" s="1144"/>
      <c r="M537" s="95"/>
      <c r="N537" s="1126"/>
      <c r="O537" s="95"/>
      <c r="P537" s="1127"/>
      <c r="Q537" s="177"/>
      <c r="R537" s="1145"/>
      <c r="S537" s="178"/>
      <c r="T537" s="1128"/>
      <c r="U537" s="178"/>
      <c r="V537" s="1129"/>
      <c r="W537" s="224"/>
      <c r="X537" s="1146"/>
      <c r="Y537" s="225"/>
      <c r="Z537" s="1130"/>
      <c r="AA537" s="225"/>
      <c r="AB537" s="1131"/>
      <c r="AC537" s="271"/>
      <c r="AD537" s="1147"/>
      <c r="AE537" s="272"/>
      <c r="AF537" s="1132"/>
      <c r="AG537" s="272"/>
      <c r="AH537" s="1133"/>
      <c r="AI537" s="318"/>
      <c r="AJ537" s="1148"/>
      <c r="AK537" s="319"/>
      <c r="AL537" s="1134"/>
      <c r="AM537" s="319"/>
      <c r="AN537" s="1135"/>
      <c r="AO537" s="1107"/>
      <c r="AP537" s="1149"/>
      <c r="AQ537" s="1093"/>
      <c r="AR537" s="1136"/>
      <c r="AS537" s="1093"/>
      <c r="AT537" s="1137"/>
      <c r="AU537" s="1103"/>
      <c r="AV537" s="1150"/>
      <c r="AW537" s="1101"/>
      <c r="AX537" s="1138"/>
      <c r="AY537" s="1101"/>
      <c r="AZ537" s="1139"/>
      <c r="BA537" s="1151">
        <f t="shared" si="1197"/>
        <v>0</v>
      </c>
      <c r="BB537" s="1152"/>
      <c r="BC537" s="363"/>
      <c r="BD537" s="1140"/>
      <c r="BE537" s="363"/>
      <c r="BF537" s="1141"/>
      <c r="BG537" s="1220">
        <f t="shared" si="1258"/>
        <v>0</v>
      </c>
      <c r="BH537" s="1220">
        <f t="shared" si="1259"/>
        <v>0</v>
      </c>
    </row>
    <row r="538" spans="1:60" x14ac:dyDescent="0.2">
      <c r="A538" s="1">
        <v>524</v>
      </c>
      <c r="B538" s="1160" t="s">
        <v>42</v>
      </c>
      <c r="C538" s="51"/>
      <c r="D538" s="51"/>
      <c r="E538" s="51"/>
      <c r="F538" s="51"/>
      <c r="G538" s="76"/>
      <c r="H538" s="1124"/>
      <c r="I538" s="76"/>
      <c r="J538" s="1125"/>
      <c r="K538" s="131"/>
      <c r="L538" s="1144"/>
      <c r="M538" s="95"/>
      <c r="N538" s="1126"/>
      <c r="O538" s="95"/>
      <c r="P538" s="1127"/>
      <c r="Q538" s="177"/>
      <c r="R538" s="1145"/>
      <c r="S538" s="178"/>
      <c r="T538" s="1128"/>
      <c r="U538" s="178"/>
      <c r="V538" s="1129"/>
      <c r="W538" s="224"/>
      <c r="X538" s="1146"/>
      <c r="Y538" s="225"/>
      <c r="Z538" s="1130"/>
      <c r="AA538" s="225"/>
      <c r="AB538" s="1131"/>
      <c r="AC538" s="271"/>
      <c r="AD538" s="1147"/>
      <c r="AE538" s="272"/>
      <c r="AF538" s="1132"/>
      <c r="AG538" s="272"/>
      <c r="AH538" s="1133"/>
      <c r="AI538" s="318"/>
      <c r="AJ538" s="1148"/>
      <c r="AK538" s="319"/>
      <c r="AL538" s="1134"/>
      <c r="AM538" s="319"/>
      <c r="AN538" s="1135"/>
      <c r="AO538" s="1107"/>
      <c r="AP538" s="1149"/>
      <c r="AQ538" s="1093"/>
      <c r="AR538" s="1136"/>
      <c r="AS538" s="1093"/>
      <c r="AT538" s="1137"/>
      <c r="AU538" s="1103"/>
      <c r="AV538" s="1150"/>
      <c r="AW538" s="1101"/>
      <c r="AX538" s="1138"/>
      <c r="AY538" s="1101"/>
      <c r="AZ538" s="1139"/>
      <c r="BA538" s="1151">
        <f t="shared" si="1197"/>
        <v>0</v>
      </c>
      <c r="BB538" s="1152"/>
      <c r="BC538" s="363"/>
      <c r="BD538" s="1140"/>
      <c r="BE538" s="363"/>
      <c r="BF538" s="1141"/>
      <c r="BG538" s="1220">
        <f t="shared" si="1258"/>
        <v>0</v>
      </c>
      <c r="BH538" s="1220">
        <f t="shared" si="1259"/>
        <v>0</v>
      </c>
    </row>
    <row r="539" spans="1:60" ht="25.5" x14ac:dyDescent="0.2">
      <c r="A539" s="1">
        <v>508</v>
      </c>
      <c r="B539" s="50" t="s">
        <v>592</v>
      </c>
      <c r="C539" s="51"/>
      <c r="D539" s="51" t="s">
        <v>7</v>
      </c>
      <c r="E539" s="51">
        <v>2</v>
      </c>
      <c r="F539" s="76">
        <v>600</v>
      </c>
      <c r="G539" s="76">
        <f>E539*F539</f>
        <v>1200</v>
      </c>
      <c r="H539" s="76">
        <v>1994</v>
      </c>
      <c r="I539" s="76">
        <f>E539*H539</f>
        <v>3988</v>
      </c>
      <c r="J539" s="1656">
        <f t="shared" ref="J539" si="1260">G539+I539</f>
        <v>5188</v>
      </c>
      <c r="K539" s="131"/>
      <c r="L539" s="1144"/>
      <c r="M539" s="95"/>
      <c r="N539" s="1126"/>
      <c r="O539" s="95"/>
      <c r="P539" s="1127"/>
      <c r="Q539" s="177"/>
      <c r="R539" s="1145"/>
      <c r="S539" s="178"/>
      <c r="T539" s="1128"/>
      <c r="U539" s="178"/>
      <c r="V539" s="1129"/>
      <c r="W539" s="224"/>
      <c r="X539" s="1146"/>
      <c r="Y539" s="225"/>
      <c r="Z539" s="1130"/>
      <c r="AA539" s="225"/>
      <c r="AB539" s="1131"/>
      <c r="AC539" s="271"/>
      <c r="AD539" s="1147"/>
      <c r="AE539" s="272"/>
      <c r="AF539" s="1132"/>
      <c r="AG539" s="272"/>
      <c r="AH539" s="1133"/>
      <c r="AI539" s="318"/>
      <c r="AJ539" s="1148">
        <v>600</v>
      </c>
      <c r="AK539" s="319">
        <f>AI539*AJ539</f>
        <v>0</v>
      </c>
      <c r="AL539" s="1134">
        <v>1994</v>
      </c>
      <c r="AM539" s="319">
        <f>AI539*AL539</f>
        <v>0</v>
      </c>
      <c r="AN539" s="1135">
        <f t="shared" ref="AN539" si="1261">AK539+AM539</f>
        <v>0</v>
      </c>
      <c r="AO539" s="1610">
        <v>2</v>
      </c>
      <c r="AP539" s="1149">
        <v>600</v>
      </c>
      <c r="AQ539" s="1093">
        <f>AO539*AP539</f>
        <v>1200</v>
      </c>
      <c r="AR539" s="1136">
        <v>1994</v>
      </c>
      <c r="AS539" s="1093">
        <f>AO539*AR539</f>
        <v>3988</v>
      </c>
      <c r="AT539" s="1137">
        <f t="shared" ref="AT539:AT546" si="1262">AQ539+AS539</f>
        <v>5188</v>
      </c>
      <c r="AU539" s="1103"/>
      <c r="AV539" s="1150">
        <v>600</v>
      </c>
      <c r="AW539" s="1101">
        <f>AU539*AV539</f>
        <v>0</v>
      </c>
      <c r="AX539" s="1138">
        <v>1994</v>
      </c>
      <c r="AY539" s="1101">
        <f>AU539*AX539</f>
        <v>0</v>
      </c>
      <c r="AZ539" s="1139">
        <f t="shared" ref="AZ539:AZ546" si="1263">AW539+AY539</f>
        <v>0</v>
      </c>
      <c r="BA539" s="1151">
        <f t="shared" si="1197"/>
        <v>0</v>
      </c>
      <c r="BB539" s="1156">
        <v>600</v>
      </c>
      <c r="BC539" s="1156">
        <f>BA539*BB539</f>
        <v>0</v>
      </c>
      <c r="BD539" s="1156">
        <v>1994</v>
      </c>
      <c r="BE539" s="1156">
        <f>BA539*BD539</f>
        <v>0</v>
      </c>
      <c r="BF539" s="1316">
        <f t="shared" ref="BF539:BF546" si="1264">BC539+BE539</f>
        <v>0</v>
      </c>
      <c r="BG539" s="1220">
        <f t="shared" si="1258"/>
        <v>5188</v>
      </c>
      <c r="BH539" s="1220">
        <f t="shared" si="1259"/>
        <v>-5188</v>
      </c>
    </row>
    <row r="540" spans="1:60" x14ac:dyDescent="0.2">
      <c r="A540" s="1">
        <v>525</v>
      </c>
      <c r="B540" s="50" t="s">
        <v>19</v>
      </c>
      <c r="C540" s="51" t="s">
        <v>326</v>
      </c>
      <c r="D540" s="51" t="s">
        <v>14</v>
      </c>
      <c r="E540" s="51">
        <v>2</v>
      </c>
      <c r="F540" s="76">
        <v>600</v>
      </c>
      <c r="G540" s="76">
        <f t="shared" ref="G540:G603" si="1265">E540*F540</f>
        <v>1200</v>
      </c>
      <c r="H540" s="76">
        <v>928</v>
      </c>
      <c r="I540" s="76">
        <f t="shared" ref="I540:I603" si="1266">E540*H540</f>
        <v>1856</v>
      </c>
      <c r="J540" s="120">
        <f t="shared" ref="J540:J546" si="1267">G540+I540</f>
        <v>3056</v>
      </c>
      <c r="K540" s="131"/>
      <c r="L540" s="95">
        <v>600</v>
      </c>
      <c r="M540" s="95">
        <f t="shared" ref="M540:M546" si="1268">K540*L540</f>
        <v>0</v>
      </c>
      <c r="N540" s="95">
        <v>928</v>
      </c>
      <c r="O540" s="95">
        <f t="shared" ref="O540:O546" si="1269">K540*N540</f>
        <v>0</v>
      </c>
      <c r="P540" s="96">
        <f t="shared" ref="P540:P546" si="1270">M540+O540</f>
        <v>0</v>
      </c>
      <c r="Q540" s="177"/>
      <c r="R540" s="178">
        <v>600</v>
      </c>
      <c r="S540" s="178">
        <f t="shared" ref="S540:S546" si="1271">Q540*R540</f>
        <v>0</v>
      </c>
      <c r="T540" s="178">
        <v>928</v>
      </c>
      <c r="U540" s="178">
        <f t="shared" ref="U540:U546" si="1272">Q540*T540</f>
        <v>0</v>
      </c>
      <c r="V540" s="179">
        <f t="shared" ref="V540:V546" si="1273">S540+U540</f>
        <v>0</v>
      </c>
      <c r="W540" s="224"/>
      <c r="X540" s="225">
        <v>600</v>
      </c>
      <c r="Y540" s="225">
        <f t="shared" ref="Y540:Y546" si="1274">W540*X540</f>
        <v>0</v>
      </c>
      <c r="Z540" s="225">
        <v>928</v>
      </c>
      <c r="AA540" s="225">
        <f t="shared" ref="AA540:AA546" si="1275">W540*Z540</f>
        <v>0</v>
      </c>
      <c r="AB540" s="226">
        <f t="shared" ref="AB540:AB546" si="1276">Y540+AA540</f>
        <v>0</v>
      </c>
      <c r="AC540" s="271"/>
      <c r="AD540" s="272">
        <v>600</v>
      </c>
      <c r="AE540" s="272">
        <f t="shared" ref="AE540:AE546" si="1277">AC540*AD540</f>
        <v>0</v>
      </c>
      <c r="AF540" s="272">
        <v>928</v>
      </c>
      <c r="AG540" s="272">
        <f t="shared" ref="AG540:AG546" si="1278">AC540*AF540</f>
        <v>0</v>
      </c>
      <c r="AH540" s="273">
        <f t="shared" ref="AH540:AH546" si="1279">AE540+AG540</f>
        <v>0</v>
      </c>
      <c r="AI540" s="318"/>
      <c r="AJ540" s="319">
        <v>600</v>
      </c>
      <c r="AK540" s="319">
        <f t="shared" ref="AK540:AK546" si="1280">AI540*AJ540</f>
        <v>0</v>
      </c>
      <c r="AL540" s="319">
        <v>928</v>
      </c>
      <c r="AM540" s="319">
        <f t="shared" ref="AM540:AM546" si="1281">AI540*AL540</f>
        <v>0</v>
      </c>
      <c r="AN540" s="320">
        <f t="shared" ref="AN540:AN546" si="1282">AK540+AM540</f>
        <v>0</v>
      </c>
      <c r="AO540" s="1610">
        <v>2</v>
      </c>
      <c r="AP540" s="1093">
        <v>600</v>
      </c>
      <c r="AQ540" s="1093">
        <f t="shared" ref="AQ540:AQ546" si="1283">AO540*AP540</f>
        <v>1200</v>
      </c>
      <c r="AR540" s="1093">
        <v>928</v>
      </c>
      <c r="AS540" s="1093">
        <f t="shared" ref="AS540:AS546" si="1284">AO540*AR540</f>
        <v>1856</v>
      </c>
      <c r="AT540" s="1094">
        <f t="shared" si="1262"/>
        <v>3056</v>
      </c>
      <c r="AU540" s="1103"/>
      <c r="AV540" s="1101">
        <v>600</v>
      </c>
      <c r="AW540" s="1101">
        <f t="shared" ref="AW540:AW546" si="1285">AU540*AV540</f>
        <v>0</v>
      </c>
      <c r="AX540" s="1101">
        <v>928</v>
      </c>
      <c r="AY540" s="1101">
        <f t="shared" ref="AY540:AY546" si="1286">AU540*AX540</f>
        <v>0</v>
      </c>
      <c r="AZ540" s="1102">
        <f t="shared" si="1263"/>
        <v>0</v>
      </c>
      <c r="BA540" s="1151">
        <f t="shared" si="1197"/>
        <v>0</v>
      </c>
      <c r="BB540" s="363">
        <v>600</v>
      </c>
      <c r="BC540" s="363">
        <f t="shared" ref="BC540:BC546" si="1287">BA540*BB540</f>
        <v>0</v>
      </c>
      <c r="BD540" s="363">
        <v>928</v>
      </c>
      <c r="BE540" s="363">
        <f t="shared" ref="BE540:BE546" si="1288">BA540*BD540</f>
        <v>0</v>
      </c>
      <c r="BF540" s="364">
        <f t="shared" si="1264"/>
        <v>0</v>
      </c>
      <c r="BG540" s="1220">
        <f t="shared" si="1258"/>
        <v>3056</v>
      </c>
      <c r="BH540" s="1220">
        <f t="shared" si="1259"/>
        <v>-3056</v>
      </c>
    </row>
    <row r="541" spans="1:60" ht="25.5" x14ac:dyDescent="0.2">
      <c r="A541" s="1">
        <v>526</v>
      </c>
      <c r="B541" s="50" t="s">
        <v>17</v>
      </c>
      <c r="C541" s="51"/>
      <c r="D541" s="51" t="s">
        <v>14</v>
      </c>
      <c r="E541" s="51">
        <v>2</v>
      </c>
      <c r="F541" s="76">
        <v>600</v>
      </c>
      <c r="G541" s="76">
        <f t="shared" si="1265"/>
        <v>1200</v>
      </c>
      <c r="H541" s="76">
        <v>1026</v>
      </c>
      <c r="I541" s="76">
        <f t="shared" si="1266"/>
        <v>2052</v>
      </c>
      <c r="J541" s="120">
        <f t="shared" si="1267"/>
        <v>3252</v>
      </c>
      <c r="K541" s="131"/>
      <c r="L541" s="95">
        <v>600</v>
      </c>
      <c r="M541" s="95">
        <f t="shared" si="1268"/>
        <v>0</v>
      </c>
      <c r="N541" s="95">
        <v>1026</v>
      </c>
      <c r="O541" s="95">
        <f t="shared" si="1269"/>
        <v>0</v>
      </c>
      <c r="P541" s="96">
        <f t="shared" si="1270"/>
        <v>0</v>
      </c>
      <c r="Q541" s="177"/>
      <c r="R541" s="178">
        <v>600</v>
      </c>
      <c r="S541" s="178">
        <f t="shared" si="1271"/>
        <v>0</v>
      </c>
      <c r="T541" s="178">
        <v>1026</v>
      </c>
      <c r="U541" s="178">
        <f t="shared" si="1272"/>
        <v>0</v>
      </c>
      <c r="V541" s="179">
        <f t="shared" si="1273"/>
        <v>0</v>
      </c>
      <c r="W541" s="224"/>
      <c r="X541" s="225">
        <v>600</v>
      </c>
      <c r="Y541" s="225">
        <f t="shared" si="1274"/>
        <v>0</v>
      </c>
      <c r="Z541" s="225">
        <v>1026</v>
      </c>
      <c r="AA541" s="225">
        <f t="shared" si="1275"/>
        <v>0</v>
      </c>
      <c r="AB541" s="226">
        <f t="shared" si="1276"/>
        <v>0</v>
      </c>
      <c r="AC541" s="271"/>
      <c r="AD541" s="272">
        <v>600</v>
      </c>
      <c r="AE541" s="272">
        <f t="shared" si="1277"/>
        <v>0</v>
      </c>
      <c r="AF541" s="272">
        <v>1026</v>
      </c>
      <c r="AG541" s="272">
        <f t="shared" si="1278"/>
        <v>0</v>
      </c>
      <c r="AH541" s="273">
        <f t="shared" si="1279"/>
        <v>0</v>
      </c>
      <c r="AI541" s="318"/>
      <c r="AJ541" s="319">
        <v>600</v>
      </c>
      <c r="AK541" s="319">
        <f t="shared" si="1280"/>
        <v>0</v>
      </c>
      <c r="AL541" s="319">
        <v>1026</v>
      </c>
      <c r="AM541" s="319">
        <f t="shared" si="1281"/>
        <v>0</v>
      </c>
      <c r="AN541" s="320">
        <f t="shared" si="1282"/>
        <v>0</v>
      </c>
      <c r="AO541" s="1610">
        <v>2</v>
      </c>
      <c r="AP541" s="1093">
        <v>600</v>
      </c>
      <c r="AQ541" s="1093">
        <f t="shared" si="1283"/>
        <v>1200</v>
      </c>
      <c r="AR541" s="1093">
        <v>1026</v>
      </c>
      <c r="AS541" s="1093">
        <f t="shared" si="1284"/>
        <v>2052</v>
      </c>
      <c r="AT541" s="1094">
        <f t="shared" si="1262"/>
        <v>3252</v>
      </c>
      <c r="AU541" s="1103"/>
      <c r="AV541" s="1101">
        <v>600</v>
      </c>
      <c r="AW541" s="1101">
        <f t="shared" si="1285"/>
        <v>0</v>
      </c>
      <c r="AX541" s="1101">
        <v>1026</v>
      </c>
      <c r="AY541" s="1101">
        <f t="shared" si="1286"/>
        <v>0</v>
      </c>
      <c r="AZ541" s="1102">
        <f t="shared" si="1263"/>
        <v>0</v>
      </c>
      <c r="BA541" s="1151">
        <f t="shared" si="1197"/>
        <v>0</v>
      </c>
      <c r="BB541" s="363">
        <v>600</v>
      </c>
      <c r="BC541" s="363">
        <f t="shared" si="1287"/>
        <v>0</v>
      </c>
      <c r="BD541" s="363">
        <v>1026</v>
      </c>
      <c r="BE541" s="363">
        <f t="shared" si="1288"/>
        <v>0</v>
      </c>
      <c r="BF541" s="364">
        <f t="shared" si="1264"/>
        <v>0</v>
      </c>
      <c r="BG541" s="1220">
        <f t="shared" si="1258"/>
        <v>3252</v>
      </c>
      <c r="BH541" s="1220">
        <f t="shared" si="1259"/>
        <v>-3252</v>
      </c>
    </row>
    <row r="542" spans="1:60" x14ac:dyDescent="0.2">
      <c r="A542" s="1">
        <v>527</v>
      </c>
      <c r="B542" s="50" t="s">
        <v>43</v>
      </c>
      <c r="C542" s="51"/>
      <c r="D542" s="51" t="s">
        <v>21</v>
      </c>
      <c r="E542" s="51">
        <v>39.700000000000003</v>
      </c>
      <c r="F542" s="76">
        <v>650</v>
      </c>
      <c r="G542" s="76">
        <f t="shared" si="1265"/>
        <v>25805.000000000004</v>
      </c>
      <c r="H542" s="76">
        <v>237</v>
      </c>
      <c r="I542" s="76">
        <f t="shared" si="1266"/>
        <v>9408.9000000000015</v>
      </c>
      <c r="J542" s="120">
        <f t="shared" si="1267"/>
        <v>35213.900000000009</v>
      </c>
      <c r="K542" s="131"/>
      <c r="L542" s="95">
        <v>650</v>
      </c>
      <c r="M542" s="95">
        <f t="shared" si="1268"/>
        <v>0</v>
      </c>
      <c r="N542" s="95">
        <v>237</v>
      </c>
      <c r="O542" s="95">
        <f t="shared" si="1269"/>
        <v>0</v>
      </c>
      <c r="P542" s="96">
        <f t="shared" si="1270"/>
        <v>0</v>
      </c>
      <c r="Q542" s="177"/>
      <c r="R542" s="178">
        <v>650</v>
      </c>
      <c r="S542" s="178">
        <f t="shared" si="1271"/>
        <v>0</v>
      </c>
      <c r="T542" s="178">
        <v>237</v>
      </c>
      <c r="U542" s="178">
        <f t="shared" si="1272"/>
        <v>0</v>
      </c>
      <c r="V542" s="179">
        <f t="shared" si="1273"/>
        <v>0</v>
      </c>
      <c r="W542" s="224"/>
      <c r="X542" s="225">
        <v>650</v>
      </c>
      <c r="Y542" s="225">
        <f t="shared" si="1274"/>
        <v>0</v>
      </c>
      <c r="Z542" s="225">
        <v>237</v>
      </c>
      <c r="AA542" s="225">
        <f t="shared" si="1275"/>
        <v>0</v>
      </c>
      <c r="AB542" s="226">
        <f t="shared" si="1276"/>
        <v>0</v>
      </c>
      <c r="AC542" s="271"/>
      <c r="AD542" s="272">
        <v>650</v>
      </c>
      <c r="AE542" s="272">
        <f t="shared" si="1277"/>
        <v>0</v>
      </c>
      <c r="AF542" s="272">
        <v>237</v>
      </c>
      <c r="AG542" s="272">
        <f t="shared" si="1278"/>
        <v>0</v>
      </c>
      <c r="AH542" s="273">
        <f t="shared" si="1279"/>
        <v>0</v>
      </c>
      <c r="AI542" s="318"/>
      <c r="AJ542" s="319">
        <v>650</v>
      </c>
      <c r="AK542" s="319">
        <f t="shared" si="1280"/>
        <v>0</v>
      </c>
      <c r="AL542" s="319">
        <v>237</v>
      </c>
      <c r="AM542" s="319">
        <f t="shared" si="1281"/>
        <v>0</v>
      </c>
      <c r="AN542" s="320">
        <f t="shared" si="1282"/>
        <v>0</v>
      </c>
      <c r="AO542" s="1610">
        <v>39.700000000000003</v>
      </c>
      <c r="AP542" s="1093">
        <v>650</v>
      </c>
      <c r="AQ542" s="1093">
        <f t="shared" si="1283"/>
        <v>25805.000000000004</v>
      </c>
      <c r="AR542" s="1093">
        <v>237</v>
      </c>
      <c r="AS542" s="1093">
        <f t="shared" si="1284"/>
        <v>9408.9000000000015</v>
      </c>
      <c r="AT542" s="1094">
        <f t="shared" si="1262"/>
        <v>35213.900000000009</v>
      </c>
      <c r="AU542" s="1103"/>
      <c r="AV542" s="1101">
        <v>650</v>
      </c>
      <c r="AW542" s="1101">
        <f t="shared" si="1285"/>
        <v>0</v>
      </c>
      <c r="AX542" s="1101">
        <v>237</v>
      </c>
      <c r="AY542" s="1101">
        <f t="shared" si="1286"/>
        <v>0</v>
      </c>
      <c r="AZ542" s="1102">
        <f t="shared" si="1263"/>
        <v>0</v>
      </c>
      <c r="BA542" s="1157">
        <f t="shared" si="1197"/>
        <v>0</v>
      </c>
      <c r="BB542" s="363">
        <v>650</v>
      </c>
      <c r="BC542" s="363">
        <f t="shared" si="1287"/>
        <v>0</v>
      </c>
      <c r="BD542" s="363">
        <v>237</v>
      </c>
      <c r="BE542" s="363">
        <f t="shared" si="1288"/>
        <v>0</v>
      </c>
      <c r="BF542" s="364">
        <f t="shared" si="1264"/>
        <v>0</v>
      </c>
      <c r="BG542" s="1220">
        <f t="shared" si="1258"/>
        <v>35213.900000000009</v>
      </c>
      <c r="BH542" s="1220">
        <f t="shared" si="1259"/>
        <v>-35213.900000000009</v>
      </c>
    </row>
    <row r="543" spans="1:60" x14ac:dyDescent="0.2">
      <c r="A543" s="1">
        <v>528</v>
      </c>
      <c r="B543" s="50" t="s">
        <v>327</v>
      </c>
      <c r="C543" s="77"/>
      <c r="D543" s="51" t="s">
        <v>21</v>
      </c>
      <c r="E543" s="51">
        <v>39.700000000000003</v>
      </c>
      <c r="F543" s="76">
        <v>290</v>
      </c>
      <c r="G543" s="76">
        <f t="shared" si="1265"/>
        <v>11513</v>
      </c>
      <c r="H543" s="76">
        <v>45</v>
      </c>
      <c r="I543" s="76">
        <f t="shared" si="1266"/>
        <v>1786.5000000000002</v>
      </c>
      <c r="J543" s="120">
        <f t="shared" si="1267"/>
        <v>13299.5</v>
      </c>
      <c r="K543" s="131"/>
      <c r="L543" s="95">
        <v>290</v>
      </c>
      <c r="M543" s="95">
        <f t="shared" si="1268"/>
        <v>0</v>
      </c>
      <c r="N543" s="95">
        <v>45</v>
      </c>
      <c r="O543" s="95">
        <f t="shared" si="1269"/>
        <v>0</v>
      </c>
      <c r="P543" s="96">
        <f t="shared" si="1270"/>
        <v>0</v>
      </c>
      <c r="Q543" s="177"/>
      <c r="R543" s="178">
        <v>290</v>
      </c>
      <c r="S543" s="178">
        <f t="shared" si="1271"/>
        <v>0</v>
      </c>
      <c r="T543" s="178">
        <v>45</v>
      </c>
      <c r="U543" s="178">
        <f t="shared" si="1272"/>
        <v>0</v>
      </c>
      <c r="V543" s="179">
        <f t="shared" si="1273"/>
        <v>0</v>
      </c>
      <c r="W543" s="224"/>
      <c r="X543" s="225">
        <v>290</v>
      </c>
      <c r="Y543" s="225">
        <f t="shared" si="1274"/>
        <v>0</v>
      </c>
      <c r="Z543" s="225">
        <v>45</v>
      </c>
      <c r="AA543" s="225">
        <f t="shared" si="1275"/>
        <v>0</v>
      </c>
      <c r="AB543" s="226">
        <f t="shared" si="1276"/>
        <v>0</v>
      </c>
      <c r="AC543" s="271"/>
      <c r="AD543" s="272">
        <v>290</v>
      </c>
      <c r="AE543" s="272">
        <f t="shared" si="1277"/>
        <v>0</v>
      </c>
      <c r="AF543" s="272">
        <v>45</v>
      </c>
      <c r="AG543" s="272">
        <f t="shared" si="1278"/>
        <v>0</v>
      </c>
      <c r="AH543" s="273">
        <f t="shared" si="1279"/>
        <v>0</v>
      </c>
      <c r="AI543" s="318"/>
      <c r="AJ543" s="319">
        <v>290</v>
      </c>
      <c r="AK543" s="319">
        <f t="shared" si="1280"/>
        <v>0</v>
      </c>
      <c r="AL543" s="319">
        <v>45</v>
      </c>
      <c r="AM543" s="319">
        <f t="shared" si="1281"/>
        <v>0</v>
      </c>
      <c r="AN543" s="320">
        <f t="shared" si="1282"/>
        <v>0</v>
      </c>
      <c r="AO543" s="1610">
        <v>39.700000000000003</v>
      </c>
      <c r="AP543" s="1093">
        <v>290</v>
      </c>
      <c r="AQ543" s="1093">
        <f t="shared" si="1283"/>
        <v>11513</v>
      </c>
      <c r="AR543" s="1093">
        <v>45</v>
      </c>
      <c r="AS543" s="1093">
        <f t="shared" si="1284"/>
        <v>1786.5000000000002</v>
      </c>
      <c r="AT543" s="1094">
        <f t="shared" si="1262"/>
        <v>13299.5</v>
      </c>
      <c r="AU543" s="1103"/>
      <c r="AV543" s="1101">
        <v>290</v>
      </c>
      <c r="AW543" s="1101">
        <f t="shared" si="1285"/>
        <v>0</v>
      </c>
      <c r="AX543" s="1101">
        <v>45</v>
      </c>
      <c r="AY543" s="1101">
        <f t="shared" si="1286"/>
        <v>0</v>
      </c>
      <c r="AZ543" s="1102">
        <f t="shared" si="1263"/>
        <v>0</v>
      </c>
      <c r="BA543" s="1157">
        <f t="shared" si="1197"/>
        <v>0</v>
      </c>
      <c r="BB543" s="363">
        <v>290</v>
      </c>
      <c r="BC543" s="363">
        <f t="shared" si="1287"/>
        <v>0</v>
      </c>
      <c r="BD543" s="363">
        <v>45</v>
      </c>
      <c r="BE543" s="363">
        <f t="shared" si="1288"/>
        <v>0</v>
      </c>
      <c r="BF543" s="364">
        <f t="shared" si="1264"/>
        <v>0</v>
      </c>
      <c r="BG543" s="1220">
        <f t="shared" si="1258"/>
        <v>13299.5</v>
      </c>
      <c r="BH543" s="1220">
        <f t="shared" si="1259"/>
        <v>-13299.5</v>
      </c>
    </row>
    <row r="544" spans="1:60" x14ac:dyDescent="0.2">
      <c r="A544" s="1">
        <v>529</v>
      </c>
      <c r="B544" s="50" t="s">
        <v>31</v>
      </c>
      <c r="C544" s="1159"/>
      <c r="D544" s="51" t="s">
        <v>32</v>
      </c>
      <c r="E544" s="51">
        <v>1</v>
      </c>
      <c r="F544" s="76">
        <v>0</v>
      </c>
      <c r="G544" s="76">
        <f t="shared" si="1265"/>
        <v>0</v>
      </c>
      <c r="H544" s="76">
        <v>1896</v>
      </c>
      <c r="I544" s="76">
        <f t="shared" si="1266"/>
        <v>1896</v>
      </c>
      <c r="J544" s="120">
        <f t="shared" si="1267"/>
        <v>1896</v>
      </c>
      <c r="K544" s="131"/>
      <c r="L544" s="95">
        <v>0</v>
      </c>
      <c r="M544" s="95">
        <f t="shared" si="1268"/>
        <v>0</v>
      </c>
      <c r="N544" s="95">
        <v>1896</v>
      </c>
      <c r="O544" s="95">
        <f t="shared" si="1269"/>
        <v>0</v>
      </c>
      <c r="P544" s="96">
        <f t="shared" si="1270"/>
        <v>0</v>
      </c>
      <c r="Q544" s="177"/>
      <c r="R544" s="178">
        <v>0</v>
      </c>
      <c r="S544" s="178">
        <f t="shared" si="1271"/>
        <v>0</v>
      </c>
      <c r="T544" s="178">
        <v>1896</v>
      </c>
      <c r="U544" s="178">
        <f t="shared" si="1272"/>
        <v>0</v>
      </c>
      <c r="V544" s="179">
        <f t="shared" si="1273"/>
        <v>0</v>
      </c>
      <c r="W544" s="224"/>
      <c r="X544" s="225">
        <v>0</v>
      </c>
      <c r="Y544" s="225">
        <f t="shared" si="1274"/>
        <v>0</v>
      </c>
      <c r="Z544" s="225">
        <v>1896</v>
      </c>
      <c r="AA544" s="225">
        <f t="shared" si="1275"/>
        <v>0</v>
      </c>
      <c r="AB544" s="226">
        <f t="shared" si="1276"/>
        <v>0</v>
      </c>
      <c r="AC544" s="271"/>
      <c r="AD544" s="272">
        <v>0</v>
      </c>
      <c r="AE544" s="272">
        <f t="shared" si="1277"/>
        <v>0</v>
      </c>
      <c r="AF544" s="272">
        <v>1896</v>
      </c>
      <c r="AG544" s="272">
        <f t="shared" si="1278"/>
        <v>0</v>
      </c>
      <c r="AH544" s="273">
        <f t="shared" si="1279"/>
        <v>0</v>
      </c>
      <c r="AI544" s="318"/>
      <c r="AJ544" s="319">
        <v>0</v>
      </c>
      <c r="AK544" s="319">
        <f t="shared" si="1280"/>
        <v>0</v>
      </c>
      <c r="AL544" s="319">
        <v>1896</v>
      </c>
      <c r="AM544" s="319">
        <f t="shared" si="1281"/>
        <v>0</v>
      </c>
      <c r="AN544" s="320">
        <f t="shared" si="1282"/>
        <v>0</v>
      </c>
      <c r="AO544" s="1610">
        <v>1</v>
      </c>
      <c r="AP544" s="1093">
        <v>0</v>
      </c>
      <c r="AQ544" s="1093">
        <f t="shared" si="1283"/>
        <v>0</v>
      </c>
      <c r="AR544" s="1093">
        <v>1896</v>
      </c>
      <c r="AS544" s="1093">
        <f t="shared" si="1284"/>
        <v>1896</v>
      </c>
      <c r="AT544" s="1094">
        <f t="shared" si="1262"/>
        <v>1896</v>
      </c>
      <c r="AU544" s="1103"/>
      <c r="AV544" s="1101">
        <v>0</v>
      </c>
      <c r="AW544" s="1101">
        <f t="shared" si="1285"/>
        <v>0</v>
      </c>
      <c r="AX544" s="1101">
        <v>1896</v>
      </c>
      <c r="AY544" s="1101">
        <f t="shared" si="1286"/>
        <v>0</v>
      </c>
      <c r="AZ544" s="1102">
        <f t="shared" si="1263"/>
        <v>0</v>
      </c>
      <c r="BA544" s="1151">
        <f t="shared" si="1197"/>
        <v>0</v>
      </c>
      <c r="BB544" s="363">
        <v>0</v>
      </c>
      <c r="BC544" s="363">
        <f t="shared" si="1287"/>
        <v>0</v>
      </c>
      <c r="BD544" s="363">
        <v>1896</v>
      </c>
      <c r="BE544" s="363">
        <f t="shared" si="1288"/>
        <v>0</v>
      </c>
      <c r="BF544" s="364">
        <f t="shared" si="1264"/>
        <v>0</v>
      </c>
      <c r="BG544" s="1220">
        <f t="shared" si="1258"/>
        <v>1896</v>
      </c>
      <c r="BH544" s="1220">
        <f t="shared" si="1259"/>
        <v>-1896</v>
      </c>
    </row>
    <row r="545" spans="1:60" x14ac:dyDescent="0.2">
      <c r="A545" s="1">
        <v>530</v>
      </c>
      <c r="B545" s="50" t="s">
        <v>40</v>
      </c>
      <c r="C545" s="1159"/>
      <c r="D545" s="51" t="s">
        <v>41</v>
      </c>
      <c r="E545" s="51">
        <v>1</v>
      </c>
      <c r="F545" s="76">
        <v>0</v>
      </c>
      <c r="G545" s="76">
        <f t="shared" si="1265"/>
        <v>0</v>
      </c>
      <c r="H545" s="76">
        <v>1976</v>
      </c>
      <c r="I545" s="76">
        <f t="shared" si="1266"/>
        <v>1976</v>
      </c>
      <c r="J545" s="120">
        <f t="shared" si="1267"/>
        <v>1976</v>
      </c>
      <c r="K545" s="131"/>
      <c r="L545" s="95">
        <v>0</v>
      </c>
      <c r="M545" s="95">
        <f t="shared" si="1268"/>
        <v>0</v>
      </c>
      <c r="N545" s="95">
        <v>1976</v>
      </c>
      <c r="O545" s="95">
        <f t="shared" si="1269"/>
        <v>0</v>
      </c>
      <c r="P545" s="96">
        <f t="shared" si="1270"/>
        <v>0</v>
      </c>
      <c r="Q545" s="177"/>
      <c r="R545" s="178">
        <v>0</v>
      </c>
      <c r="S545" s="178">
        <f t="shared" si="1271"/>
        <v>0</v>
      </c>
      <c r="T545" s="178">
        <v>1976</v>
      </c>
      <c r="U545" s="178">
        <f t="shared" si="1272"/>
        <v>0</v>
      </c>
      <c r="V545" s="179">
        <f t="shared" si="1273"/>
        <v>0</v>
      </c>
      <c r="W545" s="224"/>
      <c r="X545" s="225">
        <v>0</v>
      </c>
      <c r="Y545" s="225">
        <f t="shared" si="1274"/>
        <v>0</v>
      </c>
      <c r="Z545" s="225">
        <v>1976</v>
      </c>
      <c r="AA545" s="225">
        <f t="shared" si="1275"/>
        <v>0</v>
      </c>
      <c r="AB545" s="226">
        <f t="shared" si="1276"/>
        <v>0</v>
      </c>
      <c r="AC545" s="271"/>
      <c r="AD545" s="272">
        <v>0</v>
      </c>
      <c r="AE545" s="272">
        <f t="shared" si="1277"/>
        <v>0</v>
      </c>
      <c r="AF545" s="272">
        <v>1976</v>
      </c>
      <c r="AG545" s="272">
        <f t="shared" si="1278"/>
        <v>0</v>
      </c>
      <c r="AH545" s="273">
        <f t="shared" si="1279"/>
        <v>0</v>
      </c>
      <c r="AI545" s="318"/>
      <c r="AJ545" s="319">
        <v>0</v>
      </c>
      <c r="AK545" s="319">
        <f t="shared" si="1280"/>
        <v>0</v>
      </c>
      <c r="AL545" s="319">
        <v>1976</v>
      </c>
      <c r="AM545" s="319">
        <f t="shared" si="1281"/>
        <v>0</v>
      </c>
      <c r="AN545" s="320">
        <f t="shared" si="1282"/>
        <v>0</v>
      </c>
      <c r="AO545" s="1610">
        <v>1</v>
      </c>
      <c r="AP545" s="1093">
        <v>0</v>
      </c>
      <c r="AQ545" s="1093">
        <f t="shared" si="1283"/>
        <v>0</v>
      </c>
      <c r="AR545" s="1093">
        <v>1976</v>
      </c>
      <c r="AS545" s="1093">
        <f t="shared" si="1284"/>
        <v>1976</v>
      </c>
      <c r="AT545" s="1094">
        <f t="shared" si="1262"/>
        <v>1976</v>
      </c>
      <c r="AU545" s="1103"/>
      <c r="AV545" s="1101">
        <v>0</v>
      </c>
      <c r="AW545" s="1101">
        <f t="shared" si="1285"/>
        <v>0</v>
      </c>
      <c r="AX545" s="1101">
        <v>1976</v>
      </c>
      <c r="AY545" s="1101">
        <f t="shared" si="1286"/>
        <v>0</v>
      </c>
      <c r="AZ545" s="1102">
        <f t="shared" si="1263"/>
        <v>0</v>
      </c>
      <c r="BA545" s="1151">
        <f t="shared" si="1197"/>
        <v>0</v>
      </c>
      <c r="BB545" s="363">
        <v>0</v>
      </c>
      <c r="BC545" s="363">
        <f t="shared" si="1287"/>
        <v>0</v>
      </c>
      <c r="BD545" s="363">
        <v>1976</v>
      </c>
      <c r="BE545" s="363">
        <f t="shared" si="1288"/>
        <v>0</v>
      </c>
      <c r="BF545" s="364">
        <f t="shared" si="1264"/>
        <v>0</v>
      </c>
      <c r="BG545" s="1220">
        <f t="shared" si="1258"/>
        <v>1976</v>
      </c>
      <c r="BH545" s="1220">
        <f t="shared" si="1259"/>
        <v>-1976</v>
      </c>
    </row>
    <row r="546" spans="1:60" ht="25.5" x14ac:dyDescent="0.2">
      <c r="A546" s="1">
        <v>531</v>
      </c>
      <c r="B546" s="50" t="s">
        <v>15</v>
      </c>
      <c r="C546" s="51"/>
      <c r="D546" s="51" t="s">
        <v>14</v>
      </c>
      <c r="E546" s="51">
        <v>2</v>
      </c>
      <c r="F546" s="76">
        <v>600</v>
      </c>
      <c r="G546" s="76">
        <f t="shared" si="1265"/>
        <v>1200</v>
      </c>
      <c r="H546" s="76">
        <v>335</v>
      </c>
      <c r="I546" s="76">
        <f t="shared" si="1266"/>
        <v>670</v>
      </c>
      <c r="J546" s="120">
        <f t="shared" si="1267"/>
        <v>1870</v>
      </c>
      <c r="K546" s="131"/>
      <c r="L546" s="95">
        <v>600</v>
      </c>
      <c r="M546" s="95">
        <f t="shared" si="1268"/>
        <v>0</v>
      </c>
      <c r="N546" s="95">
        <v>335</v>
      </c>
      <c r="O546" s="95">
        <f t="shared" si="1269"/>
        <v>0</v>
      </c>
      <c r="P546" s="96">
        <f t="shared" si="1270"/>
        <v>0</v>
      </c>
      <c r="Q546" s="177"/>
      <c r="R546" s="178">
        <v>600</v>
      </c>
      <c r="S546" s="178">
        <f t="shared" si="1271"/>
        <v>0</v>
      </c>
      <c r="T546" s="178">
        <v>335</v>
      </c>
      <c r="U546" s="178">
        <f t="shared" si="1272"/>
        <v>0</v>
      </c>
      <c r="V546" s="179">
        <f t="shared" si="1273"/>
        <v>0</v>
      </c>
      <c r="W546" s="224"/>
      <c r="X546" s="225">
        <v>600</v>
      </c>
      <c r="Y546" s="225">
        <f t="shared" si="1274"/>
        <v>0</v>
      </c>
      <c r="Z546" s="225">
        <v>335</v>
      </c>
      <c r="AA546" s="225">
        <f t="shared" si="1275"/>
        <v>0</v>
      </c>
      <c r="AB546" s="226">
        <f t="shared" si="1276"/>
        <v>0</v>
      </c>
      <c r="AC546" s="271"/>
      <c r="AD546" s="272">
        <v>600</v>
      </c>
      <c r="AE546" s="272">
        <f t="shared" si="1277"/>
        <v>0</v>
      </c>
      <c r="AF546" s="272">
        <v>335</v>
      </c>
      <c r="AG546" s="272">
        <f t="shared" si="1278"/>
        <v>0</v>
      </c>
      <c r="AH546" s="273">
        <f t="shared" si="1279"/>
        <v>0</v>
      </c>
      <c r="AI546" s="318"/>
      <c r="AJ546" s="319">
        <v>600</v>
      </c>
      <c r="AK546" s="319">
        <f t="shared" si="1280"/>
        <v>0</v>
      </c>
      <c r="AL546" s="319">
        <v>335</v>
      </c>
      <c r="AM546" s="319">
        <f t="shared" si="1281"/>
        <v>0</v>
      </c>
      <c r="AN546" s="320">
        <f t="shared" si="1282"/>
        <v>0</v>
      </c>
      <c r="AO546" s="1610">
        <v>2</v>
      </c>
      <c r="AP546" s="1093">
        <v>600</v>
      </c>
      <c r="AQ546" s="1093">
        <f t="shared" si="1283"/>
        <v>1200</v>
      </c>
      <c r="AR546" s="1093">
        <v>335</v>
      </c>
      <c r="AS546" s="1093">
        <f t="shared" si="1284"/>
        <v>670</v>
      </c>
      <c r="AT546" s="1094">
        <f t="shared" si="1262"/>
        <v>1870</v>
      </c>
      <c r="AU546" s="1103"/>
      <c r="AV546" s="1101">
        <v>600</v>
      </c>
      <c r="AW546" s="1101">
        <f t="shared" si="1285"/>
        <v>0</v>
      </c>
      <c r="AX546" s="1101">
        <v>335</v>
      </c>
      <c r="AY546" s="1101">
        <f t="shared" si="1286"/>
        <v>0</v>
      </c>
      <c r="AZ546" s="1102">
        <f t="shared" si="1263"/>
        <v>0</v>
      </c>
      <c r="BA546" s="1151">
        <f t="shared" si="1197"/>
        <v>0</v>
      </c>
      <c r="BB546" s="363">
        <v>600</v>
      </c>
      <c r="BC546" s="363">
        <f t="shared" si="1287"/>
        <v>0</v>
      </c>
      <c r="BD546" s="363">
        <v>335</v>
      </c>
      <c r="BE546" s="363">
        <f t="shared" si="1288"/>
        <v>0</v>
      </c>
      <c r="BF546" s="364">
        <f t="shared" si="1264"/>
        <v>0</v>
      </c>
      <c r="BG546" s="1220">
        <f t="shared" si="1258"/>
        <v>1870</v>
      </c>
      <c r="BH546" s="1220">
        <f t="shared" si="1259"/>
        <v>-1870</v>
      </c>
    </row>
    <row r="547" spans="1:60" x14ac:dyDescent="0.2">
      <c r="A547" s="1">
        <v>532</v>
      </c>
      <c r="B547" s="1160" t="s">
        <v>44</v>
      </c>
      <c r="C547" s="51"/>
      <c r="D547" s="51"/>
      <c r="E547" s="51"/>
      <c r="F547" s="51"/>
      <c r="G547" s="76"/>
      <c r="H547" s="1124"/>
      <c r="I547" s="76"/>
      <c r="J547" s="1125"/>
      <c r="K547" s="131"/>
      <c r="L547" s="1144"/>
      <c r="M547" s="95"/>
      <c r="N547" s="1126"/>
      <c r="O547" s="95"/>
      <c r="P547" s="1127"/>
      <c r="Q547" s="177"/>
      <c r="R547" s="1145"/>
      <c r="S547" s="178"/>
      <c r="T547" s="1128"/>
      <c r="U547" s="178"/>
      <c r="V547" s="1129"/>
      <c r="W547" s="224"/>
      <c r="X547" s="1146"/>
      <c r="Y547" s="225"/>
      <c r="Z547" s="1130"/>
      <c r="AA547" s="225"/>
      <c r="AB547" s="1131"/>
      <c r="AC547" s="271"/>
      <c r="AD547" s="1147"/>
      <c r="AE547" s="272"/>
      <c r="AF547" s="1132"/>
      <c r="AG547" s="272"/>
      <c r="AH547" s="1133"/>
      <c r="AI547" s="318"/>
      <c r="AJ547" s="1148"/>
      <c r="AK547" s="319"/>
      <c r="AL547" s="1134"/>
      <c r="AM547" s="319"/>
      <c r="AN547" s="1135"/>
      <c r="AO547" s="1107"/>
      <c r="AP547" s="1149"/>
      <c r="AQ547" s="1093"/>
      <c r="AR547" s="1136"/>
      <c r="AS547" s="1093"/>
      <c r="AT547" s="1137"/>
      <c r="AU547" s="1103"/>
      <c r="AV547" s="1150"/>
      <c r="AW547" s="1101"/>
      <c r="AX547" s="1138"/>
      <c r="AY547" s="1101"/>
      <c r="AZ547" s="1139"/>
      <c r="BA547" s="1151">
        <f t="shared" si="1197"/>
        <v>0</v>
      </c>
      <c r="BB547" s="1152"/>
      <c r="BC547" s="363"/>
      <c r="BD547" s="1140"/>
      <c r="BE547" s="363"/>
      <c r="BF547" s="364"/>
      <c r="BG547" s="1220">
        <f t="shared" si="1258"/>
        <v>0</v>
      </c>
      <c r="BH547" s="1220">
        <f t="shared" si="1259"/>
        <v>0</v>
      </c>
    </row>
    <row r="548" spans="1:60" x14ac:dyDescent="0.2">
      <c r="A548" s="1">
        <v>533</v>
      </c>
      <c r="B548" s="1160" t="s">
        <v>45</v>
      </c>
      <c r="C548" s="51"/>
      <c r="D548" s="51"/>
      <c r="E548" s="51"/>
      <c r="F548" s="51"/>
      <c r="G548" s="76"/>
      <c r="H548" s="1124"/>
      <c r="I548" s="76"/>
      <c r="J548" s="1125"/>
      <c r="K548" s="131"/>
      <c r="L548" s="1144"/>
      <c r="M548" s="95"/>
      <c r="N548" s="1126"/>
      <c r="O548" s="95"/>
      <c r="P548" s="1127"/>
      <c r="Q548" s="177"/>
      <c r="R548" s="1145"/>
      <c r="S548" s="178"/>
      <c r="T548" s="1128"/>
      <c r="U548" s="178"/>
      <c r="V548" s="1129"/>
      <c r="W548" s="224"/>
      <c r="X548" s="1146"/>
      <c r="Y548" s="225"/>
      <c r="Z548" s="1130"/>
      <c r="AA548" s="225"/>
      <c r="AB548" s="1131"/>
      <c r="AC548" s="271"/>
      <c r="AD548" s="1147"/>
      <c r="AE548" s="272"/>
      <c r="AF548" s="1132"/>
      <c r="AG548" s="272"/>
      <c r="AH548" s="1133"/>
      <c r="AI548" s="318"/>
      <c r="AJ548" s="1148"/>
      <c r="AK548" s="319"/>
      <c r="AL548" s="1134"/>
      <c r="AM548" s="319"/>
      <c r="AN548" s="1135"/>
      <c r="AO548" s="1107"/>
      <c r="AP548" s="1149"/>
      <c r="AQ548" s="1093"/>
      <c r="AR548" s="1136"/>
      <c r="AS548" s="1093"/>
      <c r="AT548" s="1137"/>
      <c r="AU548" s="1103"/>
      <c r="AV548" s="1150"/>
      <c r="AW548" s="1101"/>
      <c r="AX548" s="1138"/>
      <c r="AY548" s="1101"/>
      <c r="AZ548" s="1139"/>
      <c r="BA548" s="1151">
        <f t="shared" si="1197"/>
        <v>0</v>
      </c>
      <c r="BB548" s="1152"/>
      <c r="BC548" s="363"/>
      <c r="BD548" s="1140"/>
      <c r="BE548" s="363"/>
      <c r="BF548" s="364"/>
      <c r="BG548" s="1220">
        <f t="shared" si="1258"/>
        <v>0</v>
      </c>
      <c r="BH548" s="1220">
        <f t="shared" si="1259"/>
        <v>0</v>
      </c>
    </row>
    <row r="549" spans="1:60" x14ac:dyDescent="0.2">
      <c r="A549" s="1">
        <v>534</v>
      </c>
      <c r="B549" s="50" t="s">
        <v>301</v>
      </c>
      <c r="C549" s="51" t="s">
        <v>368</v>
      </c>
      <c r="D549" s="51" t="s">
        <v>7</v>
      </c>
      <c r="E549" s="51">
        <v>1</v>
      </c>
      <c r="F549" s="76">
        <v>53425.200000000004</v>
      </c>
      <c r="G549" s="76">
        <f t="shared" si="1265"/>
        <v>53425.200000000004</v>
      </c>
      <c r="H549" s="76">
        <v>61094.303999999996</v>
      </c>
      <c r="I549" s="76">
        <f t="shared" si="1266"/>
        <v>61094.303999999996</v>
      </c>
      <c r="J549" s="120">
        <f t="shared" ref="J549:J578" si="1289">G549+I549</f>
        <v>114519.504</v>
      </c>
      <c r="K549" s="131"/>
      <c r="L549" s="95">
        <v>53425.200000000004</v>
      </c>
      <c r="M549" s="95">
        <f t="shared" ref="M549:M597" si="1290">K549*L549</f>
        <v>0</v>
      </c>
      <c r="N549" s="95">
        <v>61094.303999999996</v>
      </c>
      <c r="O549" s="95">
        <f t="shared" ref="O549:O597" si="1291">K549*N549</f>
        <v>0</v>
      </c>
      <c r="P549" s="96">
        <f t="shared" ref="P549:P578" si="1292">M549+O549</f>
        <v>0</v>
      </c>
      <c r="Q549" s="177"/>
      <c r="R549" s="178">
        <v>53425.200000000004</v>
      </c>
      <c r="S549" s="178">
        <f t="shared" ref="S549:S597" si="1293">Q549*R549</f>
        <v>0</v>
      </c>
      <c r="T549" s="178">
        <v>61094.303999999996</v>
      </c>
      <c r="U549" s="178">
        <f t="shared" ref="U549:U597" si="1294">Q549*T549</f>
        <v>0</v>
      </c>
      <c r="V549" s="179">
        <f t="shared" ref="V549:V578" si="1295">S549+U549</f>
        <v>0</v>
      </c>
      <c r="W549" s="224"/>
      <c r="X549" s="225">
        <v>53425.200000000004</v>
      </c>
      <c r="Y549" s="225">
        <f t="shared" ref="Y549:Y597" si="1296">W549*X549</f>
        <v>0</v>
      </c>
      <c r="Z549" s="225">
        <v>61094.303999999996</v>
      </c>
      <c r="AA549" s="225">
        <f t="shared" ref="AA549:AA597" si="1297">W549*Z549</f>
        <v>0</v>
      </c>
      <c r="AB549" s="226">
        <f t="shared" ref="AB549:AB578" si="1298">Y549+AA549</f>
        <v>0</v>
      </c>
      <c r="AC549" s="271"/>
      <c r="AD549" s="272">
        <v>53425.200000000004</v>
      </c>
      <c r="AE549" s="272">
        <f t="shared" ref="AE549:AE597" si="1299">AC549*AD549</f>
        <v>0</v>
      </c>
      <c r="AF549" s="272">
        <v>61094.303999999996</v>
      </c>
      <c r="AG549" s="272">
        <f t="shared" ref="AG549:AG597" si="1300">AC549*AF549</f>
        <v>0</v>
      </c>
      <c r="AH549" s="273">
        <f t="shared" ref="AH549:AH578" si="1301">AE549+AG549</f>
        <v>0</v>
      </c>
      <c r="AI549" s="318"/>
      <c r="AJ549" s="319">
        <v>53425.200000000004</v>
      </c>
      <c r="AK549" s="319">
        <f t="shared" ref="AK549:AK597" si="1302">AI549*AJ549</f>
        <v>0</v>
      </c>
      <c r="AL549" s="319">
        <v>61094.303999999996</v>
      </c>
      <c r="AM549" s="319">
        <f t="shared" ref="AM549:AM597" si="1303">AI549*AL549</f>
        <v>0</v>
      </c>
      <c r="AN549" s="320">
        <f t="shared" ref="AN549:AN578" si="1304">AK549+AM549</f>
        <v>0</v>
      </c>
      <c r="AO549" s="1610">
        <v>1</v>
      </c>
      <c r="AP549" s="1093">
        <v>53425.200000000004</v>
      </c>
      <c r="AQ549" s="1093">
        <f t="shared" ref="AQ549:AQ597" si="1305">AO549*AP549</f>
        <v>53425.200000000004</v>
      </c>
      <c r="AR549" s="1093">
        <v>61094.303999999996</v>
      </c>
      <c r="AS549" s="1093">
        <f t="shared" ref="AS549:AS597" si="1306">AO549*AR549</f>
        <v>61094.303999999996</v>
      </c>
      <c r="AT549" s="1094">
        <f t="shared" ref="AT549:AT578" si="1307">AQ549+AS549</f>
        <v>114519.504</v>
      </c>
      <c r="AU549" s="1103"/>
      <c r="AV549" s="1101">
        <v>53425.200000000004</v>
      </c>
      <c r="AW549" s="1101">
        <f t="shared" ref="AW549:AW597" si="1308">AU549*AV549</f>
        <v>0</v>
      </c>
      <c r="AX549" s="1101">
        <v>61094.303999999996</v>
      </c>
      <c r="AY549" s="1101">
        <f t="shared" ref="AY549:AY597" si="1309">AU549*AX549</f>
        <v>0</v>
      </c>
      <c r="AZ549" s="1102">
        <f t="shared" ref="AZ549:AZ578" si="1310">AW549+AY549</f>
        <v>0</v>
      </c>
      <c r="BA549" s="1151">
        <f t="shared" si="1197"/>
        <v>0</v>
      </c>
      <c r="BB549" s="363">
        <v>53425.200000000004</v>
      </c>
      <c r="BC549" s="363">
        <f t="shared" ref="BC549:BC597" si="1311">BA549*BB549</f>
        <v>0</v>
      </c>
      <c r="BD549" s="363">
        <v>61094.303999999996</v>
      </c>
      <c r="BE549" s="363">
        <f t="shared" ref="BE549:BE597" si="1312">BA549*BD549</f>
        <v>0</v>
      </c>
      <c r="BF549" s="364">
        <f t="shared" ref="BF549:BF578" si="1313">BC549+BE549</f>
        <v>0</v>
      </c>
      <c r="BG549" s="1220">
        <f t="shared" si="1258"/>
        <v>114519.504</v>
      </c>
      <c r="BH549" s="1220">
        <f t="shared" si="1259"/>
        <v>-114519.504</v>
      </c>
    </row>
    <row r="550" spans="1:60" ht="25.5" x14ac:dyDescent="0.2">
      <c r="A550" s="1">
        <v>535</v>
      </c>
      <c r="B550" s="50" t="s">
        <v>238</v>
      </c>
      <c r="C550" s="51" t="s">
        <v>369</v>
      </c>
      <c r="D550" s="51" t="s">
        <v>7</v>
      </c>
      <c r="E550" s="51">
        <v>1</v>
      </c>
      <c r="F550" s="76">
        <v>6088.4000000000005</v>
      </c>
      <c r="G550" s="76">
        <f t="shared" si="1265"/>
        <v>6088.4000000000005</v>
      </c>
      <c r="H550" s="76">
        <v>13392</v>
      </c>
      <c r="I550" s="76">
        <f t="shared" si="1266"/>
        <v>13392</v>
      </c>
      <c r="J550" s="120">
        <f t="shared" si="1289"/>
        <v>19480.400000000001</v>
      </c>
      <c r="K550" s="131"/>
      <c r="L550" s="95">
        <v>6088.4000000000005</v>
      </c>
      <c r="M550" s="95">
        <f t="shared" si="1290"/>
        <v>0</v>
      </c>
      <c r="N550" s="95">
        <v>13392</v>
      </c>
      <c r="O550" s="95">
        <f t="shared" si="1291"/>
        <v>0</v>
      </c>
      <c r="P550" s="96">
        <f t="shared" si="1292"/>
        <v>0</v>
      </c>
      <c r="Q550" s="177"/>
      <c r="R550" s="178">
        <v>6088.4000000000005</v>
      </c>
      <c r="S550" s="178">
        <f t="shared" si="1293"/>
        <v>0</v>
      </c>
      <c r="T550" s="178">
        <v>13392</v>
      </c>
      <c r="U550" s="178">
        <f t="shared" si="1294"/>
        <v>0</v>
      </c>
      <c r="V550" s="179">
        <f t="shared" si="1295"/>
        <v>0</v>
      </c>
      <c r="W550" s="224"/>
      <c r="X550" s="225">
        <v>6088.4000000000005</v>
      </c>
      <c r="Y550" s="225">
        <f t="shared" si="1296"/>
        <v>0</v>
      </c>
      <c r="Z550" s="225">
        <v>13392</v>
      </c>
      <c r="AA550" s="225">
        <f t="shared" si="1297"/>
        <v>0</v>
      </c>
      <c r="AB550" s="226">
        <f t="shared" si="1298"/>
        <v>0</v>
      </c>
      <c r="AC550" s="271"/>
      <c r="AD550" s="272">
        <v>6088.4000000000005</v>
      </c>
      <c r="AE550" s="272">
        <f t="shared" si="1299"/>
        <v>0</v>
      </c>
      <c r="AF550" s="272">
        <v>13392</v>
      </c>
      <c r="AG550" s="272">
        <f t="shared" si="1300"/>
        <v>0</v>
      </c>
      <c r="AH550" s="273">
        <f t="shared" si="1301"/>
        <v>0</v>
      </c>
      <c r="AI550" s="318"/>
      <c r="AJ550" s="319">
        <v>6088.4000000000005</v>
      </c>
      <c r="AK550" s="319">
        <f t="shared" si="1302"/>
        <v>0</v>
      </c>
      <c r="AL550" s="319">
        <v>13392</v>
      </c>
      <c r="AM550" s="319">
        <f t="shared" si="1303"/>
        <v>0</v>
      </c>
      <c r="AN550" s="320">
        <f t="shared" si="1304"/>
        <v>0</v>
      </c>
      <c r="AO550" s="1610">
        <v>1</v>
      </c>
      <c r="AP550" s="1093">
        <v>6088.4000000000005</v>
      </c>
      <c r="AQ550" s="1093">
        <f t="shared" si="1305"/>
        <v>6088.4000000000005</v>
      </c>
      <c r="AR550" s="1093">
        <v>13392</v>
      </c>
      <c r="AS550" s="1093">
        <f t="shared" si="1306"/>
        <v>13392</v>
      </c>
      <c r="AT550" s="1094">
        <f t="shared" si="1307"/>
        <v>19480.400000000001</v>
      </c>
      <c r="AU550" s="1103"/>
      <c r="AV550" s="1101">
        <v>6088.4000000000005</v>
      </c>
      <c r="AW550" s="1101">
        <f t="shared" si="1308"/>
        <v>0</v>
      </c>
      <c r="AX550" s="1101">
        <v>13392</v>
      </c>
      <c r="AY550" s="1101">
        <f t="shared" si="1309"/>
        <v>0</v>
      </c>
      <c r="AZ550" s="1102">
        <f t="shared" si="1310"/>
        <v>0</v>
      </c>
      <c r="BA550" s="1151">
        <f t="shared" si="1197"/>
        <v>0</v>
      </c>
      <c r="BB550" s="363">
        <v>6088.4000000000005</v>
      </c>
      <c r="BC550" s="363">
        <f t="shared" si="1311"/>
        <v>0</v>
      </c>
      <c r="BD550" s="363">
        <v>13392</v>
      </c>
      <c r="BE550" s="363">
        <f t="shared" si="1312"/>
        <v>0</v>
      </c>
      <c r="BF550" s="364">
        <f t="shared" si="1313"/>
        <v>0</v>
      </c>
      <c r="BG550" s="1220">
        <f t="shared" si="1258"/>
        <v>19480.400000000001</v>
      </c>
      <c r="BH550" s="1220">
        <f t="shared" si="1259"/>
        <v>-19480.400000000001</v>
      </c>
    </row>
    <row r="551" spans="1:60" x14ac:dyDescent="0.2">
      <c r="A551" s="1">
        <v>536</v>
      </c>
      <c r="B551" s="50" t="s">
        <v>239</v>
      </c>
      <c r="C551" s="51" t="s">
        <v>370</v>
      </c>
      <c r="D551" s="51" t="s">
        <v>7</v>
      </c>
      <c r="E551" s="51">
        <v>1</v>
      </c>
      <c r="F551" s="76">
        <v>12143.6</v>
      </c>
      <c r="G551" s="76">
        <f t="shared" si="1265"/>
        <v>12143.6</v>
      </c>
      <c r="H551" s="76">
        <v>31296.359999999997</v>
      </c>
      <c r="I551" s="76">
        <f t="shared" si="1266"/>
        <v>31296.359999999997</v>
      </c>
      <c r="J551" s="120">
        <f t="shared" si="1289"/>
        <v>43439.96</v>
      </c>
      <c r="K551" s="131"/>
      <c r="L551" s="95">
        <v>12143.6</v>
      </c>
      <c r="M551" s="95">
        <f t="shared" si="1290"/>
        <v>0</v>
      </c>
      <c r="N551" s="95">
        <v>31296.359999999997</v>
      </c>
      <c r="O551" s="95">
        <f t="shared" si="1291"/>
        <v>0</v>
      </c>
      <c r="P551" s="96">
        <f t="shared" si="1292"/>
        <v>0</v>
      </c>
      <c r="Q551" s="177"/>
      <c r="R551" s="178">
        <v>12143.6</v>
      </c>
      <c r="S551" s="178">
        <f t="shared" si="1293"/>
        <v>0</v>
      </c>
      <c r="T551" s="178">
        <v>31296.359999999997</v>
      </c>
      <c r="U551" s="178">
        <f t="shared" si="1294"/>
        <v>0</v>
      </c>
      <c r="V551" s="179">
        <f t="shared" si="1295"/>
        <v>0</v>
      </c>
      <c r="W551" s="224"/>
      <c r="X551" s="225">
        <v>12143.6</v>
      </c>
      <c r="Y551" s="225">
        <f t="shared" si="1296"/>
        <v>0</v>
      </c>
      <c r="Z551" s="225">
        <v>31296.359999999997</v>
      </c>
      <c r="AA551" s="225">
        <f t="shared" si="1297"/>
        <v>0</v>
      </c>
      <c r="AB551" s="226">
        <f t="shared" si="1298"/>
        <v>0</v>
      </c>
      <c r="AC551" s="271"/>
      <c r="AD551" s="272">
        <v>12143.6</v>
      </c>
      <c r="AE551" s="272">
        <f t="shared" si="1299"/>
        <v>0</v>
      </c>
      <c r="AF551" s="272">
        <v>31296.359999999997</v>
      </c>
      <c r="AG551" s="272">
        <f t="shared" si="1300"/>
        <v>0</v>
      </c>
      <c r="AH551" s="273">
        <f t="shared" si="1301"/>
        <v>0</v>
      </c>
      <c r="AI551" s="318"/>
      <c r="AJ551" s="319">
        <v>12143.6</v>
      </c>
      <c r="AK551" s="319">
        <f t="shared" si="1302"/>
        <v>0</v>
      </c>
      <c r="AL551" s="319">
        <v>31296.359999999997</v>
      </c>
      <c r="AM551" s="319">
        <f t="shared" si="1303"/>
        <v>0</v>
      </c>
      <c r="AN551" s="320">
        <f t="shared" si="1304"/>
        <v>0</v>
      </c>
      <c r="AO551" s="1610">
        <v>1</v>
      </c>
      <c r="AP551" s="1093">
        <v>12143.6</v>
      </c>
      <c r="AQ551" s="1093">
        <f t="shared" si="1305"/>
        <v>12143.6</v>
      </c>
      <c r="AR551" s="1093">
        <v>31296.359999999997</v>
      </c>
      <c r="AS551" s="1093">
        <f t="shared" si="1306"/>
        <v>31296.359999999997</v>
      </c>
      <c r="AT551" s="1094">
        <f t="shared" si="1307"/>
        <v>43439.96</v>
      </c>
      <c r="AU551" s="1103"/>
      <c r="AV551" s="1101">
        <v>12143.6</v>
      </c>
      <c r="AW551" s="1101">
        <f t="shared" si="1308"/>
        <v>0</v>
      </c>
      <c r="AX551" s="1101">
        <v>31296.359999999997</v>
      </c>
      <c r="AY551" s="1101">
        <f t="shared" si="1309"/>
        <v>0</v>
      </c>
      <c r="AZ551" s="1102">
        <f t="shared" si="1310"/>
        <v>0</v>
      </c>
      <c r="BA551" s="1151">
        <f t="shared" si="1197"/>
        <v>0</v>
      </c>
      <c r="BB551" s="363">
        <v>12143.6</v>
      </c>
      <c r="BC551" s="363">
        <f t="shared" si="1311"/>
        <v>0</v>
      </c>
      <c r="BD551" s="363">
        <v>31296.359999999997</v>
      </c>
      <c r="BE551" s="363">
        <f t="shared" si="1312"/>
        <v>0</v>
      </c>
      <c r="BF551" s="364">
        <f t="shared" si="1313"/>
        <v>0</v>
      </c>
      <c r="BG551" s="1220">
        <f t="shared" si="1258"/>
        <v>43439.96</v>
      </c>
      <c r="BH551" s="1220">
        <f t="shared" si="1259"/>
        <v>-43439.96</v>
      </c>
    </row>
    <row r="552" spans="1:60" x14ac:dyDescent="0.2">
      <c r="A552" s="1">
        <v>537</v>
      </c>
      <c r="B552" s="50" t="s">
        <v>240</v>
      </c>
      <c r="C552" s="51" t="s">
        <v>371</v>
      </c>
      <c r="D552" s="51" t="s">
        <v>7</v>
      </c>
      <c r="E552" s="51">
        <v>2</v>
      </c>
      <c r="F552" s="76">
        <v>1535.6000000000001</v>
      </c>
      <c r="G552" s="76">
        <f t="shared" si="1265"/>
        <v>3071.2000000000003</v>
      </c>
      <c r="H552" s="76">
        <v>3678.3360000000002</v>
      </c>
      <c r="I552" s="76">
        <f t="shared" si="1266"/>
        <v>7356.6720000000005</v>
      </c>
      <c r="J552" s="120">
        <f t="shared" si="1289"/>
        <v>10427.872000000001</v>
      </c>
      <c r="K552" s="131"/>
      <c r="L552" s="95">
        <v>1535.6000000000001</v>
      </c>
      <c r="M552" s="95">
        <f t="shared" si="1290"/>
        <v>0</v>
      </c>
      <c r="N552" s="95">
        <v>3678.3360000000002</v>
      </c>
      <c r="O552" s="95">
        <f t="shared" si="1291"/>
        <v>0</v>
      </c>
      <c r="P552" s="96">
        <f t="shared" si="1292"/>
        <v>0</v>
      </c>
      <c r="Q552" s="177"/>
      <c r="R552" s="178">
        <v>1535.6000000000001</v>
      </c>
      <c r="S552" s="178">
        <f t="shared" si="1293"/>
        <v>0</v>
      </c>
      <c r="T552" s="178">
        <v>3678.3360000000002</v>
      </c>
      <c r="U552" s="178">
        <f t="shared" si="1294"/>
        <v>0</v>
      </c>
      <c r="V552" s="179">
        <f t="shared" si="1295"/>
        <v>0</v>
      </c>
      <c r="W552" s="224"/>
      <c r="X552" s="225">
        <v>1535.6000000000001</v>
      </c>
      <c r="Y552" s="225">
        <f t="shared" si="1296"/>
        <v>0</v>
      </c>
      <c r="Z552" s="225">
        <v>3678.3360000000002</v>
      </c>
      <c r="AA552" s="225">
        <f t="shared" si="1297"/>
        <v>0</v>
      </c>
      <c r="AB552" s="226">
        <f t="shared" si="1298"/>
        <v>0</v>
      </c>
      <c r="AC552" s="271"/>
      <c r="AD552" s="272">
        <v>1535.6000000000001</v>
      </c>
      <c r="AE552" s="272">
        <f t="shared" si="1299"/>
        <v>0</v>
      </c>
      <c r="AF552" s="272">
        <v>3678.3360000000002</v>
      </c>
      <c r="AG552" s="272">
        <f t="shared" si="1300"/>
        <v>0</v>
      </c>
      <c r="AH552" s="273">
        <f t="shared" si="1301"/>
        <v>0</v>
      </c>
      <c r="AI552" s="318"/>
      <c r="AJ552" s="319">
        <v>1535.6000000000001</v>
      </c>
      <c r="AK552" s="319">
        <f t="shared" si="1302"/>
        <v>0</v>
      </c>
      <c r="AL552" s="319">
        <v>3678.3360000000002</v>
      </c>
      <c r="AM552" s="319">
        <f t="shared" si="1303"/>
        <v>0</v>
      </c>
      <c r="AN552" s="320">
        <f t="shared" si="1304"/>
        <v>0</v>
      </c>
      <c r="AO552" s="1610">
        <v>2</v>
      </c>
      <c r="AP552" s="1093">
        <v>1535.6000000000001</v>
      </c>
      <c r="AQ552" s="1093">
        <f t="shared" si="1305"/>
        <v>3071.2000000000003</v>
      </c>
      <c r="AR552" s="1093">
        <v>3678.3360000000002</v>
      </c>
      <c r="AS552" s="1093">
        <f t="shared" si="1306"/>
        <v>7356.6720000000005</v>
      </c>
      <c r="AT552" s="1094">
        <f t="shared" si="1307"/>
        <v>10427.872000000001</v>
      </c>
      <c r="AU552" s="1103"/>
      <c r="AV552" s="1101">
        <v>1535.6000000000001</v>
      </c>
      <c r="AW552" s="1101">
        <f t="shared" si="1308"/>
        <v>0</v>
      </c>
      <c r="AX552" s="1101">
        <v>3678.3360000000002</v>
      </c>
      <c r="AY552" s="1101">
        <f t="shared" si="1309"/>
        <v>0</v>
      </c>
      <c r="AZ552" s="1102">
        <f t="shared" si="1310"/>
        <v>0</v>
      </c>
      <c r="BA552" s="1151">
        <f t="shared" si="1197"/>
        <v>0</v>
      </c>
      <c r="BB552" s="363">
        <v>1535.6000000000001</v>
      </c>
      <c r="BC552" s="363">
        <f t="shared" si="1311"/>
        <v>0</v>
      </c>
      <c r="BD552" s="363">
        <v>3678.3360000000002</v>
      </c>
      <c r="BE552" s="363">
        <f t="shared" si="1312"/>
        <v>0</v>
      </c>
      <c r="BF552" s="364">
        <f t="shared" si="1313"/>
        <v>0</v>
      </c>
      <c r="BG552" s="1220">
        <f t="shared" si="1258"/>
        <v>10427.872000000001</v>
      </c>
      <c r="BH552" s="1220">
        <f t="shared" si="1259"/>
        <v>-10427.872000000001</v>
      </c>
    </row>
    <row r="553" spans="1:60" ht="25.5" x14ac:dyDescent="0.2">
      <c r="A553" s="1">
        <v>538</v>
      </c>
      <c r="B553" s="50" t="s">
        <v>241</v>
      </c>
      <c r="C553" s="51" t="s">
        <v>372</v>
      </c>
      <c r="D553" s="51" t="s">
        <v>7</v>
      </c>
      <c r="E553" s="51">
        <v>1</v>
      </c>
      <c r="F553" s="76">
        <v>21070</v>
      </c>
      <c r="G553" s="76">
        <f t="shared" si="1265"/>
        <v>21070</v>
      </c>
      <c r="H553" s="76">
        <v>26159.040000000001</v>
      </c>
      <c r="I553" s="76">
        <f t="shared" si="1266"/>
        <v>26159.040000000001</v>
      </c>
      <c r="J553" s="120">
        <f t="shared" si="1289"/>
        <v>47229.04</v>
      </c>
      <c r="K553" s="131"/>
      <c r="L553" s="95">
        <v>21070</v>
      </c>
      <c r="M553" s="95">
        <f t="shared" si="1290"/>
        <v>0</v>
      </c>
      <c r="N553" s="95">
        <v>26159.040000000001</v>
      </c>
      <c r="O553" s="95">
        <f t="shared" si="1291"/>
        <v>0</v>
      </c>
      <c r="P553" s="96">
        <f t="shared" si="1292"/>
        <v>0</v>
      </c>
      <c r="Q553" s="177"/>
      <c r="R553" s="178">
        <v>21070</v>
      </c>
      <c r="S553" s="178">
        <f t="shared" si="1293"/>
        <v>0</v>
      </c>
      <c r="T553" s="178">
        <v>26159.040000000001</v>
      </c>
      <c r="U553" s="178">
        <f t="shared" si="1294"/>
        <v>0</v>
      </c>
      <c r="V553" s="179">
        <f t="shared" si="1295"/>
        <v>0</v>
      </c>
      <c r="W553" s="224"/>
      <c r="X553" s="225">
        <v>21070</v>
      </c>
      <c r="Y553" s="225">
        <f t="shared" si="1296"/>
        <v>0</v>
      </c>
      <c r="Z553" s="225">
        <v>26159.040000000001</v>
      </c>
      <c r="AA553" s="225">
        <f t="shared" si="1297"/>
        <v>0</v>
      </c>
      <c r="AB553" s="226">
        <f t="shared" si="1298"/>
        <v>0</v>
      </c>
      <c r="AC553" s="271"/>
      <c r="AD553" s="272">
        <v>21070</v>
      </c>
      <c r="AE553" s="272">
        <f t="shared" si="1299"/>
        <v>0</v>
      </c>
      <c r="AF553" s="272">
        <v>26159.040000000001</v>
      </c>
      <c r="AG553" s="272">
        <f t="shared" si="1300"/>
        <v>0</v>
      </c>
      <c r="AH553" s="273">
        <f t="shared" si="1301"/>
        <v>0</v>
      </c>
      <c r="AI553" s="318"/>
      <c r="AJ553" s="319">
        <v>21070</v>
      </c>
      <c r="AK553" s="319">
        <f t="shared" si="1302"/>
        <v>0</v>
      </c>
      <c r="AL553" s="319">
        <v>26159.040000000001</v>
      </c>
      <c r="AM553" s="319">
        <f t="shared" si="1303"/>
        <v>0</v>
      </c>
      <c r="AN553" s="320">
        <f t="shared" si="1304"/>
        <v>0</v>
      </c>
      <c r="AO553" s="1610">
        <v>1</v>
      </c>
      <c r="AP553" s="1093">
        <v>21070</v>
      </c>
      <c r="AQ553" s="1093">
        <f t="shared" si="1305"/>
        <v>21070</v>
      </c>
      <c r="AR553" s="1093">
        <v>26159.040000000001</v>
      </c>
      <c r="AS553" s="1093">
        <f t="shared" si="1306"/>
        <v>26159.040000000001</v>
      </c>
      <c r="AT553" s="1094">
        <f t="shared" si="1307"/>
        <v>47229.04</v>
      </c>
      <c r="AU553" s="1103"/>
      <c r="AV553" s="1101">
        <v>21070</v>
      </c>
      <c r="AW553" s="1101">
        <f t="shared" si="1308"/>
        <v>0</v>
      </c>
      <c r="AX553" s="1101">
        <v>26159.040000000001</v>
      </c>
      <c r="AY553" s="1101">
        <f t="shared" si="1309"/>
        <v>0</v>
      </c>
      <c r="AZ553" s="1102">
        <f t="shared" si="1310"/>
        <v>0</v>
      </c>
      <c r="BA553" s="1151">
        <f t="shared" si="1197"/>
        <v>0</v>
      </c>
      <c r="BB553" s="363">
        <v>21070</v>
      </c>
      <c r="BC553" s="363">
        <f t="shared" si="1311"/>
        <v>0</v>
      </c>
      <c r="BD553" s="363">
        <v>26159.040000000001</v>
      </c>
      <c r="BE553" s="363">
        <f t="shared" si="1312"/>
        <v>0</v>
      </c>
      <c r="BF553" s="364">
        <f t="shared" si="1313"/>
        <v>0</v>
      </c>
      <c r="BG553" s="1220">
        <f t="shared" si="1258"/>
        <v>47229.04</v>
      </c>
      <c r="BH553" s="1220">
        <f t="shared" si="1259"/>
        <v>-47229.04</v>
      </c>
    </row>
    <row r="554" spans="1:60" x14ac:dyDescent="0.2">
      <c r="A554" s="1">
        <v>539</v>
      </c>
      <c r="B554" s="50" t="s">
        <v>242</v>
      </c>
      <c r="C554" s="51" t="s">
        <v>373</v>
      </c>
      <c r="D554" s="51" t="s">
        <v>7</v>
      </c>
      <c r="E554" s="51">
        <v>1</v>
      </c>
      <c r="F554" s="76">
        <v>40176</v>
      </c>
      <c r="G554" s="76">
        <f t="shared" si="1265"/>
        <v>40176</v>
      </c>
      <c r="H554" s="76">
        <v>99212.4</v>
      </c>
      <c r="I554" s="76">
        <f t="shared" si="1266"/>
        <v>99212.4</v>
      </c>
      <c r="J554" s="120">
        <f t="shared" si="1289"/>
        <v>139388.4</v>
      </c>
      <c r="K554" s="131"/>
      <c r="L554" s="95">
        <v>40176</v>
      </c>
      <c r="M554" s="95">
        <f t="shared" si="1290"/>
        <v>0</v>
      </c>
      <c r="N554" s="95">
        <v>99212.4</v>
      </c>
      <c r="O554" s="95">
        <f t="shared" si="1291"/>
        <v>0</v>
      </c>
      <c r="P554" s="96">
        <f t="shared" si="1292"/>
        <v>0</v>
      </c>
      <c r="Q554" s="177"/>
      <c r="R554" s="178">
        <v>40176</v>
      </c>
      <c r="S554" s="178">
        <f t="shared" si="1293"/>
        <v>0</v>
      </c>
      <c r="T554" s="178">
        <v>99212.4</v>
      </c>
      <c r="U554" s="178">
        <f t="shared" si="1294"/>
        <v>0</v>
      </c>
      <c r="V554" s="179">
        <f t="shared" si="1295"/>
        <v>0</v>
      </c>
      <c r="W554" s="224"/>
      <c r="X554" s="225">
        <v>40176</v>
      </c>
      <c r="Y554" s="225">
        <f t="shared" si="1296"/>
        <v>0</v>
      </c>
      <c r="Z554" s="225">
        <v>99212.4</v>
      </c>
      <c r="AA554" s="225">
        <f t="shared" si="1297"/>
        <v>0</v>
      </c>
      <c r="AB554" s="226">
        <f t="shared" si="1298"/>
        <v>0</v>
      </c>
      <c r="AC554" s="271"/>
      <c r="AD554" s="272">
        <v>40176</v>
      </c>
      <c r="AE554" s="272">
        <f t="shared" si="1299"/>
        <v>0</v>
      </c>
      <c r="AF554" s="272">
        <v>99212.4</v>
      </c>
      <c r="AG554" s="272">
        <f t="shared" si="1300"/>
        <v>0</v>
      </c>
      <c r="AH554" s="273">
        <f t="shared" si="1301"/>
        <v>0</v>
      </c>
      <c r="AI554" s="318"/>
      <c r="AJ554" s="319">
        <v>40176</v>
      </c>
      <c r="AK554" s="319">
        <f t="shared" si="1302"/>
        <v>0</v>
      </c>
      <c r="AL554" s="319">
        <v>99212.4</v>
      </c>
      <c r="AM554" s="319">
        <f t="shared" si="1303"/>
        <v>0</v>
      </c>
      <c r="AN554" s="320">
        <f t="shared" si="1304"/>
        <v>0</v>
      </c>
      <c r="AO554" s="1610">
        <v>1</v>
      </c>
      <c r="AP554" s="1093">
        <v>40176</v>
      </c>
      <c r="AQ554" s="1093">
        <f t="shared" si="1305"/>
        <v>40176</v>
      </c>
      <c r="AR554" s="1093">
        <v>99212.4</v>
      </c>
      <c r="AS554" s="1093">
        <f t="shared" si="1306"/>
        <v>99212.4</v>
      </c>
      <c r="AT554" s="1094">
        <f t="shared" si="1307"/>
        <v>139388.4</v>
      </c>
      <c r="AU554" s="1103"/>
      <c r="AV554" s="1101">
        <v>40176</v>
      </c>
      <c r="AW554" s="1101">
        <f t="shared" si="1308"/>
        <v>0</v>
      </c>
      <c r="AX554" s="1101">
        <v>99212.4</v>
      </c>
      <c r="AY554" s="1101">
        <f t="shared" si="1309"/>
        <v>0</v>
      </c>
      <c r="AZ554" s="1102">
        <f t="shared" si="1310"/>
        <v>0</v>
      </c>
      <c r="BA554" s="1151">
        <f t="shared" si="1197"/>
        <v>0</v>
      </c>
      <c r="BB554" s="363">
        <v>40176</v>
      </c>
      <c r="BC554" s="363">
        <f t="shared" si="1311"/>
        <v>0</v>
      </c>
      <c r="BD554" s="363">
        <v>99212.4</v>
      </c>
      <c r="BE554" s="363">
        <f t="shared" si="1312"/>
        <v>0</v>
      </c>
      <c r="BF554" s="364">
        <f t="shared" si="1313"/>
        <v>0</v>
      </c>
      <c r="BG554" s="1220">
        <f t="shared" si="1258"/>
        <v>139388.4</v>
      </c>
      <c r="BH554" s="1220">
        <f t="shared" si="1259"/>
        <v>-139388.4</v>
      </c>
    </row>
    <row r="555" spans="1:60" x14ac:dyDescent="0.2">
      <c r="A555" s="1">
        <v>540</v>
      </c>
      <c r="B555" s="50" t="s">
        <v>414</v>
      </c>
      <c r="C555" s="51"/>
      <c r="D555" s="51" t="s">
        <v>7</v>
      </c>
      <c r="E555" s="51">
        <v>1</v>
      </c>
      <c r="F555" s="76">
        <v>8530</v>
      </c>
      <c r="G555" s="76">
        <f t="shared" si="1265"/>
        <v>8530</v>
      </c>
      <c r="H555" s="76">
        <v>21450</v>
      </c>
      <c r="I555" s="76">
        <f t="shared" si="1266"/>
        <v>21450</v>
      </c>
      <c r="J555" s="120">
        <f t="shared" si="1289"/>
        <v>29980</v>
      </c>
      <c r="K555" s="131"/>
      <c r="L555" s="95">
        <v>8530</v>
      </c>
      <c r="M555" s="95">
        <f t="shared" si="1290"/>
        <v>0</v>
      </c>
      <c r="N555" s="95">
        <v>21450</v>
      </c>
      <c r="O555" s="95">
        <f t="shared" si="1291"/>
        <v>0</v>
      </c>
      <c r="P555" s="96">
        <f t="shared" si="1292"/>
        <v>0</v>
      </c>
      <c r="Q555" s="177"/>
      <c r="R555" s="178">
        <v>8530</v>
      </c>
      <c r="S555" s="178">
        <f t="shared" si="1293"/>
        <v>0</v>
      </c>
      <c r="T555" s="178">
        <v>21450</v>
      </c>
      <c r="U555" s="178">
        <f t="shared" si="1294"/>
        <v>0</v>
      </c>
      <c r="V555" s="179">
        <f t="shared" si="1295"/>
        <v>0</v>
      </c>
      <c r="W555" s="224"/>
      <c r="X555" s="225">
        <v>8530</v>
      </c>
      <c r="Y555" s="225">
        <f t="shared" si="1296"/>
        <v>0</v>
      </c>
      <c r="Z555" s="225">
        <v>21450</v>
      </c>
      <c r="AA555" s="225">
        <f t="shared" si="1297"/>
        <v>0</v>
      </c>
      <c r="AB555" s="226">
        <f t="shared" si="1298"/>
        <v>0</v>
      </c>
      <c r="AC555" s="271"/>
      <c r="AD555" s="272">
        <v>8530</v>
      </c>
      <c r="AE555" s="272">
        <f t="shared" si="1299"/>
        <v>0</v>
      </c>
      <c r="AF555" s="272">
        <v>21450</v>
      </c>
      <c r="AG555" s="272">
        <f t="shared" si="1300"/>
        <v>0</v>
      </c>
      <c r="AH555" s="273">
        <f t="shared" si="1301"/>
        <v>0</v>
      </c>
      <c r="AI555" s="318"/>
      <c r="AJ555" s="319">
        <v>8530</v>
      </c>
      <c r="AK555" s="319">
        <f t="shared" si="1302"/>
        <v>0</v>
      </c>
      <c r="AL555" s="319">
        <v>21450</v>
      </c>
      <c r="AM555" s="319">
        <f t="shared" si="1303"/>
        <v>0</v>
      </c>
      <c r="AN555" s="320">
        <f t="shared" si="1304"/>
        <v>0</v>
      </c>
      <c r="AO555" s="1610">
        <v>1</v>
      </c>
      <c r="AP555" s="1093">
        <v>8530</v>
      </c>
      <c r="AQ555" s="1093">
        <f t="shared" si="1305"/>
        <v>8530</v>
      </c>
      <c r="AR555" s="1093">
        <v>21450</v>
      </c>
      <c r="AS555" s="1093">
        <f t="shared" si="1306"/>
        <v>21450</v>
      </c>
      <c r="AT555" s="1094">
        <f t="shared" si="1307"/>
        <v>29980</v>
      </c>
      <c r="AU555" s="1103"/>
      <c r="AV555" s="1101">
        <v>8530</v>
      </c>
      <c r="AW555" s="1101">
        <f t="shared" si="1308"/>
        <v>0</v>
      </c>
      <c r="AX555" s="1101">
        <v>21450</v>
      </c>
      <c r="AY555" s="1101">
        <f t="shared" si="1309"/>
        <v>0</v>
      </c>
      <c r="AZ555" s="1102">
        <f t="shared" si="1310"/>
        <v>0</v>
      </c>
      <c r="BA555" s="1151">
        <f t="shared" si="1197"/>
        <v>0</v>
      </c>
      <c r="BB555" s="363">
        <v>8530</v>
      </c>
      <c r="BC555" s="363">
        <f t="shared" si="1311"/>
        <v>0</v>
      </c>
      <c r="BD555" s="363">
        <v>21450</v>
      </c>
      <c r="BE555" s="363">
        <f t="shared" si="1312"/>
        <v>0</v>
      </c>
      <c r="BF555" s="364">
        <f t="shared" si="1313"/>
        <v>0</v>
      </c>
      <c r="BG555" s="1220">
        <f t="shared" si="1258"/>
        <v>29980</v>
      </c>
      <c r="BH555" s="1220">
        <f t="shared" si="1259"/>
        <v>-29980</v>
      </c>
    </row>
    <row r="556" spans="1:60" ht="25.5" x14ac:dyDescent="0.2">
      <c r="A556" s="1">
        <v>541</v>
      </c>
      <c r="B556" s="50" t="s">
        <v>387</v>
      </c>
      <c r="C556" s="51" t="s">
        <v>415</v>
      </c>
      <c r="D556" s="51" t="s">
        <v>14</v>
      </c>
      <c r="E556" s="51">
        <v>1</v>
      </c>
      <c r="F556" s="76">
        <v>4500</v>
      </c>
      <c r="G556" s="76">
        <f t="shared" si="1265"/>
        <v>4500</v>
      </c>
      <c r="H556" s="76">
        <v>12169.05</v>
      </c>
      <c r="I556" s="76">
        <f t="shared" si="1266"/>
        <v>12169.05</v>
      </c>
      <c r="J556" s="120">
        <f t="shared" si="1289"/>
        <v>16669.05</v>
      </c>
      <c r="K556" s="131"/>
      <c r="L556" s="95">
        <v>4500</v>
      </c>
      <c r="M556" s="95">
        <f t="shared" si="1290"/>
        <v>0</v>
      </c>
      <c r="N556" s="95">
        <v>12169.05</v>
      </c>
      <c r="O556" s="95">
        <f t="shared" si="1291"/>
        <v>0</v>
      </c>
      <c r="P556" s="96">
        <f t="shared" si="1292"/>
        <v>0</v>
      </c>
      <c r="Q556" s="177"/>
      <c r="R556" s="178">
        <v>4500</v>
      </c>
      <c r="S556" s="178">
        <f t="shared" si="1293"/>
        <v>0</v>
      </c>
      <c r="T556" s="178">
        <v>12169.05</v>
      </c>
      <c r="U556" s="178">
        <f t="shared" si="1294"/>
        <v>0</v>
      </c>
      <c r="V556" s="179">
        <f t="shared" si="1295"/>
        <v>0</v>
      </c>
      <c r="W556" s="224"/>
      <c r="X556" s="225">
        <v>4500</v>
      </c>
      <c r="Y556" s="225">
        <f t="shared" si="1296"/>
        <v>0</v>
      </c>
      <c r="Z556" s="225">
        <v>12169.05</v>
      </c>
      <c r="AA556" s="225">
        <f t="shared" si="1297"/>
        <v>0</v>
      </c>
      <c r="AB556" s="226">
        <f t="shared" si="1298"/>
        <v>0</v>
      </c>
      <c r="AC556" s="271"/>
      <c r="AD556" s="272">
        <v>4500</v>
      </c>
      <c r="AE556" s="272">
        <f t="shared" si="1299"/>
        <v>0</v>
      </c>
      <c r="AF556" s="272">
        <v>12169.05</v>
      </c>
      <c r="AG556" s="272">
        <f t="shared" si="1300"/>
        <v>0</v>
      </c>
      <c r="AH556" s="273">
        <f t="shared" si="1301"/>
        <v>0</v>
      </c>
      <c r="AI556" s="318"/>
      <c r="AJ556" s="319">
        <v>4500</v>
      </c>
      <c r="AK556" s="319">
        <f t="shared" si="1302"/>
        <v>0</v>
      </c>
      <c r="AL556" s="319">
        <v>12169.05</v>
      </c>
      <c r="AM556" s="319">
        <f t="shared" si="1303"/>
        <v>0</v>
      </c>
      <c r="AN556" s="320">
        <f t="shared" si="1304"/>
        <v>0</v>
      </c>
      <c r="AO556" s="1610">
        <v>1</v>
      </c>
      <c r="AP556" s="1093">
        <v>4500</v>
      </c>
      <c r="AQ556" s="1093">
        <f t="shared" si="1305"/>
        <v>4500</v>
      </c>
      <c r="AR556" s="1093">
        <v>12169.05</v>
      </c>
      <c r="AS556" s="1093">
        <f t="shared" si="1306"/>
        <v>12169.05</v>
      </c>
      <c r="AT556" s="1094">
        <f t="shared" si="1307"/>
        <v>16669.05</v>
      </c>
      <c r="AU556" s="1103"/>
      <c r="AV556" s="1101">
        <v>4500</v>
      </c>
      <c r="AW556" s="1101">
        <f t="shared" si="1308"/>
        <v>0</v>
      </c>
      <c r="AX556" s="1101">
        <v>12169.05</v>
      </c>
      <c r="AY556" s="1101">
        <f t="shared" si="1309"/>
        <v>0</v>
      </c>
      <c r="AZ556" s="1102">
        <f t="shared" si="1310"/>
        <v>0</v>
      </c>
      <c r="BA556" s="1151">
        <f t="shared" si="1197"/>
        <v>0</v>
      </c>
      <c r="BB556" s="363">
        <v>4500</v>
      </c>
      <c r="BC556" s="363">
        <f t="shared" si="1311"/>
        <v>0</v>
      </c>
      <c r="BD556" s="363">
        <v>12169.05</v>
      </c>
      <c r="BE556" s="363">
        <f t="shared" si="1312"/>
        <v>0</v>
      </c>
      <c r="BF556" s="364">
        <f t="shared" si="1313"/>
        <v>0</v>
      </c>
      <c r="BG556" s="1220">
        <f t="shared" si="1258"/>
        <v>16669.05</v>
      </c>
      <c r="BH556" s="1220">
        <f t="shared" si="1259"/>
        <v>-16669.05</v>
      </c>
    </row>
    <row r="557" spans="1:60" ht="25.5" x14ac:dyDescent="0.2">
      <c r="A557" s="1">
        <v>542</v>
      </c>
      <c r="B557" s="50" t="s">
        <v>387</v>
      </c>
      <c r="C557" s="51" t="s">
        <v>416</v>
      </c>
      <c r="D557" s="51" t="s">
        <v>14</v>
      </c>
      <c r="E557" s="51">
        <v>1</v>
      </c>
      <c r="F557" s="76">
        <v>4500</v>
      </c>
      <c r="G557" s="76">
        <f t="shared" si="1265"/>
        <v>4500</v>
      </c>
      <c r="H557" s="76">
        <v>12435.650000000001</v>
      </c>
      <c r="I557" s="76">
        <f t="shared" si="1266"/>
        <v>12435.650000000001</v>
      </c>
      <c r="J557" s="120">
        <f t="shared" si="1289"/>
        <v>16935.650000000001</v>
      </c>
      <c r="K557" s="131"/>
      <c r="L557" s="95">
        <v>4500</v>
      </c>
      <c r="M557" s="95">
        <f t="shared" si="1290"/>
        <v>0</v>
      </c>
      <c r="N557" s="95">
        <v>12435.650000000001</v>
      </c>
      <c r="O557" s="95">
        <f t="shared" si="1291"/>
        <v>0</v>
      </c>
      <c r="P557" s="96">
        <f t="shared" si="1292"/>
        <v>0</v>
      </c>
      <c r="Q557" s="177"/>
      <c r="R557" s="178">
        <v>4500</v>
      </c>
      <c r="S557" s="178">
        <f t="shared" si="1293"/>
        <v>0</v>
      </c>
      <c r="T557" s="178">
        <v>12435.650000000001</v>
      </c>
      <c r="U557" s="178">
        <f t="shared" si="1294"/>
        <v>0</v>
      </c>
      <c r="V557" s="179">
        <f t="shared" si="1295"/>
        <v>0</v>
      </c>
      <c r="W557" s="224"/>
      <c r="X557" s="225">
        <v>4500</v>
      </c>
      <c r="Y557" s="225">
        <f t="shared" si="1296"/>
        <v>0</v>
      </c>
      <c r="Z557" s="225">
        <v>12435.650000000001</v>
      </c>
      <c r="AA557" s="225">
        <f t="shared" si="1297"/>
        <v>0</v>
      </c>
      <c r="AB557" s="226">
        <f t="shared" si="1298"/>
        <v>0</v>
      </c>
      <c r="AC557" s="271"/>
      <c r="AD557" s="272">
        <v>4500</v>
      </c>
      <c r="AE557" s="272">
        <f t="shared" si="1299"/>
        <v>0</v>
      </c>
      <c r="AF557" s="272">
        <v>12435.650000000001</v>
      </c>
      <c r="AG557" s="272">
        <f t="shared" si="1300"/>
        <v>0</v>
      </c>
      <c r="AH557" s="273">
        <f t="shared" si="1301"/>
        <v>0</v>
      </c>
      <c r="AI557" s="318"/>
      <c r="AJ557" s="319">
        <v>4500</v>
      </c>
      <c r="AK557" s="319">
        <f t="shared" si="1302"/>
        <v>0</v>
      </c>
      <c r="AL557" s="319">
        <v>12435.650000000001</v>
      </c>
      <c r="AM557" s="319">
        <f t="shared" si="1303"/>
        <v>0</v>
      </c>
      <c r="AN557" s="320">
        <f t="shared" si="1304"/>
        <v>0</v>
      </c>
      <c r="AO557" s="1610">
        <v>1</v>
      </c>
      <c r="AP557" s="1093">
        <v>4500</v>
      </c>
      <c r="AQ557" s="1093">
        <f t="shared" si="1305"/>
        <v>4500</v>
      </c>
      <c r="AR557" s="1093">
        <v>12435.650000000001</v>
      </c>
      <c r="AS557" s="1093">
        <f t="shared" si="1306"/>
        <v>12435.650000000001</v>
      </c>
      <c r="AT557" s="1094">
        <f t="shared" si="1307"/>
        <v>16935.650000000001</v>
      </c>
      <c r="AU557" s="1103"/>
      <c r="AV557" s="1101">
        <v>4500</v>
      </c>
      <c r="AW557" s="1101">
        <f t="shared" si="1308"/>
        <v>0</v>
      </c>
      <c r="AX557" s="1101">
        <v>12435.650000000001</v>
      </c>
      <c r="AY557" s="1101">
        <f t="shared" si="1309"/>
        <v>0</v>
      </c>
      <c r="AZ557" s="1102">
        <f t="shared" si="1310"/>
        <v>0</v>
      </c>
      <c r="BA557" s="1151">
        <f t="shared" si="1197"/>
        <v>0</v>
      </c>
      <c r="BB557" s="363">
        <v>4500</v>
      </c>
      <c r="BC557" s="363">
        <f t="shared" si="1311"/>
        <v>0</v>
      </c>
      <c r="BD557" s="363">
        <v>12435.650000000001</v>
      </c>
      <c r="BE557" s="363">
        <f t="shared" si="1312"/>
        <v>0</v>
      </c>
      <c r="BF557" s="364">
        <f t="shared" si="1313"/>
        <v>0</v>
      </c>
      <c r="BG557" s="1220">
        <f t="shared" si="1258"/>
        <v>16935.650000000001</v>
      </c>
      <c r="BH557" s="1220">
        <f t="shared" si="1259"/>
        <v>-16935.650000000001</v>
      </c>
    </row>
    <row r="558" spans="1:60" ht="25.5" x14ac:dyDescent="0.2">
      <c r="A558" s="1">
        <v>543</v>
      </c>
      <c r="B558" s="50" t="s">
        <v>387</v>
      </c>
      <c r="C558" s="51" t="s">
        <v>417</v>
      </c>
      <c r="D558" s="51" t="s">
        <v>14</v>
      </c>
      <c r="E558" s="51">
        <v>2</v>
      </c>
      <c r="F558" s="76">
        <v>4500</v>
      </c>
      <c r="G558" s="76">
        <f t="shared" si="1265"/>
        <v>9000</v>
      </c>
      <c r="H558" s="76">
        <v>11769.15</v>
      </c>
      <c r="I558" s="76">
        <f t="shared" si="1266"/>
        <v>23538.3</v>
      </c>
      <c r="J558" s="120">
        <f t="shared" si="1289"/>
        <v>32538.3</v>
      </c>
      <c r="K558" s="131"/>
      <c r="L558" s="95">
        <v>4500</v>
      </c>
      <c r="M558" s="95">
        <f t="shared" si="1290"/>
        <v>0</v>
      </c>
      <c r="N558" s="95">
        <v>11769.15</v>
      </c>
      <c r="O558" s="95">
        <f t="shared" si="1291"/>
        <v>0</v>
      </c>
      <c r="P558" s="96">
        <f t="shared" si="1292"/>
        <v>0</v>
      </c>
      <c r="Q558" s="177"/>
      <c r="R558" s="178">
        <v>4500</v>
      </c>
      <c r="S558" s="178">
        <f t="shared" si="1293"/>
        <v>0</v>
      </c>
      <c r="T558" s="178">
        <v>11769.15</v>
      </c>
      <c r="U558" s="178">
        <f t="shared" si="1294"/>
        <v>0</v>
      </c>
      <c r="V558" s="179">
        <f t="shared" si="1295"/>
        <v>0</v>
      </c>
      <c r="W558" s="224"/>
      <c r="X558" s="225">
        <v>4500</v>
      </c>
      <c r="Y558" s="225">
        <f t="shared" si="1296"/>
        <v>0</v>
      </c>
      <c r="Z558" s="225">
        <v>11769.15</v>
      </c>
      <c r="AA558" s="225">
        <f t="shared" si="1297"/>
        <v>0</v>
      </c>
      <c r="AB558" s="226">
        <f t="shared" si="1298"/>
        <v>0</v>
      </c>
      <c r="AC558" s="271"/>
      <c r="AD558" s="272">
        <v>4500</v>
      </c>
      <c r="AE558" s="272">
        <f t="shared" si="1299"/>
        <v>0</v>
      </c>
      <c r="AF558" s="272">
        <v>11769.15</v>
      </c>
      <c r="AG558" s="272">
        <f t="shared" si="1300"/>
        <v>0</v>
      </c>
      <c r="AH558" s="273">
        <f t="shared" si="1301"/>
        <v>0</v>
      </c>
      <c r="AI558" s="318"/>
      <c r="AJ558" s="319">
        <v>4500</v>
      </c>
      <c r="AK558" s="319">
        <f t="shared" si="1302"/>
        <v>0</v>
      </c>
      <c r="AL558" s="319">
        <v>11769.15</v>
      </c>
      <c r="AM558" s="319">
        <f t="shared" si="1303"/>
        <v>0</v>
      </c>
      <c r="AN558" s="320">
        <f t="shared" si="1304"/>
        <v>0</v>
      </c>
      <c r="AO558" s="1610">
        <v>2</v>
      </c>
      <c r="AP558" s="1093">
        <v>4500</v>
      </c>
      <c r="AQ558" s="1093">
        <f t="shared" si="1305"/>
        <v>9000</v>
      </c>
      <c r="AR558" s="1093">
        <v>11769.15</v>
      </c>
      <c r="AS558" s="1093">
        <f t="shared" si="1306"/>
        <v>23538.3</v>
      </c>
      <c r="AT558" s="1094">
        <f t="shared" si="1307"/>
        <v>32538.3</v>
      </c>
      <c r="AU558" s="1103"/>
      <c r="AV558" s="1101">
        <v>4500</v>
      </c>
      <c r="AW558" s="1101">
        <f t="shared" si="1308"/>
        <v>0</v>
      </c>
      <c r="AX558" s="1101">
        <v>11769.15</v>
      </c>
      <c r="AY558" s="1101">
        <f t="shared" si="1309"/>
        <v>0</v>
      </c>
      <c r="AZ558" s="1102">
        <f t="shared" si="1310"/>
        <v>0</v>
      </c>
      <c r="BA558" s="1151">
        <f t="shared" si="1197"/>
        <v>0</v>
      </c>
      <c r="BB558" s="363">
        <v>4500</v>
      </c>
      <c r="BC558" s="363">
        <f t="shared" si="1311"/>
        <v>0</v>
      </c>
      <c r="BD558" s="363">
        <v>11769.15</v>
      </c>
      <c r="BE558" s="363">
        <f t="shared" si="1312"/>
        <v>0</v>
      </c>
      <c r="BF558" s="364">
        <f t="shared" si="1313"/>
        <v>0</v>
      </c>
      <c r="BG558" s="1220">
        <f t="shared" si="1258"/>
        <v>32538.3</v>
      </c>
      <c r="BH558" s="1220">
        <f t="shared" si="1259"/>
        <v>-32538.3</v>
      </c>
    </row>
    <row r="559" spans="1:60" ht="25.5" x14ac:dyDescent="0.2">
      <c r="A559" s="1">
        <v>544</v>
      </c>
      <c r="B559" s="50" t="s">
        <v>387</v>
      </c>
      <c r="C559" s="51" t="s">
        <v>418</v>
      </c>
      <c r="D559" s="51" t="s">
        <v>14</v>
      </c>
      <c r="E559" s="51">
        <v>3</v>
      </c>
      <c r="F559" s="76">
        <v>4500</v>
      </c>
      <c r="G559" s="76">
        <f t="shared" si="1265"/>
        <v>13500</v>
      </c>
      <c r="H559" s="76">
        <v>10968.575000000001</v>
      </c>
      <c r="I559" s="76">
        <f t="shared" si="1266"/>
        <v>32905.725000000006</v>
      </c>
      <c r="J559" s="120">
        <f t="shared" si="1289"/>
        <v>46405.725000000006</v>
      </c>
      <c r="K559" s="131"/>
      <c r="L559" s="95">
        <v>4500</v>
      </c>
      <c r="M559" s="95">
        <f t="shared" si="1290"/>
        <v>0</v>
      </c>
      <c r="N559" s="95">
        <v>10968.575000000001</v>
      </c>
      <c r="O559" s="95">
        <f t="shared" si="1291"/>
        <v>0</v>
      </c>
      <c r="P559" s="96">
        <f t="shared" si="1292"/>
        <v>0</v>
      </c>
      <c r="Q559" s="177"/>
      <c r="R559" s="178">
        <v>4500</v>
      </c>
      <c r="S559" s="178">
        <f t="shared" si="1293"/>
        <v>0</v>
      </c>
      <c r="T559" s="178">
        <v>10968.575000000001</v>
      </c>
      <c r="U559" s="178">
        <f t="shared" si="1294"/>
        <v>0</v>
      </c>
      <c r="V559" s="179">
        <f t="shared" si="1295"/>
        <v>0</v>
      </c>
      <c r="W559" s="224"/>
      <c r="X559" s="225">
        <v>4500</v>
      </c>
      <c r="Y559" s="225">
        <f t="shared" si="1296"/>
        <v>0</v>
      </c>
      <c r="Z559" s="225">
        <v>10968.575000000001</v>
      </c>
      <c r="AA559" s="225">
        <f t="shared" si="1297"/>
        <v>0</v>
      </c>
      <c r="AB559" s="226">
        <f t="shared" si="1298"/>
        <v>0</v>
      </c>
      <c r="AC559" s="271"/>
      <c r="AD559" s="272">
        <v>4500</v>
      </c>
      <c r="AE559" s="272">
        <f t="shared" si="1299"/>
        <v>0</v>
      </c>
      <c r="AF559" s="272">
        <v>10968.575000000001</v>
      </c>
      <c r="AG559" s="272">
        <f t="shared" si="1300"/>
        <v>0</v>
      </c>
      <c r="AH559" s="273">
        <f t="shared" si="1301"/>
        <v>0</v>
      </c>
      <c r="AI559" s="318"/>
      <c r="AJ559" s="319">
        <v>4500</v>
      </c>
      <c r="AK559" s="319">
        <f t="shared" si="1302"/>
        <v>0</v>
      </c>
      <c r="AL559" s="319">
        <v>10968.575000000001</v>
      </c>
      <c r="AM559" s="319">
        <f t="shared" si="1303"/>
        <v>0</v>
      </c>
      <c r="AN559" s="320">
        <f t="shared" si="1304"/>
        <v>0</v>
      </c>
      <c r="AO559" s="1610">
        <v>3</v>
      </c>
      <c r="AP559" s="1093">
        <v>4500</v>
      </c>
      <c r="AQ559" s="1093">
        <f t="shared" si="1305"/>
        <v>13500</v>
      </c>
      <c r="AR559" s="1093">
        <v>10968.575000000001</v>
      </c>
      <c r="AS559" s="1093">
        <f t="shared" si="1306"/>
        <v>32905.725000000006</v>
      </c>
      <c r="AT559" s="1094">
        <f t="shared" si="1307"/>
        <v>46405.725000000006</v>
      </c>
      <c r="AU559" s="1103"/>
      <c r="AV559" s="1101">
        <v>4500</v>
      </c>
      <c r="AW559" s="1101">
        <f t="shared" si="1308"/>
        <v>0</v>
      </c>
      <c r="AX559" s="1101">
        <v>10968.575000000001</v>
      </c>
      <c r="AY559" s="1101">
        <f t="shared" si="1309"/>
        <v>0</v>
      </c>
      <c r="AZ559" s="1102">
        <f t="shared" si="1310"/>
        <v>0</v>
      </c>
      <c r="BA559" s="1151">
        <f t="shared" si="1197"/>
        <v>0</v>
      </c>
      <c r="BB559" s="363">
        <v>4500</v>
      </c>
      <c r="BC559" s="363">
        <f t="shared" si="1311"/>
        <v>0</v>
      </c>
      <c r="BD559" s="363">
        <v>10968.575000000001</v>
      </c>
      <c r="BE559" s="363">
        <f t="shared" si="1312"/>
        <v>0</v>
      </c>
      <c r="BF559" s="364">
        <f t="shared" si="1313"/>
        <v>0</v>
      </c>
      <c r="BG559" s="1220">
        <f t="shared" si="1258"/>
        <v>46405.725000000006</v>
      </c>
      <c r="BH559" s="1220">
        <f t="shared" si="1259"/>
        <v>-46405.725000000006</v>
      </c>
    </row>
    <row r="560" spans="1:60" ht="25.5" x14ac:dyDescent="0.2">
      <c r="A560" s="1">
        <v>545</v>
      </c>
      <c r="B560" s="50" t="s">
        <v>387</v>
      </c>
      <c r="C560" s="51" t="s">
        <v>419</v>
      </c>
      <c r="D560" s="51" t="s">
        <v>14</v>
      </c>
      <c r="E560" s="51">
        <v>6</v>
      </c>
      <c r="F560" s="76">
        <v>4500</v>
      </c>
      <c r="G560" s="76">
        <f t="shared" si="1265"/>
        <v>27000</v>
      </c>
      <c r="H560" s="76">
        <v>10701.199999999999</v>
      </c>
      <c r="I560" s="76">
        <f t="shared" si="1266"/>
        <v>64207.199999999997</v>
      </c>
      <c r="J560" s="120">
        <f t="shared" si="1289"/>
        <v>91207.2</v>
      </c>
      <c r="K560" s="131"/>
      <c r="L560" s="95">
        <v>4500</v>
      </c>
      <c r="M560" s="95">
        <f t="shared" si="1290"/>
        <v>0</v>
      </c>
      <c r="N560" s="95">
        <v>10701.199999999999</v>
      </c>
      <c r="O560" s="95">
        <f t="shared" si="1291"/>
        <v>0</v>
      </c>
      <c r="P560" s="96">
        <f t="shared" si="1292"/>
        <v>0</v>
      </c>
      <c r="Q560" s="177"/>
      <c r="R560" s="178">
        <v>4500</v>
      </c>
      <c r="S560" s="178">
        <f t="shared" si="1293"/>
        <v>0</v>
      </c>
      <c r="T560" s="178">
        <v>10701.199999999999</v>
      </c>
      <c r="U560" s="178">
        <f t="shared" si="1294"/>
        <v>0</v>
      </c>
      <c r="V560" s="179">
        <f t="shared" si="1295"/>
        <v>0</v>
      </c>
      <c r="W560" s="224"/>
      <c r="X560" s="225">
        <v>4500</v>
      </c>
      <c r="Y560" s="225">
        <f t="shared" si="1296"/>
        <v>0</v>
      </c>
      <c r="Z560" s="225">
        <v>10701.199999999999</v>
      </c>
      <c r="AA560" s="225">
        <f t="shared" si="1297"/>
        <v>0</v>
      </c>
      <c r="AB560" s="226">
        <f t="shared" si="1298"/>
        <v>0</v>
      </c>
      <c r="AC560" s="271"/>
      <c r="AD560" s="272">
        <v>4500</v>
      </c>
      <c r="AE560" s="272">
        <f t="shared" si="1299"/>
        <v>0</v>
      </c>
      <c r="AF560" s="272">
        <v>10701.199999999999</v>
      </c>
      <c r="AG560" s="272">
        <f t="shared" si="1300"/>
        <v>0</v>
      </c>
      <c r="AH560" s="273">
        <f t="shared" si="1301"/>
        <v>0</v>
      </c>
      <c r="AI560" s="318"/>
      <c r="AJ560" s="319">
        <v>4500</v>
      </c>
      <c r="AK560" s="319">
        <f t="shared" si="1302"/>
        <v>0</v>
      </c>
      <c r="AL560" s="319">
        <v>10701.199999999999</v>
      </c>
      <c r="AM560" s="319">
        <f t="shared" si="1303"/>
        <v>0</v>
      </c>
      <c r="AN560" s="320">
        <f t="shared" si="1304"/>
        <v>0</v>
      </c>
      <c r="AO560" s="1610">
        <v>6</v>
      </c>
      <c r="AP560" s="1093">
        <v>4500</v>
      </c>
      <c r="AQ560" s="1093">
        <f t="shared" si="1305"/>
        <v>27000</v>
      </c>
      <c r="AR560" s="1093">
        <v>10701.199999999999</v>
      </c>
      <c r="AS560" s="1093">
        <f t="shared" si="1306"/>
        <v>64207.199999999997</v>
      </c>
      <c r="AT560" s="1094">
        <f t="shared" si="1307"/>
        <v>91207.2</v>
      </c>
      <c r="AU560" s="1103"/>
      <c r="AV560" s="1101">
        <v>4500</v>
      </c>
      <c r="AW560" s="1101">
        <f t="shared" si="1308"/>
        <v>0</v>
      </c>
      <c r="AX560" s="1101">
        <v>10701.199999999999</v>
      </c>
      <c r="AY560" s="1101">
        <f t="shared" si="1309"/>
        <v>0</v>
      </c>
      <c r="AZ560" s="1102">
        <f t="shared" si="1310"/>
        <v>0</v>
      </c>
      <c r="BA560" s="1151">
        <f t="shared" si="1197"/>
        <v>0</v>
      </c>
      <c r="BB560" s="363">
        <v>4500</v>
      </c>
      <c r="BC560" s="363">
        <f t="shared" si="1311"/>
        <v>0</v>
      </c>
      <c r="BD560" s="363">
        <v>10701.199999999999</v>
      </c>
      <c r="BE560" s="363">
        <f t="shared" si="1312"/>
        <v>0</v>
      </c>
      <c r="BF560" s="364">
        <f t="shared" si="1313"/>
        <v>0</v>
      </c>
      <c r="BG560" s="1220">
        <f t="shared" si="1258"/>
        <v>91207.2</v>
      </c>
      <c r="BH560" s="1220">
        <f t="shared" si="1259"/>
        <v>-91207.2</v>
      </c>
    </row>
    <row r="561" spans="1:60" ht="25.5" x14ac:dyDescent="0.2">
      <c r="A561" s="1">
        <v>546</v>
      </c>
      <c r="B561" s="50" t="s">
        <v>387</v>
      </c>
      <c r="C561" s="51" t="s">
        <v>420</v>
      </c>
      <c r="D561" s="51" t="s">
        <v>14</v>
      </c>
      <c r="E561" s="51">
        <v>1</v>
      </c>
      <c r="F561" s="76">
        <v>4500</v>
      </c>
      <c r="G561" s="76">
        <f t="shared" si="1265"/>
        <v>4500</v>
      </c>
      <c r="H561" s="76">
        <v>10701.199999999999</v>
      </c>
      <c r="I561" s="76">
        <f t="shared" si="1266"/>
        <v>10701.199999999999</v>
      </c>
      <c r="J561" s="120">
        <f t="shared" si="1289"/>
        <v>15201.199999999999</v>
      </c>
      <c r="K561" s="131"/>
      <c r="L561" s="95">
        <v>4500</v>
      </c>
      <c r="M561" s="95">
        <f t="shared" si="1290"/>
        <v>0</v>
      </c>
      <c r="N561" s="95">
        <v>10701.199999999999</v>
      </c>
      <c r="O561" s="95">
        <f t="shared" si="1291"/>
        <v>0</v>
      </c>
      <c r="P561" s="96">
        <f t="shared" si="1292"/>
        <v>0</v>
      </c>
      <c r="Q561" s="177"/>
      <c r="R561" s="178">
        <v>4500</v>
      </c>
      <c r="S561" s="178">
        <f t="shared" si="1293"/>
        <v>0</v>
      </c>
      <c r="T561" s="178">
        <v>10701.199999999999</v>
      </c>
      <c r="U561" s="178">
        <f t="shared" si="1294"/>
        <v>0</v>
      </c>
      <c r="V561" s="179">
        <f t="shared" si="1295"/>
        <v>0</v>
      </c>
      <c r="W561" s="224"/>
      <c r="X561" s="225">
        <v>4500</v>
      </c>
      <c r="Y561" s="225">
        <f t="shared" si="1296"/>
        <v>0</v>
      </c>
      <c r="Z561" s="225">
        <v>10701.199999999999</v>
      </c>
      <c r="AA561" s="225">
        <f t="shared" si="1297"/>
        <v>0</v>
      </c>
      <c r="AB561" s="226">
        <f t="shared" si="1298"/>
        <v>0</v>
      </c>
      <c r="AC561" s="271"/>
      <c r="AD561" s="272">
        <v>4500</v>
      </c>
      <c r="AE561" s="272">
        <f t="shared" si="1299"/>
        <v>0</v>
      </c>
      <c r="AF561" s="272">
        <v>10701.199999999999</v>
      </c>
      <c r="AG561" s="272">
        <f t="shared" si="1300"/>
        <v>0</v>
      </c>
      <c r="AH561" s="273">
        <f t="shared" si="1301"/>
        <v>0</v>
      </c>
      <c r="AI561" s="318"/>
      <c r="AJ561" s="319">
        <v>4500</v>
      </c>
      <c r="AK561" s="319">
        <f t="shared" si="1302"/>
        <v>0</v>
      </c>
      <c r="AL561" s="319">
        <v>10701.199999999999</v>
      </c>
      <c r="AM561" s="319">
        <f t="shared" si="1303"/>
        <v>0</v>
      </c>
      <c r="AN561" s="320">
        <f t="shared" si="1304"/>
        <v>0</v>
      </c>
      <c r="AO561" s="1610">
        <v>1</v>
      </c>
      <c r="AP561" s="1093">
        <v>4500</v>
      </c>
      <c r="AQ561" s="1093">
        <f t="shared" si="1305"/>
        <v>4500</v>
      </c>
      <c r="AR561" s="1093">
        <v>10701.199999999999</v>
      </c>
      <c r="AS561" s="1093">
        <f t="shared" si="1306"/>
        <v>10701.199999999999</v>
      </c>
      <c r="AT561" s="1094">
        <f t="shared" si="1307"/>
        <v>15201.199999999999</v>
      </c>
      <c r="AU561" s="1103"/>
      <c r="AV561" s="1101">
        <v>4500</v>
      </c>
      <c r="AW561" s="1101">
        <f t="shared" si="1308"/>
        <v>0</v>
      </c>
      <c r="AX561" s="1101">
        <v>10701.199999999999</v>
      </c>
      <c r="AY561" s="1101">
        <f t="shared" si="1309"/>
        <v>0</v>
      </c>
      <c r="AZ561" s="1102">
        <f t="shared" si="1310"/>
        <v>0</v>
      </c>
      <c r="BA561" s="1151">
        <f t="shared" si="1197"/>
        <v>0</v>
      </c>
      <c r="BB561" s="363">
        <v>4500</v>
      </c>
      <c r="BC561" s="363">
        <f t="shared" si="1311"/>
        <v>0</v>
      </c>
      <c r="BD561" s="363">
        <v>10701.199999999999</v>
      </c>
      <c r="BE561" s="363">
        <f t="shared" si="1312"/>
        <v>0</v>
      </c>
      <c r="BF561" s="364">
        <f t="shared" si="1313"/>
        <v>0</v>
      </c>
      <c r="BG561" s="1220">
        <f t="shared" si="1258"/>
        <v>15201.199999999999</v>
      </c>
      <c r="BH561" s="1220">
        <f t="shared" si="1259"/>
        <v>-15201.199999999999</v>
      </c>
    </row>
    <row r="562" spans="1:60" ht="25.5" x14ac:dyDescent="0.2">
      <c r="A562" s="1">
        <v>547</v>
      </c>
      <c r="B562" s="50" t="s">
        <v>387</v>
      </c>
      <c r="C562" s="51" t="s">
        <v>421</v>
      </c>
      <c r="D562" s="51" t="s">
        <v>14</v>
      </c>
      <c r="E562" s="51">
        <v>3</v>
      </c>
      <c r="F562" s="76">
        <v>4500</v>
      </c>
      <c r="G562" s="76">
        <f t="shared" si="1265"/>
        <v>13500</v>
      </c>
      <c r="H562" s="76">
        <v>10567.9</v>
      </c>
      <c r="I562" s="76">
        <f t="shared" si="1266"/>
        <v>31703.699999999997</v>
      </c>
      <c r="J562" s="120">
        <f t="shared" si="1289"/>
        <v>45203.7</v>
      </c>
      <c r="K562" s="131"/>
      <c r="L562" s="95">
        <v>4500</v>
      </c>
      <c r="M562" s="95">
        <f t="shared" si="1290"/>
        <v>0</v>
      </c>
      <c r="N562" s="95">
        <v>10567.9</v>
      </c>
      <c r="O562" s="95">
        <f t="shared" si="1291"/>
        <v>0</v>
      </c>
      <c r="P562" s="96">
        <f t="shared" si="1292"/>
        <v>0</v>
      </c>
      <c r="Q562" s="177"/>
      <c r="R562" s="178">
        <v>4500</v>
      </c>
      <c r="S562" s="178">
        <f t="shared" si="1293"/>
        <v>0</v>
      </c>
      <c r="T562" s="178">
        <v>10567.9</v>
      </c>
      <c r="U562" s="178">
        <f t="shared" si="1294"/>
        <v>0</v>
      </c>
      <c r="V562" s="179">
        <f t="shared" si="1295"/>
        <v>0</v>
      </c>
      <c r="W562" s="224"/>
      <c r="X562" s="225">
        <v>4500</v>
      </c>
      <c r="Y562" s="225">
        <f t="shared" si="1296"/>
        <v>0</v>
      </c>
      <c r="Z562" s="225">
        <v>10567.9</v>
      </c>
      <c r="AA562" s="225">
        <f t="shared" si="1297"/>
        <v>0</v>
      </c>
      <c r="AB562" s="226">
        <f t="shared" si="1298"/>
        <v>0</v>
      </c>
      <c r="AC562" s="271"/>
      <c r="AD562" s="272">
        <v>4500</v>
      </c>
      <c r="AE562" s="272">
        <f t="shared" si="1299"/>
        <v>0</v>
      </c>
      <c r="AF562" s="272">
        <v>10567.9</v>
      </c>
      <c r="AG562" s="272">
        <f t="shared" si="1300"/>
        <v>0</v>
      </c>
      <c r="AH562" s="273">
        <f t="shared" si="1301"/>
        <v>0</v>
      </c>
      <c r="AI562" s="318"/>
      <c r="AJ562" s="319">
        <v>4500</v>
      </c>
      <c r="AK562" s="319">
        <f t="shared" si="1302"/>
        <v>0</v>
      </c>
      <c r="AL562" s="319">
        <v>10567.9</v>
      </c>
      <c r="AM562" s="319">
        <f t="shared" si="1303"/>
        <v>0</v>
      </c>
      <c r="AN562" s="320">
        <f t="shared" si="1304"/>
        <v>0</v>
      </c>
      <c r="AO562" s="1610">
        <v>3</v>
      </c>
      <c r="AP562" s="1093">
        <v>4500</v>
      </c>
      <c r="AQ562" s="1093">
        <f t="shared" si="1305"/>
        <v>13500</v>
      </c>
      <c r="AR562" s="1093">
        <v>10567.9</v>
      </c>
      <c r="AS562" s="1093">
        <f t="shared" si="1306"/>
        <v>31703.699999999997</v>
      </c>
      <c r="AT562" s="1094">
        <f t="shared" si="1307"/>
        <v>45203.7</v>
      </c>
      <c r="AU562" s="1103"/>
      <c r="AV562" s="1101">
        <v>4500</v>
      </c>
      <c r="AW562" s="1101">
        <f t="shared" si="1308"/>
        <v>0</v>
      </c>
      <c r="AX562" s="1101">
        <v>10567.9</v>
      </c>
      <c r="AY562" s="1101">
        <f t="shared" si="1309"/>
        <v>0</v>
      </c>
      <c r="AZ562" s="1102">
        <f t="shared" si="1310"/>
        <v>0</v>
      </c>
      <c r="BA562" s="1151">
        <f t="shared" si="1197"/>
        <v>0</v>
      </c>
      <c r="BB562" s="363">
        <v>4500</v>
      </c>
      <c r="BC562" s="363">
        <f t="shared" si="1311"/>
        <v>0</v>
      </c>
      <c r="BD562" s="363">
        <v>10567.9</v>
      </c>
      <c r="BE562" s="363">
        <f t="shared" si="1312"/>
        <v>0</v>
      </c>
      <c r="BF562" s="364">
        <f t="shared" si="1313"/>
        <v>0</v>
      </c>
      <c r="BG562" s="1220">
        <f t="shared" si="1258"/>
        <v>45203.7</v>
      </c>
      <c r="BH562" s="1220">
        <f t="shared" si="1259"/>
        <v>-45203.7</v>
      </c>
    </row>
    <row r="563" spans="1:60" ht="25.5" x14ac:dyDescent="0.2">
      <c r="A563" s="1">
        <v>548</v>
      </c>
      <c r="B563" s="50" t="s">
        <v>82</v>
      </c>
      <c r="C563" s="51" t="s">
        <v>83</v>
      </c>
      <c r="D563" s="51" t="s">
        <v>56</v>
      </c>
      <c r="E563" s="51">
        <v>290</v>
      </c>
      <c r="F563" s="76">
        <v>600</v>
      </c>
      <c r="G563" s="76">
        <f t="shared" si="1265"/>
        <v>174000</v>
      </c>
      <c r="H563" s="76">
        <v>588</v>
      </c>
      <c r="I563" s="76">
        <f t="shared" si="1266"/>
        <v>170520</v>
      </c>
      <c r="J563" s="120">
        <f t="shared" si="1289"/>
        <v>344520</v>
      </c>
      <c r="K563" s="131"/>
      <c r="L563" s="95">
        <v>600</v>
      </c>
      <c r="M563" s="95">
        <f t="shared" si="1290"/>
        <v>0</v>
      </c>
      <c r="N563" s="95">
        <v>588</v>
      </c>
      <c r="O563" s="95">
        <f t="shared" si="1291"/>
        <v>0</v>
      </c>
      <c r="P563" s="96">
        <f t="shared" si="1292"/>
        <v>0</v>
      </c>
      <c r="Q563" s="177"/>
      <c r="R563" s="178">
        <v>600</v>
      </c>
      <c r="S563" s="178">
        <f t="shared" si="1293"/>
        <v>0</v>
      </c>
      <c r="T563" s="178">
        <v>588</v>
      </c>
      <c r="U563" s="178">
        <f t="shared" si="1294"/>
        <v>0</v>
      </c>
      <c r="V563" s="179">
        <f t="shared" si="1295"/>
        <v>0</v>
      </c>
      <c r="W563" s="224"/>
      <c r="X563" s="225">
        <v>600</v>
      </c>
      <c r="Y563" s="225">
        <f t="shared" si="1296"/>
        <v>0</v>
      </c>
      <c r="Z563" s="225">
        <v>588</v>
      </c>
      <c r="AA563" s="225">
        <f t="shared" si="1297"/>
        <v>0</v>
      </c>
      <c r="AB563" s="226">
        <f t="shared" si="1298"/>
        <v>0</v>
      </c>
      <c r="AC563" s="271">
        <v>261.80000000000007</v>
      </c>
      <c r="AD563" s="272">
        <v>600</v>
      </c>
      <c r="AE563" s="272">
        <f t="shared" si="1299"/>
        <v>157080.00000000003</v>
      </c>
      <c r="AF563" s="272">
        <v>588</v>
      </c>
      <c r="AG563" s="272">
        <f t="shared" si="1300"/>
        <v>153938.40000000005</v>
      </c>
      <c r="AH563" s="273">
        <f t="shared" si="1301"/>
        <v>311018.40000000008</v>
      </c>
      <c r="AI563" s="318"/>
      <c r="AJ563" s="319">
        <v>600</v>
      </c>
      <c r="AK563" s="319">
        <f t="shared" si="1302"/>
        <v>0</v>
      </c>
      <c r="AL563" s="319">
        <v>588</v>
      </c>
      <c r="AM563" s="319">
        <f t="shared" si="1303"/>
        <v>0</v>
      </c>
      <c r="AN563" s="320">
        <f t="shared" si="1304"/>
        <v>0</v>
      </c>
      <c r="AO563" s="1610">
        <v>28.199999999999932</v>
      </c>
      <c r="AP563" s="1093">
        <v>600</v>
      </c>
      <c r="AQ563" s="1093">
        <f t="shared" si="1305"/>
        <v>16919.99999999996</v>
      </c>
      <c r="AR563" s="1093">
        <v>588</v>
      </c>
      <c r="AS563" s="1093">
        <f t="shared" si="1306"/>
        <v>16581.599999999959</v>
      </c>
      <c r="AT563" s="1094">
        <f t="shared" si="1307"/>
        <v>33501.599999999919</v>
      </c>
      <c r="AU563" s="1103"/>
      <c r="AV563" s="1101">
        <v>600</v>
      </c>
      <c r="AW563" s="1101">
        <f t="shared" si="1308"/>
        <v>0</v>
      </c>
      <c r="AX563" s="1101">
        <v>588</v>
      </c>
      <c r="AY563" s="1101">
        <f t="shared" si="1309"/>
        <v>0</v>
      </c>
      <c r="AZ563" s="1102">
        <f t="shared" si="1310"/>
        <v>0</v>
      </c>
      <c r="BA563" s="1151">
        <f t="shared" si="1197"/>
        <v>0</v>
      </c>
      <c r="BB563" s="363">
        <v>600</v>
      </c>
      <c r="BC563" s="363">
        <f t="shared" si="1311"/>
        <v>0</v>
      </c>
      <c r="BD563" s="363">
        <v>588</v>
      </c>
      <c r="BE563" s="363">
        <f t="shared" si="1312"/>
        <v>0</v>
      </c>
      <c r="BF563" s="364">
        <f t="shared" si="1313"/>
        <v>0</v>
      </c>
      <c r="BG563" s="1220">
        <f t="shared" si="1258"/>
        <v>33501.599999999919</v>
      </c>
      <c r="BH563" s="1220">
        <f t="shared" si="1259"/>
        <v>-33501.599999999919</v>
      </c>
    </row>
    <row r="564" spans="1:60" ht="25.5" x14ac:dyDescent="0.2">
      <c r="A564" s="1">
        <v>549</v>
      </c>
      <c r="B564" s="50" t="s">
        <v>151</v>
      </c>
      <c r="C564" s="51" t="s">
        <v>152</v>
      </c>
      <c r="D564" s="51" t="s">
        <v>56</v>
      </c>
      <c r="E564" s="51">
        <v>2.8</v>
      </c>
      <c r="F564" s="76">
        <v>600</v>
      </c>
      <c r="G564" s="76">
        <f t="shared" si="1265"/>
        <v>1680</v>
      </c>
      <c r="H564" s="76">
        <v>381</v>
      </c>
      <c r="I564" s="76">
        <f t="shared" si="1266"/>
        <v>1066.8</v>
      </c>
      <c r="J564" s="120">
        <f t="shared" si="1289"/>
        <v>2746.8</v>
      </c>
      <c r="K564" s="131"/>
      <c r="L564" s="95">
        <v>600</v>
      </c>
      <c r="M564" s="95">
        <f t="shared" si="1290"/>
        <v>0</v>
      </c>
      <c r="N564" s="95">
        <v>381</v>
      </c>
      <c r="O564" s="95">
        <f t="shared" si="1291"/>
        <v>0</v>
      </c>
      <c r="P564" s="96">
        <f t="shared" si="1292"/>
        <v>0</v>
      </c>
      <c r="Q564" s="177"/>
      <c r="R564" s="178">
        <v>600</v>
      </c>
      <c r="S564" s="178">
        <f t="shared" si="1293"/>
        <v>0</v>
      </c>
      <c r="T564" s="178">
        <v>381</v>
      </c>
      <c r="U564" s="178">
        <f t="shared" si="1294"/>
        <v>0</v>
      </c>
      <c r="V564" s="179">
        <f t="shared" si="1295"/>
        <v>0</v>
      </c>
      <c r="W564" s="224"/>
      <c r="X564" s="225">
        <v>600</v>
      </c>
      <c r="Y564" s="225">
        <f t="shared" si="1296"/>
        <v>0</v>
      </c>
      <c r="Z564" s="225">
        <v>381</v>
      </c>
      <c r="AA564" s="225">
        <f t="shared" si="1297"/>
        <v>0</v>
      </c>
      <c r="AB564" s="226">
        <f t="shared" si="1298"/>
        <v>0</v>
      </c>
      <c r="AC564" s="271"/>
      <c r="AD564" s="272">
        <v>600</v>
      </c>
      <c r="AE564" s="272">
        <f t="shared" si="1299"/>
        <v>0</v>
      </c>
      <c r="AF564" s="272">
        <v>381</v>
      </c>
      <c r="AG564" s="272">
        <f t="shared" si="1300"/>
        <v>0</v>
      </c>
      <c r="AH564" s="273">
        <f t="shared" si="1301"/>
        <v>0</v>
      </c>
      <c r="AI564" s="318"/>
      <c r="AJ564" s="319">
        <v>600</v>
      </c>
      <c r="AK564" s="319">
        <f t="shared" si="1302"/>
        <v>0</v>
      </c>
      <c r="AL564" s="319">
        <v>381</v>
      </c>
      <c r="AM564" s="319">
        <f t="shared" si="1303"/>
        <v>0</v>
      </c>
      <c r="AN564" s="320">
        <f t="shared" si="1304"/>
        <v>0</v>
      </c>
      <c r="AO564" s="1610">
        <v>2.8</v>
      </c>
      <c r="AP564" s="1093">
        <v>600</v>
      </c>
      <c r="AQ564" s="1093">
        <f t="shared" si="1305"/>
        <v>1680</v>
      </c>
      <c r="AR564" s="1093">
        <v>381</v>
      </c>
      <c r="AS564" s="1093">
        <f t="shared" si="1306"/>
        <v>1066.8</v>
      </c>
      <c r="AT564" s="1094">
        <f t="shared" si="1307"/>
        <v>2746.8</v>
      </c>
      <c r="AU564" s="1103"/>
      <c r="AV564" s="1101">
        <v>600</v>
      </c>
      <c r="AW564" s="1101">
        <f t="shared" si="1308"/>
        <v>0</v>
      </c>
      <c r="AX564" s="1101">
        <v>381</v>
      </c>
      <c r="AY564" s="1101">
        <f t="shared" si="1309"/>
        <v>0</v>
      </c>
      <c r="AZ564" s="1102">
        <f t="shared" si="1310"/>
        <v>0</v>
      </c>
      <c r="BA564" s="1157">
        <f>E564-K564-Q564-W564-AC564-AI564-AO564-AU564</f>
        <v>0</v>
      </c>
      <c r="BB564" s="363">
        <v>600</v>
      </c>
      <c r="BC564" s="363">
        <f t="shared" si="1311"/>
        <v>0</v>
      </c>
      <c r="BD564" s="363">
        <v>381</v>
      </c>
      <c r="BE564" s="363">
        <f t="shared" si="1312"/>
        <v>0</v>
      </c>
      <c r="BF564" s="364">
        <f t="shared" si="1313"/>
        <v>0</v>
      </c>
      <c r="BG564" s="1220">
        <f t="shared" si="1258"/>
        <v>2746.8</v>
      </c>
      <c r="BH564" s="1220">
        <f t="shared" si="1259"/>
        <v>-2746.8</v>
      </c>
    </row>
    <row r="565" spans="1:60" hidden="1" x14ac:dyDescent="0.2">
      <c r="A565" s="1">
        <v>550</v>
      </c>
      <c r="B565" s="50" t="s">
        <v>390</v>
      </c>
      <c r="C565" s="51" t="s">
        <v>391</v>
      </c>
      <c r="D565" s="51" t="s">
        <v>14</v>
      </c>
      <c r="E565" s="51">
        <v>0</v>
      </c>
      <c r="F565" s="76">
        <v>400</v>
      </c>
      <c r="G565" s="76">
        <f t="shared" si="1265"/>
        <v>0</v>
      </c>
      <c r="H565" s="76">
        <v>900</v>
      </c>
      <c r="I565" s="76">
        <f t="shared" si="1266"/>
        <v>0</v>
      </c>
      <c r="J565" s="120">
        <f t="shared" si="1289"/>
        <v>0</v>
      </c>
      <c r="K565" s="131"/>
      <c r="L565" s="95">
        <v>400</v>
      </c>
      <c r="M565" s="95">
        <f t="shared" si="1290"/>
        <v>0</v>
      </c>
      <c r="N565" s="95">
        <v>900</v>
      </c>
      <c r="O565" s="95">
        <f t="shared" si="1291"/>
        <v>0</v>
      </c>
      <c r="P565" s="96">
        <f t="shared" si="1292"/>
        <v>0</v>
      </c>
      <c r="Q565" s="177"/>
      <c r="R565" s="178">
        <v>400</v>
      </c>
      <c r="S565" s="178">
        <f t="shared" si="1293"/>
        <v>0</v>
      </c>
      <c r="T565" s="178">
        <v>900</v>
      </c>
      <c r="U565" s="178">
        <f t="shared" si="1294"/>
        <v>0</v>
      </c>
      <c r="V565" s="179">
        <f t="shared" si="1295"/>
        <v>0</v>
      </c>
      <c r="W565" s="224"/>
      <c r="X565" s="225">
        <v>400</v>
      </c>
      <c r="Y565" s="225">
        <f t="shared" si="1296"/>
        <v>0</v>
      </c>
      <c r="Z565" s="225">
        <v>900</v>
      </c>
      <c r="AA565" s="225">
        <f t="shared" si="1297"/>
        <v>0</v>
      </c>
      <c r="AB565" s="226">
        <f t="shared" si="1298"/>
        <v>0</v>
      </c>
      <c r="AC565" s="271"/>
      <c r="AD565" s="272">
        <v>400</v>
      </c>
      <c r="AE565" s="272">
        <f t="shared" si="1299"/>
        <v>0</v>
      </c>
      <c r="AF565" s="272">
        <v>900</v>
      </c>
      <c r="AG565" s="272">
        <f t="shared" si="1300"/>
        <v>0</v>
      </c>
      <c r="AH565" s="273">
        <f t="shared" si="1301"/>
        <v>0</v>
      </c>
      <c r="AI565" s="318"/>
      <c r="AJ565" s="319">
        <v>400</v>
      </c>
      <c r="AK565" s="319">
        <f t="shared" si="1302"/>
        <v>0</v>
      </c>
      <c r="AL565" s="319">
        <v>900</v>
      </c>
      <c r="AM565" s="319">
        <f t="shared" si="1303"/>
        <v>0</v>
      </c>
      <c r="AN565" s="320">
        <f t="shared" si="1304"/>
        <v>0</v>
      </c>
      <c r="AO565" s="1107"/>
      <c r="AP565" s="1093">
        <v>400</v>
      </c>
      <c r="AQ565" s="1093">
        <f t="shared" si="1305"/>
        <v>0</v>
      </c>
      <c r="AR565" s="1093">
        <v>900</v>
      </c>
      <c r="AS565" s="1093">
        <f t="shared" si="1306"/>
        <v>0</v>
      </c>
      <c r="AT565" s="1094">
        <f t="shared" si="1307"/>
        <v>0</v>
      </c>
      <c r="AU565" s="1103"/>
      <c r="AV565" s="1101">
        <v>400</v>
      </c>
      <c r="AW565" s="1101">
        <f t="shared" si="1308"/>
        <v>0</v>
      </c>
      <c r="AX565" s="1101">
        <v>900</v>
      </c>
      <c r="AY565" s="1101">
        <f t="shared" si="1309"/>
        <v>0</v>
      </c>
      <c r="AZ565" s="1102">
        <f t="shared" si="1310"/>
        <v>0</v>
      </c>
      <c r="BA565" s="1157">
        <f t="shared" si="1197"/>
        <v>0</v>
      </c>
      <c r="BB565" s="363">
        <v>400</v>
      </c>
      <c r="BC565" s="363">
        <f t="shared" si="1311"/>
        <v>0</v>
      </c>
      <c r="BD565" s="363">
        <v>900</v>
      </c>
      <c r="BE565" s="363">
        <f t="shared" si="1312"/>
        <v>0</v>
      </c>
      <c r="BF565" s="364">
        <f t="shared" si="1313"/>
        <v>0</v>
      </c>
      <c r="BG565" s="1220">
        <f t="shared" si="1258"/>
        <v>0</v>
      </c>
      <c r="BH565" s="1220">
        <f t="shared" si="1259"/>
        <v>0</v>
      </c>
    </row>
    <row r="566" spans="1:60" hidden="1" x14ac:dyDescent="0.2">
      <c r="A566" s="1">
        <v>551</v>
      </c>
      <c r="B566" s="50" t="s">
        <v>392</v>
      </c>
      <c r="C566" s="51" t="s">
        <v>393</v>
      </c>
      <c r="D566" s="51" t="s">
        <v>14</v>
      </c>
      <c r="E566" s="51">
        <v>0</v>
      </c>
      <c r="F566" s="76">
        <v>300</v>
      </c>
      <c r="G566" s="76">
        <f t="shared" si="1265"/>
        <v>0</v>
      </c>
      <c r="H566" s="76">
        <v>234</v>
      </c>
      <c r="I566" s="76">
        <f t="shared" si="1266"/>
        <v>0</v>
      </c>
      <c r="J566" s="120">
        <f t="shared" si="1289"/>
        <v>0</v>
      </c>
      <c r="K566" s="131"/>
      <c r="L566" s="95">
        <v>300</v>
      </c>
      <c r="M566" s="95">
        <f t="shared" si="1290"/>
        <v>0</v>
      </c>
      <c r="N566" s="95">
        <v>234</v>
      </c>
      <c r="O566" s="95">
        <f t="shared" si="1291"/>
        <v>0</v>
      </c>
      <c r="P566" s="96">
        <f t="shared" si="1292"/>
        <v>0</v>
      </c>
      <c r="Q566" s="177"/>
      <c r="R566" s="178">
        <v>300</v>
      </c>
      <c r="S566" s="178">
        <f t="shared" si="1293"/>
        <v>0</v>
      </c>
      <c r="T566" s="178">
        <v>234</v>
      </c>
      <c r="U566" s="178">
        <f t="shared" si="1294"/>
        <v>0</v>
      </c>
      <c r="V566" s="179">
        <f t="shared" si="1295"/>
        <v>0</v>
      </c>
      <c r="W566" s="224"/>
      <c r="X566" s="225">
        <v>300</v>
      </c>
      <c r="Y566" s="225">
        <f t="shared" si="1296"/>
        <v>0</v>
      </c>
      <c r="Z566" s="225">
        <v>234</v>
      </c>
      <c r="AA566" s="225">
        <f t="shared" si="1297"/>
        <v>0</v>
      </c>
      <c r="AB566" s="226">
        <f t="shared" si="1298"/>
        <v>0</v>
      </c>
      <c r="AC566" s="271"/>
      <c r="AD566" s="272">
        <v>300</v>
      </c>
      <c r="AE566" s="272">
        <f t="shared" si="1299"/>
        <v>0</v>
      </c>
      <c r="AF566" s="272">
        <v>234</v>
      </c>
      <c r="AG566" s="272">
        <f t="shared" si="1300"/>
        <v>0</v>
      </c>
      <c r="AH566" s="273">
        <f t="shared" si="1301"/>
        <v>0</v>
      </c>
      <c r="AI566" s="318"/>
      <c r="AJ566" s="319">
        <v>300</v>
      </c>
      <c r="AK566" s="319">
        <f t="shared" si="1302"/>
        <v>0</v>
      </c>
      <c r="AL566" s="319">
        <v>234</v>
      </c>
      <c r="AM566" s="319">
        <f t="shared" si="1303"/>
        <v>0</v>
      </c>
      <c r="AN566" s="320">
        <f t="shared" si="1304"/>
        <v>0</v>
      </c>
      <c r="AO566" s="1107"/>
      <c r="AP566" s="1093">
        <v>300</v>
      </c>
      <c r="AQ566" s="1093">
        <f t="shared" si="1305"/>
        <v>0</v>
      </c>
      <c r="AR566" s="1093">
        <v>234</v>
      </c>
      <c r="AS566" s="1093">
        <f t="shared" si="1306"/>
        <v>0</v>
      </c>
      <c r="AT566" s="1094">
        <f t="shared" si="1307"/>
        <v>0</v>
      </c>
      <c r="AU566" s="1103"/>
      <c r="AV566" s="1101">
        <v>300</v>
      </c>
      <c r="AW566" s="1101">
        <f t="shared" si="1308"/>
        <v>0</v>
      </c>
      <c r="AX566" s="1101">
        <v>234</v>
      </c>
      <c r="AY566" s="1101">
        <f t="shared" si="1309"/>
        <v>0</v>
      </c>
      <c r="AZ566" s="1102">
        <f t="shared" si="1310"/>
        <v>0</v>
      </c>
      <c r="BA566" s="1157">
        <f t="shared" si="1197"/>
        <v>0</v>
      </c>
      <c r="BB566" s="363">
        <v>300</v>
      </c>
      <c r="BC566" s="363">
        <f t="shared" si="1311"/>
        <v>0</v>
      </c>
      <c r="BD566" s="363">
        <v>234</v>
      </c>
      <c r="BE566" s="363">
        <f t="shared" si="1312"/>
        <v>0</v>
      </c>
      <c r="BF566" s="364">
        <f t="shared" si="1313"/>
        <v>0</v>
      </c>
      <c r="BG566" s="1220">
        <f t="shared" si="1258"/>
        <v>0</v>
      </c>
      <c r="BH566" s="1220">
        <f t="shared" si="1259"/>
        <v>0</v>
      </c>
    </row>
    <row r="567" spans="1:60" x14ac:dyDescent="0.2">
      <c r="A567" s="1">
        <v>552</v>
      </c>
      <c r="B567" s="50" t="s">
        <v>394</v>
      </c>
      <c r="C567" s="77" t="s">
        <v>422</v>
      </c>
      <c r="D567" s="77" t="s">
        <v>14</v>
      </c>
      <c r="E567" s="77">
        <v>4</v>
      </c>
      <c r="F567" s="76">
        <v>1250</v>
      </c>
      <c r="G567" s="76">
        <f t="shared" si="1265"/>
        <v>5000</v>
      </c>
      <c r="H567" s="76">
        <v>899.84999999999991</v>
      </c>
      <c r="I567" s="76">
        <f t="shared" si="1266"/>
        <v>3599.3999999999996</v>
      </c>
      <c r="J567" s="120">
        <f t="shared" si="1289"/>
        <v>8599.4</v>
      </c>
      <c r="K567" s="132"/>
      <c r="L567" s="95">
        <v>1250</v>
      </c>
      <c r="M567" s="95">
        <f t="shared" si="1290"/>
        <v>0</v>
      </c>
      <c r="N567" s="95">
        <v>899.84999999999991</v>
      </c>
      <c r="O567" s="95">
        <f t="shared" si="1291"/>
        <v>0</v>
      </c>
      <c r="P567" s="96">
        <f t="shared" si="1292"/>
        <v>0</v>
      </c>
      <c r="Q567" s="180"/>
      <c r="R567" s="178">
        <v>1250</v>
      </c>
      <c r="S567" s="178">
        <f t="shared" si="1293"/>
        <v>0</v>
      </c>
      <c r="T567" s="178">
        <v>899.84999999999991</v>
      </c>
      <c r="U567" s="178">
        <f t="shared" si="1294"/>
        <v>0</v>
      </c>
      <c r="V567" s="179">
        <f t="shared" si="1295"/>
        <v>0</v>
      </c>
      <c r="W567" s="227"/>
      <c r="X567" s="225">
        <v>1250</v>
      </c>
      <c r="Y567" s="225">
        <f t="shared" si="1296"/>
        <v>0</v>
      </c>
      <c r="Z567" s="225">
        <v>899.84999999999991</v>
      </c>
      <c r="AA567" s="225">
        <f t="shared" si="1297"/>
        <v>0</v>
      </c>
      <c r="AB567" s="226">
        <f t="shared" si="1298"/>
        <v>0</v>
      </c>
      <c r="AC567" s="274"/>
      <c r="AD567" s="272">
        <v>1250</v>
      </c>
      <c r="AE567" s="272">
        <f t="shared" si="1299"/>
        <v>0</v>
      </c>
      <c r="AF567" s="272">
        <v>899.84999999999991</v>
      </c>
      <c r="AG567" s="272">
        <f t="shared" si="1300"/>
        <v>0</v>
      </c>
      <c r="AH567" s="273">
        <f t="shared" si="1301"/>
        <v>0</v>
      </c>
      <c r="AI567" s="321"/>
      <c r="AJ567" s="319">
        <v>1250</v>
      </c>
      <c r="AK567" s="319">
        <f t="shared" si="1302"/>
        <v>0</v>
      </c>
      <c r="AL567" s="319">
        <v>899.84999999999991</v>
      </c>
      <c r="AM567" s="319">
        <f t="shared" si="1303"/>
        <v>0</v>
      </c>
      <c r="AN567" s="320">
        <f t="shared" si="1304"/>
        <v>0</v>
      </c>
      <c r="AO567" s="1611">
        <v>4</v>
      </c>
      <c r="AP567" s="1093">
        <v>1250</v>
      </c>
      <c r="AQ567" s="1093">
        <f t="shared" si="1305"/>
        <v>5000</v>
      </c>
      <c r="AR567" s="1093">
        <v>899.84999999999991</v>
      </c>
      <c r="AS567" s="1093">
        <f t="shared" si="1306"/>
        <v>3599.3999999999996</v>
      </c>
      <c r="AT567" s="1094">
        <f t="shared" si="1307"/>
        <v>8599.4</v>
      </c>
      <c r="AU567" s="1104"/>
      <c r="AV567" s="1101">
        <v>1250</v>
      </c>
      <c r="AW567" s="1101">
        <f t="shared" si="1308"/>
        <v>0</v>
      </c>
      <c r="AX567" s="1101">
        <v>899.84999999999991</v>
      </c>
      <c r="AY567" s="1101">
        <f t="shared" si="1309"/>
        <v>0</v>
      </c>
      <c r="AZ567" s="1102">
        <f t="shared" si="1310"/>
        <v>0</v>
      </c>
      <c r="BA567" s="1151">
        <f t="shared" si="1197"/>
        <v>0</v>
      </c>
      <c r="BB567" s="363">
        <v>1250</v>
      </c>
      <c r="BC567" s="363">
        <f t="shared" si="1311"/>
        <v>0</v>
      </c>
      <c r="BD567" s="363">
        <v>899.84999999999991</v>
      </c>
      <c r="BE567" s="363">
        <f t="shared" si="1312"/>
        <v>0</v>
      </c>
      <c r="BF567" s="364">
        <f t="shared" si="1313"/>
        <v>0</v>
      </c>
      <c r="BG567" s="1220">
        <f t="shared" si="1258"/>
        <v>8599.4</v>
      </c>
      <c r="BH567" s="1220">
        <f t="shared" si="1259"/>
        <v>-8599.4</v>
      </c>
    </row>
    <row r="568" spans="1:60" x14ac:dyDescent="0.2">
      <c r="A568" s="1">
        <v>553</v>
      </c>
      <c r="B568" s="50" t="s">
        <v>394</v>
      </c>
      <c r="C568" s="77" t="s">
        <v>423</v>
      </c>
      <c r="D568" s="77" t="s">
        <v>14</v>
      </c>
      <c r="E568" s="77">
        <v>4</v>
      </c>
      <c r="F568" s="76">
        <v>1250</v>
      </c>
      <c r="G568" s="76">
        <f t="shared" si="1265"/>
        <v>5000</v>
      </c>
      <c r="H568" s="76">
        <v>738.5</v>
      </c>
      <c r="I568" s="76">
        <f t="shared" si="1266"/>
        <v>2954</v>
      </c>
      <c r="J568" s="120">
        <f t="shared" si="1289"/>
        <v>7954</v>
      </c>
      <c r="K568" s="132"/>
      <c r="L568" s="95">
        <v>1250</v>
      </c>
      <c r="M568" s="95">
        <f t="shared" si="1290"/>
        <v>0</v>
      </c>
      <c r="N568" s="95">
        <v>738.5</v>
      </c>
      <c r="O568" s="95">
        <f t="shared" si="1291"/>
        <v>0</v>
      </c>
      <c r="P568" s="96">
        <f t="shared" si="1292"/>
        <v>0</v>
      </c>
      <c r="Q568" s="180"/>
      <c r="R568" s="178">
        <v>1250</v>
      </c>
      <c r="S568" s="178">
        <f t="shared" si="1293"/>
        <v>0</v>
      </c>
      <c r="T568" s="178">
        <v>738.5</v>
      </c>
      <c r="U568" s="178">
        <f t="shared" si="1294"/>
        <v>0</v>
      </c>
      <c r="V568" s="179">
        <f t="shared" si="1295"/>
        <v>0</v>
      </c>
      <c r="W568" s="227"/>
      <c r="X568" s="225">
        <v>1250</v>
      </c>
      <c r="Y568" s="225">
        <f t="shared" si="1296"/>
        <v>0</v>
      </c>
      <c r="Z568" s="225">
        <v>738.5</v>
      </c>
      <c r="AA568" s="225">
        <f t="shared" si="1297"/>
        <v>0</v>
      </c>
      <c r="AB568" s="226">
        <f t="shared" si="1298"/>
        <v>0</v>
      </c>
      <c r="AC568" s="274"/>
      <c r="AD568" s="272">
        <v>1250</v>
      </c>
      <c r="AE568" s="272">
        <f t="shared" si="1299"/>
        <v>0</v>
      </c>
      <c r="AF568" s="272">
        <v>738.5</v>
      </c>
      <c r="AG568" s="272">
        <f t="shared" si="1300"/>
        <v>0</v>
      </c>
      <c r="AH568" s="273">
        <f t="shared" si="1301"/>
        <v>0</v>
      </c>
      <c r="AI568" s="321"/>
      <c r="AJ568" s="319">
        <v>1250</v>
      </c>
      <c r="AK568" s="319">
        <f t="shared" si="1302"/>
        <v>0</v>
      </c>
      <c r="AL568" s="319">
        <v>738.5</v>
      </c>
      <c r="AM568" s="319">
        <f t="shared" si="1303"/>
        <v>0</v>
      </c>
      <c r="AN568" s="320">
        <f t="shared" si="1304"/>
        <v>0</v>
      </c>
      <c r="AO568" s="1611">
        <v>4</v>
      </c>
      <c r="AP568" s="1093">
        <v>1250</v>
      </c>
      <c r="AQ568" s="1093">
        <f t="shared" si="1305"/>
        <v>5000</v>
      </c>
      <c r="AR568" s="1093">
        <v>738.5</v>
      </c>
      <c r="AS568" s="1093">
        <f t="shared" si="1306"/>
        <v>2954</v>
      </c>
      <c r="AT568" s="1094">
        <f t="shared" si="1307"/>
        <v>7954</v>
      </c>
      <c r="AU568" s="1104"/>
      <c r="AV568" s="1101">
        <v>1250</v>
      </c>
      <c r="AW568" s="1101">
        <f t="shared" si="1308"/>
        <v>0</v>
      </c>
      <c r="AX568" s="1101">
        <v>738.5</v>
      </c>
      <c r="AY568" s="1101">
        <f t="shared" si="1309"/>
        <v>0</v>
      </c>
      <c r="AZ568" s="1102">
        <f t="shared" si="1310"/>
        <v>0</v>
      </c>
      <c r="BA568" s="1151">
        <f t="shared" si="1197"/>
        <v>0</v>
      </c>
      <c r="BB568" s="363">
        <v>1250</v>
      </c>
      <c r="BC568" s="363">
        <f t="shared" si="1311"/>
        <v>0</v>
      </c>
      <c r="BD568" s="363">
        <v>738.5</v>
      </c>
      <c r="BE568" s="363">
        <f t="shared" si="1312"/>
        <v>0</v>
      </c>
      <c r="BF568" s="364">
        <f t="shared" si="1313"/>
        <v>0</v>
      </c>
      <c r="BG568" s="1220">
        <f t="shared" si="1258"/>
        <v>7954</v>
      </c>
      <c r="BH568" s="1220">
        <f t="shared" si="1259"/>
        <v>-7954</v>
      </c>
    </row>
    <row r="569" spans="1:60" x14ac:dyDescent="0.2">
      <c r="A569" s="1">
        <v>554</v>
      </c>
      <c r="B569" s="50" t="s">
        <v>394</v>
      </c>
      <c r="C569" s="77" t="s">
        <v>293</v>
      </c>
      <c r="D569" s="77" t="s">
        <v>14</v>
      </c>
      <c r="E569" s="77">
        <v>11</v>
      </c>
      <c r="F569" s="76">
        <v>1150</v>
      </c>
      <c r="G569" s="76">
        <f t="shared" si="1265"/>
        <v>12650</v>
      </c>
      <c r="H569" s="76">
        <v>600.21818181818185</v>
      </c>
      <c r="I569" s="76">
        <f t="shared" si="1266"/>
        <v>6602.4000000000005</v>
      </c>
      <c r="J569" s="120">
        <f t="shared" si="1289"/>
        <v>19252.400000000001</v>
      </c>
      <c r="K569" s="132"/>
      <c r="L569" s="95">
        <v>1150</v>
      </c>
      <c r="M569" s="95">
        <f t="shared" si="1290"/>
        <v>0</v>
      </c>
      <c r="N569" s="95">
        <v>600.21818181818185</v>
      </c>
      <c r="O569" s="95">
        <f t="shared" si="1291"/>
        <v>0</v>
      </c>
      <c r="P569" s="96">
        <f t="shared" si="1292"/>
        <v>0</v>
      </c>
      <c r="Q569" s="180"/>
      <c r="R569" s="178">
        <v>1150</v>
      </c>
      <c r="S569" s="178">
        <f t="shared" si="1293"/>
        <v>0</v>
      </c>
      <c r="T569" s="178">
        <v>600.21818181818185</v>
      </c>
      <c r="U569" s="178">
        <f t="shared" si="1294"/>
        <v>0</v>
      </c>
      <c r="V569" s="179">
        <f t="shared" si="1295"/>
        <v>0</v>
      </c>
      <c r="W569" s="227"/>
      <c r="X569" s="225">
        <v>1150</v>
      </c>
      <c r="Y569" s="225">
        <f t="shared" si="1296"/>
        <v>0</v>
      </c>
      <c r="Z569" s="225">
        <v>600.21818181818185</v>
      </c>
      <c r="AA569" s="225">
        <f t="shared" si="1297"/>
        <v>0</v>
      </c>
      <c r="AB569" s="226">
        <f t="shared" si="1298"/>
        <v>0</v>
      </c>
      <c r="AC569" s="274"/>
      <c r="AD569" s="272">
        <v>1150</v>
      </c>
      <c r="AE569" s="272">
        <f t="shared" si="1299"/>
        <v>0</v>
      </c>
      <c r="AF569" s="272">
        <v>600.21818181818185</v>
      </c>
      <c r="AG569" s="272">
        <f t="shared" si="1300"/>
        <v>0</v>
      </c>
      <c r="AH569" s="273">
        <f t="shared" si="1301"/>
        <v>0</v>
      </c>
      <c r="AI569" s="321"/>
      <c r="AJ569" s="319">
        <v>1150</v>
      </c>
      <c r="AK569" s="319">
        <f t="shared" si="1302"/>
        <v>0</v>
      </c>
      <c r="AL569" s="319">
        <v>600.21818181818185</v>
      </c>
      <c r="AM569" s="319">
        <f t="shared" si="1303"/>
        <v>0</v>
      </c>
      <c r="AN569" s="320">
        <f t="shared" si="1304"/>
        <v>0</v>
      </c>
      <c r="AO569" s="1611">
        <v>11</v>
      </c>
      <c r="AP569" s="1093">
        <v>1150</v>
      </c>
      <c r="AQ569" s="1093">
        <f t="shared" si="1305"/>
        <v>12650</v>
      </c>
      <c r="AR569" s="1093">
        <v>600.21818181818185</v>
      </c>
      <c r="AS569" s="1093">
        <f t="shared" si="1306"/>
        <v>6602.4000000000005</v>
      </c>
      <c r="AT569" s="1094">
        <f t="shared" si="1307"/>
        <v>19252.400000000001</v>
      </c>
      <c r="AU569" s="1104"/>
      <c r="AV569" s="1101">
        <v>1150</v>
      </c>
      <c r="AW569" s="1101">
        <f t="shared" si="1308"/>
        <v>0</v>
      </c>
      <c r="AX569" s="1101">
        <v>600.21818181818185</v>
      </c>
      <c r="AY569" s="1101">
        <f t="shared" si="1309"/>
        <v>0</v>
      </c>
      <c r="AZ569" s="1102">
        <f t="shared" si="1310"/>
        <v>0</v>
      </c>
      <c r="BA569" s="1151">
        <f t="shared" si="1197"/>
        <v>0</v>
      </c>
      <c r="BB569" s="363">
        <v>1150</v>
      </c>
      <c r="BC569" s="363">
        <f t="shared" si="1311"/>
        <v>0</v>
      </c>
      <c r="BD569" s="363">
        <v>600.21818181818185</v>
      </c>
      <c r="BE569" s="363">
        <f t="shared" si="1312"/>
        <v>0</v>
      </c>
      <c r="BF569" s="364">
        <f t="shared" si="1313"/>
        <v>0</v>
      </c>
      <c r="BG569" s="1220">
        <f t="shared" si="1258"/>
        <v>19252.400000000001</v>
      </c>
      <c r="BH569" s="1220">
        <f t="shared" si="1259"/>
        <v>-19252.400000000001</v>
      </c>
    </row>
    <row r="570" spans="1:60" x14ac:dyDescent="0.2">
      <c r="A570" s="1">
        <v>555</v>
      </c>
      <c r="B570" s="50" t="s">
        <v>394</v>
      </c>
      <c r="C570" s="77" t="s">
        <v>424</v>
      </c>
      <c r="D570" s="77" t="s">
        <v>14</v>
      </c>
      <c r="E570" s="77">
        <v>9</v>
      </c>
      <c r="F570" s="76">
        <v>850</v>
      </c>
      <c r="G570" s="76">
        <f t="shared" si="1265"/>
        <v>7650</v>
      </c>
      <c r="H570" s="76">
        <v>509.44444444444446</v>
      </c>
      <c r="I570" s="76">
        <f t="shared" si="1266"/>
        <v>4585</v>
      </c>
      <c r="J570" s="120">
        <f t="shared" si="1289"/>
        <v>12235</v>
      </c>
      <c r="K570" s="132"/>
      <c r="L570" s="95">
        <v>850</v>
      </c>
      <c r="M570" s="95">
        <f t="shared" si="1290"/>
        <v>0</v>
      </c>
      <c r="N570" s="95">
        <v>509.44444444444446</v>
      </c>
      <c r="O570" s="95">
        <f t="shared" si="1291"/>
        <v>0</v>
      </c>
      <c r="P570" s="96">
        <f t="shared" si="1292"/>
        <v>0</v>
      </c>
      <c r="Q570" s="180"/>
      <c r="R570" s="178">
        <v>850</v>
      </c>
      <c r="S570" s="178">
        <f t="shared" si="1293"/>
        <v>0</v>
      </c>
      <c r="T570" s="178">
        <v>509.44444444444446</v>
      </c>
      <c r="U570" s="178">
        <f t="shared" si="1294"/>
        <v>0</v>
      </c>
      <c r="V570" s="179">
        <f t="shared" si="1295"/>
        <v>0</v>
      </c>
      <c r="W570" s="227"/>
      <c r="X570" s="225">
        <v>850</v>
      </c>
      <c r="Y570" s="225">
        <f t="shared" si="1296"/>
        <v>0</v>
      </c>
      <c r="Z570" s="225">
        <v>509.44444444444446</v>
      </c>
      <c r="AA570" s="225">
        <f t="shared" si="1297"/>
        <v>0</v>
      </c>
      <c r="AB570" s="226">
        <f t="shared" si="1298"/>
        <v>0</v>
      </c>
      <c r="AC570" s="274"/>
      <c r="AD570" s="272">
        <v>850</v>
      </c>
      <c r="AE570" s="272">
        <f t="shared" si="1299"/>
        <v>0</v>
      </c>
      <c r="AF570" s="272">
        <v>509.44444444444446</v>
      </c>
      <c r="AG570" s="272">
        <f t="shared" si="1300"/>
        <v>0</v>
      </c>
      <c r="AH570" s="273">
        <f t="shared" si="1301"/>
        <v>0</v>
      </c>
      <c r="AI570" s="321"/>
      <c r="AJ570" s="319">
        <v>850</v>
      </c>
      <c r="AK570" s="319">
        <f t="shared" si="1302"/>
        <v>0</v>
      </c>
      <c r="AL570" s="319">
        <v>509.44444444444446</v>
      </c>
      <c r="AM570" s="319">
        <f t="shared" si="1303"/>
        <v>0</v>
      </c>
      <c r="AN570" s="320">
        <f t="shared" si="1304"/>
        <v>0</v>
      </c>
      <c r="AO570" s="1611">
        <v>9</v>
      </c>
      <c r="AP570" s="1093">
        <v>850</v>
      </c>
      <c r="AQ570" s="1093">
        <f t="shared" si="1305"/>
        <v>7650</v>
      </c>
      <c r="AR570" s="1093">
        <v>509.44444444444446</v>
      </c>
      <c r="AS570" s="1093">
        <f t="shared" si="1306"/>
        <v>4585</v>
      </c>
      <c r="AT570" s="1094">
        <f t="shared" si="1307"/>
        <v>12235</v>
      </c>
      <c r="AU570" s="1104"/>
      <c r="AV570" s="1101">
        <v>850</v>
      </c>
      <c r="AW570" s="1101">
        <f t="shared" si="1308"/>
        <v>0</v>
      </c>
      <c r="AX570" s="1101">
        <v>509.44444444444446</v>
      </c>
      <c r="AY570" s="1101">
        <f t="shared" si="1309"/>
        <v>0</v>
      </c>
      <c r="AZ570" s="1102">
        <f t="shared" si="1310"/>
        <v>0</v>
      </c>
      <c r="BA570" s="1151">
        <f>E570-K570-Q570-W570-AC570-AI570-AO570-AU570</f>
        <v>0</v>
      </c>
      <c r="BB570" s="363">
        <v>850</v>
      </c>
      <c r="BC570" s="363">
        <f t="shared" si="1311"/>
        <v>0</v>
      </c>
      <c r="BD570" s="363">
        <v>509.44444444444446</v>
      </c>
      <c r="BE570" s="363">
        <f t="shared" si="1312"/>
        <v>0</v>
      </c>
      <c r="BF570" s="364">
        <f t="shared" si="1313"/>
        <v>0</v>
      </c>
      <c r="BG570" s="1220">
        <f t="shared" si="1258"/>
        <v>12235</v>
      </c>
      <c r="BH570" s="1220">
        <f t="shared" si="1259"/>
        <v>-12235</v>
      </c>
    </row>
    <row r="571" spans="1:60" x14ac:dyDescent="0.2">
      <c r="A571" s="1">
        <v>556</v>
      </c>
      <c r="B571" s="50" t="s">
        <v>302</v>
      </c>
      <c r="C571" s="51"/>
      <c r="D571" s="51" t="s">
        <v>7</v>
      </c>
      <c r="E571" s="51">
        <v>1</v>
      </c>
      <c r="F571" s="76">
        <v>1500</v>
      </c>
      <c r="G571" s="76">
        <f t="shared" si="1265"/>
        <v>1500</v>
      </c>
      <c r="H571" s="76">
        <v>4557</v>
      </c>
      <c r="I571" s="76">
        <f t="shared" si="1266"/>
        <v>4557</v>
      </c>
      <c r="J571" s="120">
        <f t="shared" si="1289"/>
        <v>6057</v>
      </c>
      <c r="K571" s="131"/>
      <c r="L571" s="95">
        <v>1500</v>
      </c>
      <c r="M571" s="95">
        <f t="shared" si="1290"/>
        <v>0</v>
      </c>
      <c r="N571" s="95">
        <v>4557</v>
      </c>
      <c r="O571" s="95">
        <f t="shared" si="1291"/>
        <v>0</v>
      </c>
      <c r="P571" s="96">
        <f t="shared" si="1292"/>
        <v>0</v>
      </c>
      <c r="Q571" s="177"/>
      <c r="R571" s="178">
        <v>1500</v>
      </c>
      <c r="S571" s="178">
        <f t="shared" si="1293"/>
        <v>0</v>
      </c>
      <c r="T571" s="178">
        <v>4557</v>
      </c>
      <c r="U571" s="178">
        <f t="shared" si="1294"/>
        <v>0</v>
      </c>
      <c r="V571" s="179">
        <f t="shared" si="1295"/>
        <v>0</v>
      </c>
      <c r="W571" s="224"/>
      <c r="X571" s="225">
        <v>1500</v>
      </c>
      <c r="Y571" s="225">
        <f t="shared" si="1296"/>
        <v>0</v>
      </c>
      <c r="Z571" s="225">
        <v>4557</v>
      </c>
      <c r="AA571" s="225">
        <f t="shared" si="1297"/>
        <v>0</v>
      </c>
      <c r="AB571" s="226">
        <f t="shared" si="1298"/>
        <v>0</v>
      </c>
      <c r="AC571" s="271"/>
      <c r="AD571" s="272">
        <v>1500</v>
      </c>
      <c r="AE571" s="272">
        <f t="shared" si="1299"/>
        <v>0</v>
      </c>
      <c r="AF571" s="272">
        <v>4557</v>
      </c>
      <c r="AG571" s="272">
        <f t="shared" si="1300"/>
        <v>0</v>
      </c>
      <c r="AH571" s="273">
        <f t="shared" si="1301"/>
        <v>0</v>
      </c>
      <c r="AI571" s="318"/>
      <c r="AJ571" s="319">
        <v>1500</v>
      </c>
      <c r="AK571" s="319">
        <f t="shared" si="1302"/>
        <v>0</v>
      </c>
      <c r="AL571" s="319">
        <v>4557</v>
      </c>
      <c r="AM571" s="319">
        <f t="shared" si="1303"/>
        <v>0</v>
      </c>
      <c r="AN571" s="320">
        <f t="shared" si="1304"/>
        <v>0</v>
      </c>
      <c r="AO571" s="1610">
        <v>1</v>
      </c>
      <c r="AP571" s="1093">
        <v>1500</v>
      </c>
      <c r="AQ571" s="1093">
        <f t="shared" si="1305"/>
        <v>1500</v>
      </c>
      <c r="AR571" s="1093">
        <v>4557</v>
      </c>
      <c r="AS571" s="1093">
        <f t="shared" si="1306"/>
        <v>4557</v>
      </c>
      <c r="AT571" s="1094">
        <f t="shared" si="1307"/>
        <v>6057</v>
      </c>
      <c r="AU571" s="1103"/>
      <c r="AV571" s="1101">
        <v>1500</v>
      </c>
      <c r="AW571" s="1101">
        <f t="shared" si="1308"/>
        <v>0</v>
      </c>
      <c r="AX571" s="1101">
        <v>4557</v>
      </c>
      <c r="AY571" s="1101">
        <f t="shared" si="1309"/>
        <v>0</v>
      </c>
      <c r="AZ571" s="1102">
        <f t="shared" si="1310"/>
        <v>0</v>
      </c>
      <c r="BA571" s="1151">
        <f t="shared" ref="BA571:BA634" si="1314">E571-K571-Q571-W571-AC571-AI571-AO571-AU571</f>
        <v>0</v>
      </c>
      <c r="BB571" s="363">
        <v>1500</v>
      </c>
      <c r="BC571" s="363">
        <f t="shared" si="1311"/>
        <v>0</v>
      </c>
      <c r="BD571" s="363">
        <v>4557</v>
      </c>
      <c r="BE571" s="363">
        <f t="shared" si="1312"/>
        <v>0</v>
      </c>
      <c r="BF571" s="364">
        <f t="shared" si="1313"/>
        <v>0</v>
      </c>
      <c r="BG571" s="1220">
        <f t="shared" si="1258"/>
        <v>6057</v>
      </c>
      <c r="BH571" s="1220">
        <f t="shared" si="1259"/>
        <v>-6057</v>
      </c>
    </row>
    <row r="572" spans="1:60" x14ac:dyDescent="0.2">
      <c r="A572" s="1">
        <v>557</v>
      </c>
      <c r="B572" s="50" t="s">
        <v>243</v>
      </c>
      <c r="C572" s="51"/>
      <c r="D572" s="51" t="s">
        <v>7</v>
      </c>
      <c r="E572" s="51">
        <v>39</v>
      </c>
      <c r="F572" s="76">
        <v>800</v>
      </c>
      <c r="G572" s="76">
        <f t="shared" si="1265"/>
        <v>31200</v>
      </c>
      <c r="H572" s="76">
        <v>832</v>
      </c>
      <c r="I572" s="76">
        <f t="shared" si="1266"/>
        <v>32448</v>
      </c>
      <c r="J572" s="120">
        <f t="shared" si="1289"/>
        <v>63648</v>
      </c>
      <c r="K572" s="131"/>
      <c r="L572" s="95">
        <v>800</v>
      </c>
      <c r="M572" s="95">
        <f t="shared" si="1290"/>
        <v>0</v>
      </c>
      <c r="N572" s="95">
        <v>832</v>
      </c>
      <c r="O572" s="95">
        <f t="shared" si="1291"/>
        <v>0</v>
      </c>
      <c r="P572" s="96">
        <f t="shared" si="1292"/>
        <v>0</v>
      </c>
      <c r="Q572" s="177"/>
      <c r="R572" s="178">
        <v>800</v>
      </c>
      <c r="S572" s="178">
        <f t="shared" si="1293"/>
        <v>0</v>
      </c>
      <c r="T572" s="178">
        <v>832</v>
      </c>
      <c r="U572" s="178">
        <f t="shared" si="1294"/>
        <v>0</v>
      </c>
      <c r="V572" s="179">
        <f t="shared" si="1295"/>
        <v>0</v>
      </c>
      <c r="W572" s="224"/>
      <c r="X572" s="225">
        <v>800</v>
      </c>
      <c r="Y572" s="225">
        <f t="shared" si="1296"/>
        <v>0</v>
      </c>
      <c r="Z572" s="225">
        <v>832</v>
      </c>
      <c r="AA572" s="225">
        <f t="shared" si="1297"/>
        <v>0</v>
      </c>
      <c r="AB572" s="226">
        <f t="shared" si="1298"/>
        <v>0</v>
      </c>
      <c r="AC572" s="271"/>
      <c r="AD572" s="272">
        <v>800</v>
      </c>
      <c r="AE572" s="272">
        <f t="shared" si="1299"/>
        <v>0</v>
      </c>
      <c r="AF572" s="272">
        <v>832</v>
      </c>
      <c r="AG572" s="272">
        <f t="shared" si="1300"/>
        <v>0</v>
      </c>
      <c r="AH572" s="273">
        <f t="shared" si="1301"/>
        <v>0</v>
      </c>
      <c r="AI572" s="318"/>
      <c r="AJ572" s="319">
        <v>800</v>
      </c>
      <c r="AK572" s="319">
        <f t="shared" si="1302"/>
        <v>0</v>
      </c>
      <c r="AL572" s="319">
        <v>832</v>
      </c>
      <c r="AM572" s="319">
        <f t="shared" si="1303"/>
        <v>0</v>
      </c>
      <c r="AN572" s="320">
        <f t="shared" si="1304"/>
        <v>0</v>
      </c>
      <c r="AO572" s="1610">
        <v>39</v>
      </c>
      <c r="AP572" s="1093">
        <v>800</v>
      </c>
      <c r="AQ572" s="1093">
        <f t="shared" si="1305"/>
        <v>31200</v>
      </c>
      <c r="AR572" s="1093">
        <v>832</v>
      </c>
      <c r="AS572" s="1093">
        <f t="shared" si="1306"/>
        <v>32448</v>
      </c>
      <c r="AT572" s="1094">
        <f t="shared" si="1307"/>
        <v>63648</v>
      </c>
      <c r="AU572" s="1103"/>
      <c r="AV572" s="1101">
        <v>800</v>
      </c>
      <c r="AW572" s="1101">
        <f t="shared" si="1308"/>
        <v>0</v>
      </c>
      <c r="AX572" s="1101">
        <v>832</v>
      </c>
      <c r="AY572" s="1101">
        <f t="shared" si="1309"/>
        <v>0</v>
      </c>
      <c r="AZ572" s="1102">
        <f t="shared" si="1310"/>
        <v>0</v>
      </c>
      <c r="BA572" s="1151">
        <f t="shared" si="1314"/>
        <v>0</v>
      </c>
      <c r="BB572" s="363">
        <v>800</v>
      </c>
      <c r="BC572" s="363">
        <f t="shared" si="1311"/>
        <v>0</v>
      </c>
      <c r="BD572" s="363">
        <v>832</v>
      </c>
      <c r="BE572" s="363">
        <f t="shared" si="1312"/>
        <v>0</v>
      </c>
      <c r="BF572" s="364">
        <f t="shared" si="1313"/>
        <v>0</v>
      </c>
      <c r="BG572" s="1220">
        <f t="shared" si="1258"/>
        <v>63648</v>
      </c>
      <c r="BH572" s="1220">
        <f t="shared" si="1259"/>
        <v>-63648</v>
      </c>
    </row>
    <row r="573" spans="1:60" hidden="1" x14ac:dyDescent="0.2">
      <c r="A573" s="1">
        <v>558</v>
      </c>
      <c r="B573" s="50" t="s">
        <v>244</v>
      </c>
      <c r="C573" s="51"/>
      <c r="D573" s="51" t="s">
        <v>7</v>
      </c>
      <c r="E573" s="51">
        <v>0</v>
      </c>
      <c r="F573" s="76">
        <v>800</v>
      </c>
      <c r="G573" s="76">
        <f t="shared" si="1265"/>
        <v>0</v>
      </c>
      <c r="H573" s="76">
        <v>507</v>
      </c>
      <c r="I573" s="76">
        <f t="shared" si="1266"/>
        <v>0</v>
      </c>
      <c r="J573" s="120">
        <f t="shared" si="1289"/>
        <v>0</v>
      </c>
      <c r="K573" s="131"/>
      <c r="L573" s="95">
        <v>800</v>
      </c>
      <c r="M573" s="95">
        <f t="shared" si="1290"/>
        <v>0</v>
      </c>
      <c r="N573" s="95">
        <v>507</v>
      </c>
      <c r="O573" s="95">
        <f t="shared" si="1291"/>
        <v>0</v>
      </c>
      <c r="P573" s="96">
        <f t="shared" si="1292"/>
        <v>0</v>
      </c>
      <c r="Q573" s="177"/>
      <c r="R573" s="178">
        <v>800</v>
      </c>
      <c r="S573" s="178">
        <f t="shared" si="1293"/>
        <v>0</v>
      </c>
      <c r="T573" s="178">
        <v>507</v>
      </c>
      <c r="U573" s="178">
        <f t="shared" si="1294"/>
        <v>0</v>
      </c>
      <c r="V573" s="179">
        <f t="shared" si="1295"/>
        <v>0</v>
      </c>
      <c r="W573" s="224"/>
      <c r="X573" s="225">
        <v>800</v>
      </c>
      <c r="Y573" s="225">
        <f t="shared" si="1296"/>
        <v>0</v>
      </c>
      <c r="Z573" s="225">
        <v>507</v>
      </c>
      <c r="AA573" s="225">
        <f t="shared" si="1297"/>
        <v>0</v>
      </c>
      <c r="AB573" s="226">
        <f t="shared" si="1298"/>
        <v>0</v>
      </c>
      <c r="AC573" s="271"/>
      <c r="AD573" s="272">
        <v>800</v>
      </c>
      <c r="AE573" s="272">
        <f t="shared" si="1299"/>
        <v>0</v>
      </c>
      <c r="AF573" s="272">
        <v>507</v>
      </c>
      <c r="AG573" s="272">
        <f t="shared" si="1300"/>
        <v>0</v>
      </c>
      <c r="AH573" s="273">
        <f t="shared" si="1301"/>
        <v>0</v>
      </c>
      <c r="AI573" s="318"/>
      <c r="AJ573" s="319">
        <v>800</v>
      </c>
      <c r="AK573" s="319">
        <f t="shared" si="1302"/>
        <v>0</v>
      </c>
      <c r="AL573" s="319">
        <v>507</v>
      </c>
      <c r="AM573" s="319">
        <f t="shared" si="1303"/>
        <v>0</v>
      </c>
      <c r="AN573" s="320">
        <f t="shared" si="1304"/>
        <v>0</v>
      </c>
      <c r="AO573" s="1616"/>
      <c r="AP573" s="1093">
        <v>800</v>
      </c>
      <c r="AQ573" s="1093">
        <f t="shared" si="1305"/>
        <v>0</v>
      </c>
      <c r="AR573" s="1093">
        <v>507</v>
      </c>
      <c r="AS573" s="1093">
        <f t="shared" si="1306"/>
        <v>0</v>
      </c>
      <c r="AT573" s="1094">
        <f t="shared" si="1307"/>
        <v>0</v>
      </c>
      <c r="AU573" s="1103"/>
      <c r="AV573" s="1101">
        <v>800</v>
      </c>
      <c r="AW573" s="1101">
        <f t="shared" si="1308"/>
        <v>0</v>
      </c>
      <c r="AX573" s="1101">
        <v>507</v>
      </c>
      <c r="AY573" s="1101">
        <f t="shared" si="1309"/>
        <v>0</v>
      </c>
      <c r="AZ573" s="1102">
        <f t="shared" si="1310"/>
        <v>0</v>
      </c>
      <c r="BA573" s="1618">
        <f t="shared" si="1314"/>
        <v>0</v>
      </c>
      <c r="BB573" s="363">
        <v>800</v>
      </c>
      <c r="BC573" s="363">
        <f t="shared" si="1311"/>
        <v>0</v>
      </c>
      <c r="BD573" s="363">
        <v>507</v>
      </c>
      <c r="BE573" s="363">
        <f t="shared" si="1312"/>
        <v>0</v>
      </c>
      <c r="BF573" s="364">
        <f t="shared" si="1313"/>
        <v>0</v>
      </c>
      <c r="BG573" s="1220">
        <f t="shared" si="1258"/>
        <v>0</v>
      </c>
      <c r="BH573" s="1220">
        <f t="shared" si="1259"/>
        <v>0</v>
      </c>
    </row>
    <row r="574" spans="1:60" x14ac:dyDescent="0.2">
      <c r="A574" s="1">
        <v>559</v>
      </c>
      <c r="B574" s="50" t="s">
        <v>55</v>
      </c>
      <c r="C574" s="51"/>
      <c r="D574" s="51" t="s">
        <v>56</v>
      </c>
      <c r="E574" s="51">
        <v>115</v>
      </c>
      <c r="F574" s="76">
        <v>1800</v>
      </c>
      <c r="G574" s="76">
        <f t="shared" si="1265"/>
        <v>207000</v>
      </c>
      <c r="H574" s="76">
        <v>840</v>
      </c>
      <c r="I574" s="76">
        <f t="shared" si="1266"/>
        <v>96600</v>
      </c>
      <c r="J574" s="120">
        <f t="shared" si="1289"/>
        <v>303600</v>
      </c>
      <c r="K574" s="131"/>
      <c r="L574" s="95">
        <v>1800</v>
      </c>
      <c r="M574" s="95">
        <f t="shared" si="1290"/>
        <v>0</v>
      </c>
      <c r="N574" s="95">
        <v>840</v>
      </c>
      <c r="O574" s="95">
        <f t="shared" si="1291"/>
        <v>0</v>
      </c>
      <c r="P574" s="96">
        <f t="shared" si="1292"/>
        <v>0</v>
      </c>
      <c r="Q574" s="177"/>
      <c r="R574" s="178">
        <v>1800</v>
      </c>
      <c r="S574" s="178">
        <f t="shared" si="1293"/>
        <v>0</v>
      </c>
      <c r="T574" s="178">
        <v>840</v>
      </c>
      <c r="U574" s="178">
        <f t="shared" si="1294"/>
        <v>0</v>
      </c>
      <c r="V574" s="179">
        <f t="shared" si="1295"/>
        <v>0</v>
      </c>
      <c r="W574" s="224"/>
      <c r="X574" s="225">
        <v>1800</v>
      </c>
      <c r="Y574" s="225">
        <f t="shared" si="1296"/>
        <v>0</v>
      </c>
      <c r="Z574" s="225">
        <v>840</v>
      </c>
      <c r="AA574" s="225">
        <f t="shared" si="1297"/>
        <v>0</v>
      </c>
      <c r="AB574" s="226">
        <f t="shared" si="1298"/>
        <v>0</v>
      </c>
      <c r="AC574" s="271"/>
      <c r="AD574" s="272">
        <v>1800</v>
      </c>
      <c r="AE574" s="272">
        <f t="shared" si="1299"/>
        <v>0</v>
      </c>
      <c r="AF574" s="272">
        <v>840</v>
      </c>
      <c r="AG574" s="272">
        <f t="shared" si="1300"/>
        <v>0</v>
      </c>
      <c r="AH574" s="273">
        <f t="shared" si="1301"/>
        <v>0</v>
      </c>
      <c r="AI574" s="318"/>
      <c r="AJ574" s="319">
        <v>1800</v>
      </c>
      <c r="AK574" s="319">
        <f t="shared" si="1302"/>
        <v>0</v>
      </c>
      <c r="AL574" s="319">
        <v>840</v>
      </c>
      <c r="AM574" s="319">
        <f t="shared" si="1303"/>
        <v>0</v>
      </c>
      <c r="AN574" s="320">
        <f t="shared" si="1304"/>
        <v>0</v>
      </c>
      <c r="AO574" s="1610">
        <v>115</v>
      </c>
      <c r="AP574" s="1093">
        <v>1800</v>
      </c>
      <c r="AQ574" s="1093">
        <f t="shared" si="1305"/>
        <v>207000</v>
      </c>
      <c r="AR574" s="1093">
        <v>840</v>
      </c>
      <c r="AS574" s="1093">
        <f t="shared" si="1306"/>
        <v>96600</v>
      </c>
      <c r="AT574" s="1094">
        <f t="shared" si="1307"/>
        <v>303600</v>
      </c>
      <c r="AU574" s="1103"/>
      <c r="AV574" s="1101">
        <v>1800</v>
      </c>
      <c r="AW574" s="1101">
        <f t="shared" si="1308"/>
        <v>0</v>
      </c>
      <c r="AX574" s="1101">
        <v>840</v>
      </c>
      <c r="AY574" s="1101">
        <f t="shared" si="1309"/>
        <v>0</v>
      </c>
      <c r="AZ574" s="1102">
        <f t="shared" si="1310"/>
        <v>0</v>
      </c>
      <c r="BA574" s="1151">
        <f t="shared" si="1314"/>
        <v>0</v>
      </c>
      <c r="BB574" s="363">
        <v>1800</v>
      </c>
      <c r="BC574" s="363">
        <f t="shared" si="1311"/>
        <v>0</v>
      </c>
      <c r="BD574" s="363">
        <v>840</v>
      </c>
      <c r="BE574" s="363">
        <f t="shared" si="1312"/>
        <v>0</v>
      </c>
      <c r="BF574" s="364">
        <f t="shared" si="1313"/>
        <v>0</v>
      </c>
      <c r="BG574" s="1220">
        <f t="shared" si="1258"/>
        <v>303600</v>
      </c>
      <c r="BH574" s="1220">
        <f t="shared" si="1259"/>
        <v>-303600</v>
      </c>
    </row>
    <row r="575" spans="1:60" x14ac:dyDescent="0.2">
      <c r="A575" s="1">
        <v>560</v>
      </c>
      <c r="B575" s="50" t="s">
        <v>429</v>
      </c>
      <c r="C575" s="1159"/>
      <c r="D575" s="51" t="s">
        <v>56</v>
      </c>
      <c r="E575" s="51">
        <v>289.00000000000006</v>
      </c>
      <c r="F575" s="76">
        <v>1800</v>
      </c>
      <c r="G575" s="76">
        <f t="shared" si="1265"/>
        <v>520200.00000000012</v>
      </c>
      <c r="H575" s="76">
        <v>1460</v>
      </c>
      <c r="I575" s="76">
        <f t="shared" si="1266"/>
        <v>421940.00000000006</v>
      </c>
      <c r="J575" s="120">
        <f t="shared" si="1289"/>
        <v>942140.00000000023</v>
      </c>
      <c r="K575" s="131"/>
      <c r="L575" s="95">
        <v>1800</v>
      </c>
      <c r="M575" s="95">
        <f t="shared" si="1290"/>
        <v>0</v>
      </c>
      <c r="N575" s="95">
        <v>1460</v>
      </c>
      <c r="O575" s="95">
        <f t="shared" si="1291"/>
        <v>0</v>
      </c>
      <c r="P575" s="96">
        <f t="shared" si="1292"/>
        <v>0</v>
      </c>
      <c r="Q575" s="177"/>
      <c r="R575" s="178">
        <v>1800</v>
      </c>
      <c r="S575" s="178">
        <f t="shared" si="1293"/>
        <v>0</v>
      </c>
      <c r="T575" s="178">
        <v>1460</v>
      </c>
      <c r="U575" s="178">
        <f t="shared" si="1294"/>
        <v>0</v>
      </c>
      <c r="V575" s="179">
        <f t="shared" si="1295"/>
        <v>0</v>
      </c>
      <c r="W575" s="224"/>
      <c r="X575" s="225">
        <v>1800</v>
      </c>
      <c r="Y575" s="225">
        <f t="shared" si="1296"/>
        <v>0</v>
      </c>
      <c r="Z575" s="225">
        <v>1460</v>
      </c>
      <c r="AA575" s="225">
        <f t="shared" si="1297"/>
        <v>0</v>
      </c>
      <c r="AB575" s="226">
        <f t="shared" si="1298"/>
        <v>0</v>
      </c>
      <c r="AC575" s="271">
        <v>258.25000000000006</v>
      </c>
      <c r="AD575" s="272">
        <v>1800</v>
      </c>
      <c r="AE575" s="272">
        <f t="shared" si="1299"/>
        <v>464850.00000000012</v>
      </c>
      <c r="AF575" s="272">
        <v>1460</v>
      </c>
      <c r="AG575" s="272">
        <f t="shared" si="1300"/>
        <v>377045.00000000006</v>
      </c>
      <c r="AH575" s="273">
        <f t="shared" si="1301"/>
        <v>841895.00000000023</v>
      </c>
      <c r="AI575" s="318"/>
      <c r="AJ575" s="319">
        <v>1800</v>
      </c>
      <c r="AK575" s="319">
        <f t="shared" si="1302"/>
        <v>0</v>
      </c>
      <c r="AL575" s="319">
        <v>1460</v>
      </c>
      <c r="AM575" s="319">
        <f t="shared" si="1303"/>
        <v>0</v>
      </c>
      <c r="AN575" s="320">
        <f t="shared" si="1304"/>
        <v>0</v>
      </c>
      <c r="AO575" s="1610">
        <v>30.75</v>
      </c>
      <c r="AP575" s="1093">
        <v>1800</v>
      </c>
      <c r="AQ575" s="1093">
        <f t="shared" si="1305"/>
        <v>55350</v>
      </c>
      <c r="AR575" s="1093">
        <v>1460</v>
      </c>
      <c r="AS575" s="1093">
        <f t="shared" si="1306"/>
        <v>44895</v>
      </c>
      <c r="AT575" s="1094">
        <f t="shared" si="1307"/>
        <v>100245</v>
      </c>
      <c r="AU575" s="1103"/>
      <c r="AV575" s="1101">
        <v>1800</v>
      </c>
      <c r="AW575" s="1101">
        <f t="shared" si="1308"/>
        <v>0</v>
      </c>
      <c r="AX575" s="1101">
        <v>1460</v>
      </c>
      <c r="AY575" s="1101">
        <f t="shared" si="1309"/>
        <v>0</v>
      </c>
      <c r="AZ575" s="1102">
        <f t="shared" si="1310"/>
        <v>0</v>
      </c>
      <c r="BA575" s="1151">
        <f t="shared" si="1314"/>
        <v>0</v>
      </c>
      <c r="BB575" s="363">
        <v>1800</v>
      </c>
      <c r="BC575" s="363">
        <f t="shared" si="1311"/>
        <v>0</v>
      </c>
      <c r="BD575" s="363">
        <v>1460</v>
      </c>
      <c r="BE575" s="363">
        <f t="shared" si="1312"/>
        <v>0</v>
      </c>
      <c r="BF575" s="364">
        <f t="shared" si="1313"/>
        <v>0</v>
      </c>
      <c r="BG575" s="1220">
        <f t="shared" si="1258"/>
        <v>100245</v>
      </c>
      <c r="BH575" s="1220">
        <f t="shared" si="1259"/>
        <v>-100245</v>
      </c>
    </row>
    <row r="576" spans="1:60" ht="25.5" x14ac:dyDescent="0.2">
      <c r="A576" s="1">
        <v>561</v>
      </c>
      <c r="B576" s="50" t="s">
        <v>431</v>
      </c>
      <c r="C576" s="1159"/>
      <c r="D576" s="51" t="s">
        <v>56</v>
      </c>
      <c r="E576" s="51">
        <v>57.8</v>
      </c>
      <c r="F576" s="76">
        <v>1800</v>
      </c>
      <c r="G576" s="76">
        <f t="shared" si="1265"/>
        <v>104040</v>
      </c>
      <c r="H576" s="76">
        <v>2920</v>
      </c>
      <c r="I576" s="76">
        <f t="shared" si="1266"/>
        <v>168776</v>
      </c>
      <c r="J576" s="120">
        <f t="shared" si="1289"/>
        <v>272816</v>
      </c>
      <c r="K576" s="131"/>
      <c r="L576" s="95">
        <v>1800</v>
      </c>
      <c r="M576" s="95">
        <f t="shared" si="1290"/>
        <v>0</v>
      </c>
      <c r="N576" s="95">
        <v>2920</v>
      </c>
      <c r="O576" s="95">
        <f t="shared" si="1291"/>
        <v>0</v>
      </c>
      <c r="P576" s="96">
        <f t="shared" si="1292"/>
        <v>0</v>
      </c>
      <c r="Q576" s="177"/>
      <c r="R576" s="178">
        <v>1800</v>
      </c>
      <c r="S576" s="178">
        <f t="shared" si="1293"/>
        <v>0</v>
      </c>
      <c r="T576" s="178">
        <v>2920</v>
      </c>
      <c r="U576" s="178">
        <f t="shared" si="1294"/>
        <v>0</v>
      </c>
      <c r="V576" s="179">
        <f t="shared" si="1295"/>
        <v>0</v>
      </c>
      <c r="W576" s="224"/>
      <c r="X576" s="225">
        <v>1800</v>
      </c>
      <c r="Y576" s="225">
        <f t="shared" si="1296"/>
        <v>0</v>
      </c>
      <c r="Z576" s="225">
        <v>2920</v>
      </c>
      <c r="AA576" s="225">
        <f t="shared" si="1297"/>
        <v>0</v>
      </c>
      <c r="AB576" s="226">
        <f t="shared" si="1298"/>
        <v>0</v>
      </c>
      <c r="AC576" s="271">
        <v>3.5500000000000003</v>
      </c>
      <c r="AD576" s="272">
        <v>1800</v>
      </c>
      <c r="AE576" s="272">
        <f t="shared" si="1299"/>
        <v>6390.0000000000009</v>
      </c>
      <c r="AF576" s="272">
        <v>2920</v>
      </c>
      <c r="AG576" s="272">
        <f t="shared" si="1300"/>
        <v>10366</v>
      </c>
      <c r="AH576" s="273">
        <f t="shared" si="1301"/>
        <v>16756</v>
      </c>
      <c r="AI576" s="318"/>
      <c r="AJ576" s="319">
        <v>1800</v>
      </c>
      <c r="AK576" s="319">
        <f t="shared" si="1302"/>
        <v>0</v>
      </c>
      <c r="AL576" s="319">
        <v>2920</v>
      </c>
      <c r="AM576" s="319">
        <f t="shared" si="1303"/>
        <v>0</v>
      </c>
      <c r="AN576" s="320">
        <f t="shared" si="1304"/>
        <v>0</v>
      </c>
      <c r="AO576" s="1610">
        <v>54.25</v>
      </c>
      <c r="AP576" s="1093">
        <v>1800</v>
      </c>
      <c r="AQ576" s="1093">
        <f t="shared" si="1305"/>
        <v>97650</v>
      </c>
      <c r="AR576" s="1093">
        <v>2920</v>
      </c>
      <c r="AS576" s="1093">
        <f t="shared" si="1306"/>
        <v>158410</v>
      </c>
      <c r="AT576" s="1094">
        <f t="shared" si="1307"/>
        <v>256060</v>
      </c>
      <c r="AU576" s="1103"/>
      <c r="AV576" s="1101">
        <v>1800</v>
      </c>
      <c r="AW576" s="1101">
        <f t="shared" si="1308"/>
        <v>0</v>
      </c>
      <c r="AX576" s="1101">
        <v>2920</v>
      </c>
      <c r="AY576" s="1101">
        <f t="shared" si="1309"/>
        <v>0</v>
      </c>
      <c r="AZ576" s="1102">
        <f t="shared" si="1310"/>
        <v>0</v>
      </c>
      <c r="BA576" s="1151">
        <f t="shared" si="1314"/>
        <v>0</v>
      </c>
      <c r="BB576" s="363">
        <v>1800</v>
      </c>
      <c r="BC576" s="363">
        <f t="shared" si="1311"/>
        <v>0</v>
      </c>
      <c r="BD576" s="363">
        <v>2920</v>
      </c>
      <c r="BE576" s="363">
        <f t="shared" si="1312"/>
        <v>0</v>
      </c>
      <c r="BF576" s="364">
        <f t="shared" si="1313"/>
        <v>0</v>
      </c>
      <c r="BG576" s="1220">
        <f t="shared" si="1258"/>
        <v>256060</v>
      </c>
      <c r="BH576" s="1220">
        <f t="shared" si="1259"/>
        <v>-256060</v>
      </c>
    </row>
    <row r="577" spans="1:60" x14ac:dyDescent="0.2">
      <c r="A577" s="1">
        <v>562</v>
      </c>
      <c r="B577" s="50" t="s">
        <v>59</v>
      </c>
      <c r="C577" s="51"/>
      <c r="D577" s="51" t="s">
        <v>56</v>
      </c>
      <c r="E577" s="51">
        <v>23</v>
      </c>
      <c r="F577" s="76">
        <v>1800</v>
      </c>
      <c r="G577" s="76">
        <f t="shared" si="1265"/>
        <v>41400</v>
      </c>
      <c r="H577" s="76">
        <v>3080</v>
      </c>
      <c r="I577" s="76">
        <f t="shared" si="1266"/>
        <v>70840</v>
      </c>
      <c r="J577" s="120">
        <f t="shared" si="1289"/>
        <v>112240</v>
      </c>
      <c r="K577" s="131"/>
      <c r="L577" s="95">
        <v>1800</v>
      </c>
      <c r="M577" s="95">
        <f t="shared" si="1290"/>
        <v>0</v>
      </c>
      <c r="N577" s="95">
        <v>3080</v>
      </c>
      <c r="O577" s="95">
        <f t="shared" si="1291"/>
        <v>0</v>
      </c>
      <c r="P577" s="96">
        <f t="shared" si="1292"/>
        <v>0</v>
      </c>
      <c r="Q577" s="177"/>
      <c r="R577" s="178">
        <v>1800</v>
      </c>
      <c r="S577" s="178">
        <f t="shared" si="1293"/>
        <v>0</v>
      </c>
      <c r="T577" s="178">
        <v>3080</v>
      </c>
      <c r="U577" s="178">
        <f t="shared" si="1294"/>
        <v>0</v>
      </c>
      <c r="V577" s="179">
        <f t="shared" si="1295"/>
        <v>0</v>
      </c>
      <c r="W577" s="224"/>
      <c r="X577" s="225">
        <v>1800</v>
      </c>
      <c r="Y577" s="225">
        <f t="shared" si="1296"/>
        <v>0</v>
      </c>
      <c r="Z577" s="225">
        <v>3080</v>
      </c>
      <c r="AA577" s="225">
        <f t="shared" si="1297"/>
        <v>0</v>
      </c>
      <c r="AB577" s="226">
        <f t="shared" si="1298"/>
        <v>0</v>
      </c>
      <c r="AC577" s="271"/>
      <c r="AD577" s="272">
        <v>1800</v>
      </c>
      <c r="AE577" s="272">
        <f t="shared" si="1299"/>
        <v>0</v>
      </c>
      <c r="AF577" s="272">
        <v>3080</v>
      </c>
      <c r="AG577" s="272">
        <f t="shared" si="1300"/>
        <v>0</v>
      </c>
      <c r="AH577" s="273">
        <f t="shared" si="1301"/>
        <v>0</v>
      </c>
      <c r="AI577" s="318"/>
      <c r="AJ577" s="319">
        <v>1800</v>
      </c>
      <c r="AK577" s="319">
        <f t="shared" si="1302"/>
        <v>0</v>
      </c>
      <c r="AL577" s="319">
        <v>3080</v>
      </c>
      <c r="AM577" s="319">
        <f t="shared" si="1303"/>
        <v>0</v>
      </c>
      <c r="AN577" s="320">
        <f t="shared" si="1304"/>
        <v>0</v>
      </c>
      <c r="AO577" s="1610">
        <v>23</v>
      </c>
      <c r="AP577" s="1093">
        <v>1800</v>
      </c>
      <c r="AQ577" s="1093">
        <f t="shared" si="1305"/>
        <v>41400</v>
      </c>
      <c r="AR577" s="1093">
        <v>3080</v>
      </c>
      <c r="AS577" s="1093">
        <f t="shared" si="1306"/>
        <v>70840</v>
      </c>
      <c r="AT577" s="1094">
        <f t="shared" si="1307"/>
        <v>112240</v>
      </c>
      <c r="AU577" s="1103"/>
      <c r="AV577" s="1101">
        <v>1800</v>
      </c>
      <c r="AW577" s="1101">
        <f t="shared" si="1308"/>
        <v>0</v>
      </c>
      <c r="AX577" s="1101">
        <v>3080</v>
      </c>
      <c r="AY577" s="1101">
        <f t="shared" si="1309"/>
        <v>0</v>
      </c>
      <c r="AZ577" s="1102">
        <f t="shared" si="1310"/>
        <v>0</v>
      </c>
      <c r="BA577" s="1151">
        <f t="shared" si="1314"/>
        <v>0</v>
      </c>
      <c r="BB577" s="363">
        <v>1800</v>
      </c>
      <c r="BC577" s="363">
        <f t="shared" si="1311"/>
        <v>0</v>
      </c>
      <c r="BD577" s="363">
        <v>3080</v>
      </c>
      <c r="BE577" s="363">
        <f t="shared" si="1312"/>
        <v>0</v>
      </c>
      <c r="BF577" s="364">
        <f t="shared" si="1313"/>
        <v>0</v>
      </c>
      <c r="BG577" s="1220">
        <f t="shared" si="1258"/>
        <v>112240</v>
      </c>
      <c r="BH577" s="1220">
        <f t="shared" si="1259"/>
        <v>-112240</v>
      </c>
    </row>
    <row r="578" spans="1:60" x14ac:dyDescent="0.2">
      <c r="A578" s="1">
        <v>563</v>
      </c>
      <c r="B578" s="50" t="s">
        <v>60</v>
      </c>
      <c r="C578" s="1159"/>
      <c r="D578" s="51" t="s">
        <v>5</v>
      </c>
      <c r="E578" s="51">
        <v>1</v>
      </c>
      <c r="F578" s="76">
        <v>0</v>
      </c>
      <c r="G578" s="76">
        <f t="shared" si="1265"/>
        <v>0</v>
      </c>
      <c r="H578" s="76">
        <v>97337</v>
      </c>
      <c r="I578" s="76">
        <f t="shared" si="1266"/>
        <v>97337</v>
      </c>
      <c r="J578" s="120">
        <f t="shared" si="1289"/>
        <v>97337</v>
      </c>
      <c r="K578" s="131"/>
      <c r="L578" s="95">
        <v>0</v>
      </c>
      <c r="M578" s="95">
        <f t="shared" si="1290"/>
        <v>0</v>
      </c>
      <c r="N578" s="95">
        <v>97337</v>
      </c>
      <c r="O578" s="95">
        <f t="shared" si="1291"/>
        <v>0</v>
      </c>
      <c r="P578" s="96">
        <f t="shared" si="1292"/>
        <v>0</v>
      </c>
      <c r="Q578" s="177"/>
      <c r="R578" s="178">
        <v>0</v>
      </c>
      <c r="S578" s="178">
        <f t="shared" si="1293"/>
        <v>0</v>
      </c>
      <c r="T578" s="178">
        <v>97337</v>
      </c>
      <c r="U578" s="178">
        <f t="shared" si="1294"/>
        <v>0</v>
      </c>
      <c r="V578" s="179">
        <f t="shared" si="1295"/>
        <v>0</v>
      </c>
      <c r="W578" s="224"/>
      <c r="X578" s="225">
        <v>0</v>
      </c>
      <c r="Y578" s="225">
        <f t="shared" si="1296"/>
        <v>0</v>
      </c>
      <c r="Z578" s="225">
        <v>97337</v>
      </c>
      <c r="AA578" s="225">
        <f t="shared" si="1297"/>
        <v>0</v>
      </c>
      <c r="AB578" s="226">
        <f t="shared" si="1298"/>
        <v>0</v>
      </c>
      <c r="AC578" s="271">
        <v>0.54</v>
      </c>
      <c r="AD578" s="272">
        <v>0</v>
      </c>
      <c r="AE578" s="272">
        <f t="shared" si="1299"/>
        <v>0</v>
      </c>
      <c r="AF578" s="272">
        <v>97337</v>
      </c>
      <c r="AG578" s="272">
        <f t="shared" si="1300"/>
        <v>52561.98</v>
      </c>
      <c r="AH578" s="273">
        <f t="shared" si="1301"/>
        <v>52561.98</v>
      </c>
      <c r="AI578" s="318"/>
      <c r="AJ578" s="319">
        <v>0</v>
      </c>
      <c r="AK578" s="319">
        <f t="shared" si="1302"/>
        <v>0</v>
      </c>
      <c r="AL578" s="319">
        <v>97337</v>
      </c>
      <c r="AM578" s="319">
        <f t="shared" si="1303"/>
        <v>0</v>
      </c>
      <c r="AN578" s="320">
        <f t="shared" si="1304"/>
        <v>0</v>
      </c>
      <c r="AO578" s="1610">
        <v>0.46</v>
      </c>
      <c r="AP578" s="1093">
        <v>0</v>
      </c>
      <c r="AQ578" s="1093">
        <f t="shared" si="1305"/>
        <v>0</v>
      </c>
      <c r="AR578" s="1093">
        <v>97337</v>
      </c>
      <c r="AS578" s="1093">
        <f t="shared" si="1306"/>
        <v>44775.020000000004</v>
      </c>
      <c r="AT578" s="1094">
        <f t="shared" si="1307"/>
        <v>44775.020000000004</v>
      </c>
      <c r="AU578" s="1103"/>
      <c r="AV578" s="1101">
        <v>0</v>
      </c>
      <c r="AW578" s="1101">
        <f t="shared" si="1308"/>
        <v>0</v>
      </c>
      <c r="AX578" s="1101">
        <v>97337</v>
      </c>
      <c r="AY578" s="1101">
        <f t="shared" si="1309"/>
        <v>0</v>
      </c>
      <c r="AZ578" s="1102">
        <f t="shared" si="1310"/>
        <v>0</v>
      </c>
      <c r="BA578" s="1151">
        <f t="shared" si="1314"/>
        <v>-5.5511151231257827E-17</v>
      </c>
      <c r="BB578" s="363">
        <v>0</v>
      </c>
      <c r="BC578" s="363">
        <f t="shared" si="1311"/>
        <v>0</v>
      </c>
      <c r="BD578" s="363">
        <v>97337</v>
      </c>
      <c r="BE578" s="363">
        <f t="shared" si="1312"/>
        <v>-5.4032889273969431E-12</v>
      </c>
      <c r="BF578" s="364">
        <f t="shared" si="1313"/>
        <v>-5.4032889273969431E-12</v>
      </c>
      <c r="BG578" s="1220">
        <f t="shared" si="1258"/>
        <v>44775.02</v>
      </c>
      <c r="BH578" s="1220">
        <f t="shared" si="1259"/>
        <v>-44775.020000000004</v>
      </c>
    </row>
    <row r="579" spans="1:60" x14ac:dyDescent="0.2">
      <c r="A579" s="1">
        <v>564</v>
      </c>
      <c r="B579" s="1160" t="s">
        <v>61</v>
      </c>
      <c r="C579" s="51"/>
      <c r="D579" s="51"/>
      <c r="E579" s="51"/>
      <c r="F579" s="51"/>
      <c r="G579" s="76">
        <f t="shared" si="1265"/>
        <v>0</v>
      </c>
      <c r="H579" s="1124"/>
      <c r="I579" s="76">
        <f t="shared" si="1266"/>
        <v>0</v>
      </c>
      <c r="J579" s="1125"/>
      <c r="K579" s="131"/>
      <c r="L579" s="1144"/>
      <c r="M579" s="95">
        <f t="shared" si="1290"/>
        <v>0</v>
      </c>
      <c r="N579" s="1126"/>
      <c r="O579" s="95">
        <f t="shared" si="1291"/>
        <v>0</v>
      </c>
      <c r="P579" s="1127"/>
      <c r="Q579" s="177"/>
      <c r="R579" s="1145"/>
      <c r="S579" s="178">
        <f t="shared" si="1293"/>
        <v>0</v>
      </c>
      <c r="T579" s="1128"/>
      <c r="U579" s="178">
        <f t="shared" si="1294"/>
        <v>0</v>
      </c>
      <c r="V579" s="1129"/>
      <c r="W579" s="224"/>
      <c r="X579" s="1146"/>
      <c r="Y579" s="225">
        <f t="shared" si="1296"/>
        <v>0</v>
      </c>
      <c r="Z579" s="1130"/>
      <c r="AA579" s="225">
        <f t="shared" si="1297"/>
        <v>0</v>
      </c>
      <c r="AB579" s="1131"/>
      <c r="AC579" s="271"/>
      <c r="AD579" s="1147"/>
      <c r="AE579" s="272">
        <f t="shared" si="1299"/>
        <v>0</v>
      </c>
      <c r="AF579" s="1132"/>
      <c r="AG579" s="272">
        <f t="shared" si="1300"/>
        <v>0</v>
      </c>
      <c r="AH579" s="1133"/>
      <c r="AI579" s="318"/>
      <c r="AJ579" s="1148"/>
      <c r="AK579" s="319">
        <f t="shared" si="1302"/>
        <v>0</v>
      </c>
      <c r="AL579" s="1134"/>
      <c r="AM579" s="319">
        <f t="shared" si="1303"/>
        <v>0</v>
      </c>
      <c r="AN579" s="1135"/>
      <c r="AO579" s="1107"/>
      <c r="AP579" s="1149"/>
      <c r="AQ579" s="1093">
        <f t="shared" si="1305"/>
        <v>0</v>
      </c>
      <c r="AR579" s="1136"/>
      <c r="AS579" s="1093">
        <f t="shared" si="1306"/>
        <v>0</v>
      </c>
      <c r="AT579" s="1137"/>
      <c r="AU579" s="1103"/>
      <c r="AV579" s="1150"/>
      <c r="AW579" s="1101">
        <f t="shared" si="1308"/>
        <v>0</v>
      </c>
      <c r="AX579" s="1138"/>
      <c r="AY579" s="1101">
        <f t="shared" si="1309"/>
        <v>0</v>
      </c>
      <c r="AZ579" s="1139"/>
      <c r="BA579" s="1151">
        <f t="shared" si="1314"/>
        <v>0</v>
      </c>
      <c r="BB579" s="1152"/>
      <c r="BC579" s="363">
        <f t="shared" si="1311"/>
        <v>0</v>
      </c>
      <c r="BD579" s="1140"/>
      <c r="BE579" s="363">
        <f t="shared" si="1312"/>
        <v>0</v>
      </c>
      <c r="BF579" s="1141"/>
      <c r="BG579" s="1220">
        <f t="shared" si="1258"/>
        <v>0</v>
      </c>
      <c r="BH579" s="1220">
        <f t="shared" si="1259"/>
        <v>0</v>
      </c>
    </row>
    <row r="580" spans="1:60" x14ac:dyDescent="0.2">
      <c r="A580" s="1">
        <v>565</v>
      </c>
      <c r="B580" s="50" t="s">
        <v>303</v>
      </c>
      <c r="C580" s="51" t="s">
        <v>374</v>
      </c>
      <c r="D580" s="51" t="s">
        <v>14</v>
      </c>
      <c r="E580" s="51">
        <v>1</v>
      </c>
      <c r="F580" s="76">
        <v>43125</v>
      </c>
      <c r="G580" s="76">
        <f t="shared" si="1265"/>
        <v>43125</v>
      </c>
      <c r="H580" s="76">
        <v>47854.080000000002</v>
      </c>
      <c r="I580" s="76">
        <f t="shared" si="1266"/>
        <v>47854.080000000002</v>
      </c>
      <c r="J580" s="120">
        <f t="shared" ref="J580:J597" si="1315">G580+I580</f>
        <v>90979.08</v>
      </c>
      <c r="K580" s="131"/>
      <c r="L580" s="95">
        <v>43125</v>
      </c>
      <c r="M580" s="95">
        <f t="shared" si="1290"/>
        <v>0</v>
      </c>
      <c r="N580" s="95">
        <v>47854.080000000002</v>
      </c>
      <c r="O580" s="95">
        <f t="shared" si="1291"/>
        <v>0</v>
      </c>
      <c r="P580" s="96">
        <f t="shared" ref="P580:P597" si="1316">M580+O580</f>
        <v>0</v>
      </c>
      <c r="Q580" s="177"/>
      <c r="R580" s="178">
        <v>43125</v>
      </c>
      <c r="S580" s="178">
        <f t="shared" si="1293"/>
        <v>0</v>
      </c>
      <c r="T580" s="178">
        <v>47854.080000000002</v>
      </c>
      <c r="U580" s="178">
        <f t="shared" si="1294"/>
        <v>0</v>
      </c>
      <c r="V580" s="179">
        <f t="shared" ref="V580:V597" si="1317">S580+U580</f>
        <v>0</v>
      </c>
      <c r="W580" s="224"/>
      <c r="X580" s="225">
        <v>43125</v>
      </c>
      <c r="Y580" s="225">
        <f t="shared" si="1296"/>
        <v>0</v>
      </c>
      <c r="Z580" s="225">
        <v>47854.080000000002</v>
      </c>
      <c r="AA580" s="225">
        <f t="shared" si="1297"/>
        <v>0</v>
      </c>
      <c r="AB580" s="226">
        <f t="shared" ref="AB580:AB597" si="1318">Y580+AA580</f>
        <v>0</v>
      </c>
      <c r="AC580" s="271"/>
      <c r="AD580" s="272">
        <v>43125</v>
      </c>
      <c r="AE580" s="272">
        <f t="shared" si="1299"/>
        <v>0</v>
      </c>
      <c r="AF580" s="272">
        <v>47854.080000000002</v>
      </c>
      <c r="AG580" s="272">
        <f t="shared" si="1300"/>
        <v>0</v>
      </c>
      <c r="AH580" s="273">
        <f t="shared" ref="AH580:AH597" si="1319">AE580+AG580</f>
        <v>0</v>
      </c>
      <c r="AI580" s="318"/>
      <c r="AJ580" s="319">
        <v>43125</v>
      </c>
      <c r="AK580" s="319">
        <f t="shared" si="1302"/>
        <v>0</v>
      </c>
      <c r="AL580" s="319">
        <v>47854.080000000002</v>
      </c>
      <c r="AM580" s="319">
        <f t="shared" si="1303"/>
        <v>0</v>
      </c>
      <c r="AN580" s="320">
        <f t="shared" ref="AN580:AN597" si="1320">AK580+AM580</f>
        <v>0</v>
      </c>
      <c r="AO580" s="1610">
        <v>1</v>
      </c>
      <c r="AP580" s="1093">
        <v>43125</v>
      </c>
      <c r="AQ580" s="1093">
        <f t="shared" si="1305"/>
        <v>43125</v>
      </c>
      <c r="AR580" s="1093">
        <v>47854.080000000002</v>
      </c>
      <c r="AS580" s="1093">
        <f t="shared" si="1306"/>
        <v>47854.080000000002</v>
      </c>
      <c r="AT580" s="1094">
        <f t="shared" ref="AT580:AT597" si="1321">AQ580+AS580</f>
        <v>90979.08</v>
      </c>
      <c r="AU580" s="1103"/>
      <c r="AV580" s="1101">
        <v>43125</v>
      </c>
      <c r="AW580" s="1101">
        <f t="shared" si="1308"/>
        <v>0</v>
      </c>
      <c r="AX580" s="1101">
        <v>47854.080000000002</v>
      </c>
      <c r="AY580" s="1101">
        <f t="shared" si="1309"/>
        <v>0</v>
      </c>
      <c r="AZ580" s="1102">
        <f t="shared" ref="AZ580:AZ597" si="1322">AW580+AY580</f>
        <v>0</v>
      </c>
      <c r="BA580" s="1151">
        <f t="shared" si="1314"/>
        <v>0</v>
      </c>
      <c r="BB580" s="363">
        <v>43125</v>
      </c>
      <c r="BC580" s="363">
        <f t="shared" si="1311"/>
        <v>0</v>
      </c>
      <c r="BD580" s="363">
        <v>47854.080000000002</v>
      </c>
      <c r="BE580" s="363">
        <f t="shared" si="1312"/>
        <v>0</v>
      </c>
      <c r="BF580" s="364">
        <f t="shared" ref="BF580:BF597" si="1323">BC580+BE580</f>
        <v>0</v>
      </c>
      <c r="BG580" s="1220">
        <f t="shared" si="1258"/>
        <v>90979.08</v>
      </c>
      <c r="BH580" s="1220">
        <f t="shared" si="1259"/>
        <v>-90979.08</v>
      </c>
    </row>
    <row r="581" spans="1:60" x14ac:dyDescent="0.2">
      <c r="A581" s="1">
        <v>566</v>
      </c>
      <c r="B581" s="50" t="s">
        <v>425</v>
      </c>
      <c r="C581" s="51"/>
      <c r="D581" s="51" t="s">
        <v>7</v>
      </c>
      <c r="E581" s="51">
        <v>1</v>
      </c>
      <c r="F581" s="76">
        <v>7730</v>
      </c>
      <c r="G581" s="76">
        <f t="shared" si="1265"/>
        <v>7730</v>
      </c>
      <c r="H581" s="76">
        <v>18729</v>
      </c>
      <c r="I581" s="76">
        <f t="shared" si="1266"/>
        <v>18729</v>
      </c>
      <c r="J581" s="120">
        <f t="shared" si="1315"/>
        <v>26459</v>
      </c>
      <c r="K581" s="131"/>
      <c r="L581" s="95">
        <v>7730</v>
      </c>
      <c r="M581" s="95">
        <f t="shared" si="1290"/>
        <v>0</v>
      </c>
      <c r="N581" s="95">
        <v>18729</v>
      </c>
      <c r="O581" s="95">
        <f t="shared" si="1291"/>
        <v>0</v>
      </c>
      <c r="P581" s="96">
        <f t="shared" si="1316"/>
        <v>0</v>
      </c>
      <c r="Q581" s="177"/>
      <c r="R581" s="178">
        <v>7730</v>
      </c>
      <c r="S581" s="178">
        <f t="shared" si="1293"/>
        <v>0</v>
      </c>
      <c r="T581" s="178">
        <v>18729</v>
      </c>
      <c r="U581" s="178">
        <f t="shared" si="1294"/>
        <v>0</v>
      </c>
      <c r="V581" s="179">
        <f t="shared" si="1317"/>
        <v>0</v>
      </c>
      <c r="W581" s="224"/>
      <c r="X581" s="225">
        <v>7730</v>
      </c>
      <c r="Y581" s="225">
        <f t="shared" si="1296"/>
        <v>0</v>
      </c>
      <c r="Z581" s="225">
        <v>18729</v>
      </c>
      <c r="AA581" s="225">
        <f t="shared" si="1297"/>
        <v>0</v>
      </c>
      <c r="AB581" s="226">
        <f t="shared" si="1318"/>
        <v>0</v>
      </c>
      <c r="AC581" s="271"/>
      <c r="AD581" s="272">
        <v>7730</v>
      </c>
      <c r="AE581" s="272">
        <f t="shared" si="1299"/>
        <v>0</v>
      </c>
      <c r="AF581" s="272">
        <v>18729</v>
      </c>
      <c r="AG581" s="272">
        <f t="shared" si="1300"/>
        <v>0</v>
      </c>
      <c r="AH581" s="273">
        <f t="shared" si="1319"/>
        <v>0</v>
      </c>
      <c r="AI581" s="318"/>
      <c r="AJ581" s="319">
        <v>7730</v>
      </c>
      <c r="AK581" s="319">
        <f t="shared" si="1302"/>
        <v>0</v>
      </c>
      <c r="AL581" s="319">
        <v>18729</v>
      </c>
      <c r="AM581" s="319">
        <f t="shared" si="1303"/>
        <v>0</v>
      </c>
      <c r="AN581" s="320">
        <f t="shared" si="1320"/>
        <v>0</v>
      </c>
      <c r="AO581" s="1610">
        <v>1</v>
      </c>
      <c r="AP581" s="1093">
        <v>7730</v>
      </c>
      <c r="AQ581" s="1093">
        <f t="shared" si="1305"/>
        <v>7730</v>
      </c>
      <c r="AR581" s="1093">
        <v>18729</v>
      </c>
      <c r="AS581" s="1093">
        <f t="shared" si="1306"/>
        <v>18729</v>
      </c>
      <c r="AT581" s="1094">
        <f t="shared" si="1321"/>
        <v>26459</v>
      </c>
      <c r="AU581" s="1103"/>
      <c r="AV581" s="1101">
        <v>7730</v>
      </c>
      <c r="AW581" s="1101">
        <f t="shared" si="1308"/>
        <v>0</v>
      </c>
      <c r="AX581" s="1101">
        <v>18729</v>
      </c>
      <c r="AY581" s="1101">
        <f t="shared" si="1309"/>
        <v>0</v>
      </c>
      <c r="AZ581" s="1102">
        <f t="shared" si="1322"/>
        <v>0</v>
      </c>
      <c r="BA581" s="1151">
        <f t="shared" si="1314"/>
        <v>0</v>
      </c>
      <c r="BB581" s="363">
        <v>7730</v>
      </c>
      <c r="BC581" s="363">
        <f t="shared" si="1311"/>
        <v>0</v>
      </c>
      <c r="BD581" s="363">
        <v>18729</v>
      </c>
      <c r="BE581" s="363">
        <f t="shared" si="1312"/>
        <v>0</v>
      </c>
      <c r="BF581" s="364">
        <f t="shared" si="1323"/>
        <v>0</v>
      </c>
      <c r="BG581" s="1220">
        <f t="shared" si="1258"/>
        <v>26459</v>
      </c>
      <c r="BH581" s="1220">
        <f t="shared" si="1259"/>
        <v>-26459</v>
      </c>
    </row>
    <row r="582" spans="1:60" ht="25.5" x14ac:dyDescent="0.2">
      <c r="A582" s="1">
        <v>567</v>
      </c>
      <c r="B582" s="50" t="s">
        <v>387</v>
      </c>
      <c r="C582" s="51" t="s">
        <v>426</v>
      </c>
      <c r="D582" s="51" t="s">
        <v>14</v>
      </c>
      <c r="E582" s="51">
        <v>1</v>
      </c>
      <c r="F582" s="76">
        <v>4500</v>
      </c>
      <c r="G582" s="76">
        <f t="shared" si="1265"/>
        <v>4500</v>
      </c>
      <c r="H582" s="76">
        <v>14304.174999999999</v>
      </c>
      <c r="I582" s="76">
        <f t="shared" si="1266"/>
        <v>14304.174999999999</v>
      </c>
      <c r="J582" s="120">
        <f t="shared" si="1315"/>
        <v>18804.174999999999</v>
      </c>
      <c r="K582" s="131"/>
      <c r="L582" s="95">
        <v>4500</v>
      </c>
      <c r="M582" s="95">
        <f t="shared" si="1290"/>
        <v>0</v>
      </c>
      <c r="N582" s="95">
        <v>14304.174999999999</v>
      </c>
      <c r="O582" s="95">
        <f t="shared" si="1291"/>
        <v>0</v>
      </c>
      <c r="P582" s="96">
        <f t="shared" si="1316"/>
        <v>0</v>
      </c>
      <c r="Q582" s="177"/>
      <c r="R582" s="178">
        <v>4500</v>
      </c>
      <c r="S582" s="178">
        <f t="shared" si="1293"/>
        <v>0</v>
      </c>
      <c r="T582" s="178">
        <v>14304.174999999999</v>
      </c>
      <c r="U582" s="178">
        <f t="shared" si="1294"/>
        <v>0</v>
      </c>
      <c r="V582" s="179">
        <f t="shared" si="1317"/>
        <v>0</v>
      </c>
      <c r="W582" s="224"/>
      <c r="X582" s="225">
        <v>4500</v>
      </c>
      <c r="Y582" s="225">
        <f t="shared" si="1296"/>
        <v>0</v>
      </c>
      <c r="Z582" s="225">
        <v>14304.174999999999</v>
      </c>
      <c r="AA582" s="225">
        <f t="shared" si="1297"/>
        <v>0</v>
      </c>
      <c r="AB582" s="226">
        <f t="shared" si="1318"/>
        <v>0</v>
      </c>
      <c r="AC582" s="271"/>
      <c r="AD582" s="272">
        <v>4500</v>
      </c>
      <c r="AE582" s="272">
        <f t="shared" si="1299"/>
        <v>0</v>
      </c>
      <c r="AF582" s="272">
        <v>14304.174999999999</v>
      </c>
      <c r="AG582" s="272">
        <f t="shared" si="1300"/>
        <v>0</v>
      </c>
      <c r="AH582" s="273">
        <f t="shared" si="1319"/>
        <v>0</v>
      </c>
      <c r="AI582" s="318"/>
      <c r="AJ582" s="319">
        <v>4500</v>
      </c>
      <c r="AK582" s="319">
        <f t="shared" si="1302"/>
        <v>0</v>
      </c>
      <c r="AL582" s="319">
        <v>14304.174999999999</v>
      </c>
      <c r="AM582" s="319">
        <f t="shared" si="1303"/>
        <v>0</v>
      </c>
      <c r="AN582" s="320">
        <f t="shared" si="1320"/>
        <v>0</v>
      </c>
      <c r="AO582" s="1610">
        <v>1</v>
      </c>
      <c r="AP582" s="1093">
        <v>4500</v>
      </c>
      <c r="AQ582" s="1093">
        <f t="shared" si="1305"/>
        <v>4500</v>
      </c>
      <c r="AR582" s="1093">
        <v>14304.174999999999</v>
      </c>
      <c r="AS582" s="1093">
        <f t="shared" si="1306"/>
        <v>14304.174999999999</v>
      </c>
      <c r="AT582" s="1094">
        <f t="shared" si="1321"/>
        <v>18804.174999999999</v>
      </c>
      <c r="AU582" s="1103"/>
      <c r="AV582" s="1101">
        <v>4500</v>
      </c>
      <c r="AW582" s="1101">
        <f t="shared" si="1308"/>
        <v>0</v>
      </c>
      <c r="AX582" s="1101">
        <v>14304.174999999999</v>
      </c>
      <c r="AY582" s="1101">
        <f t="shared" si="1309"/>
        <v>0</v>
      </c>
      <c r="AZ582" s="1102">
        <f t="shared" si="1322"/>
        <v>0</v>
      </c>
      <c r="BA582" s="1157">
        <f t="shared" si="1314"/>
        <v>0</v>
      </c>
      <c r="BB582" s="363">
        <v>4500</v>
      </c>
      <c r="BC582" s="363">
        <f t="shared" si="1311"/>
        <v>0</v>
      </c>
      <c r="BD582" s="363">
        <v>14304.174999999999</v>
      </c>
      <c r="BE582" s="363">
        <f t="shared" si="1312"/>
        <v>0</v>
      </c>
      <c r="BF582" s="364">
        <f t="shared" si="1323"/>
        <v>0</v>
      </c>
      <c r="BG582" s="1220">
        <f t="shared" si="1258"/>
        <v>18804.174999999999</v>
      </c>
      <c r="BH582" s="1220">
        <f t="shared" si="1259"/>
        <v>-18804.174999999999</v>
      </c>
    </row>
    <row r="583" spans="1:60" ht="25.5" x14ac:dyDescent="0.2">
      <c r="A583" s="1">
        <v>568</v>
      </c>
      <c r="B583" s="50" t="s">
        <v>387</v>
      </c>
      <c r="C583" s="51" t="s">
        <v>419</v>
      </c>
      <c r="D583" s="51" t="s">
        <v>14</v>
      </c>
      <c r="E583" s="51">
        <v>8</v>
      </c>
      <c r="F583" s="76">
        <v>4500</v>
      </c>
      <c r="G583" s="76">
        <f t="shared" si="1265"/>
        <v>36000</v>
      </c>
      <c r="H583" s="76">
        <v>10701.199999999999</v>
      </c>
      <c r="I583" s="76">
        <f t="shared" si="1266"/>
        <v>85609.599999999991</v>
      </c>
      <c r="J583" s="120">
        <f t="shared" si="1315"/>
        <v>121609.59999999999</v>
      </c>
      <c r="K583" s="131"/>
      <c r="L583" s="95">
        <v>4500</v>
      </c>
      <c r="M583" s="95">
        <f t="shared" si="1290"/>
        <v>0</v>
      </c>
      <c r="N583" s="95">
        <v>10701.199999999999</v>
      </c>
      <c r="O583" s="95">
        <f t="shared" si="1291"/>
        <v>0</v>
      </c>
      <c r="P583" s="96">
        <f t="shared" si="1316"/>
        <v>0</v>
      </c>
      <c r="Q583" s="177"/>
      <c r="R583" s="178">
        <v>4500</v>
      </c>
      <c r="S583" s="178">
        <f t="shared" si="1293"/>
        <v>0</v>
      </c>
      <c r="T583" s="178">
        <v>10701.199999999999</v>
      </c>
      <c r="U583" s="178">
        <f t="shared" si="1294"/>
        <v>0</v>
      </c>
      <c r="V583" s="179">
        <f t="shared" si="1317"/>
        <v>0</v>
      </c>
      <c r="W583" s="224"/>
      <c r="X583" s="225">
        <v>4500</v>
      </c>
      <c r="Y583" s="225">
        <f t="shared" si="1296"/>
        <v>0</v>
      </c>
      <c r="Z583" s="225">
        <v>10701.199999999999</v>
      </c>
      <c r="AA583" s="225">
        <f t="shared" si="1297"/>
        <v>0</v>
      </c>
      <c r="AB583" s="226">
        <f t="shared" si="1318"/>
        <v>0</v>
      </c>
      <c r="AC583" s="271"/>
      <c r="AD583" s="272">
        <v>4500</v>
      </c>
      <c r="AE583" s="272">
        <f t="shared" si="1299"/>
        <v>0</v>
      </c>
      <c r="AF583" s="272">
        <v>10701.199999999999</v>
      </c>
      <c r="AG583" s="272">
        <f t="shared" si="1300"/>
        <v>0</v>
      </c>
      <c r="AH583" s="273">
        <f t="shared" si="1319"/>
        <v>0</v>
      </c>
      <c r="AI583" s="318"/>
      <c r="AJ583" s="319">
        <v>4500</v>
      </c>
      <c r="AK583" s="319">
        <f t="shared" si="1302"/>
        <v>0</v>
      </c>
      <c r="AL583" s="319">
        <v>10701.199999999999</v>
      </c>
      <c r="AM583" s="319">
        <f t="shared" si="1303"/>
        <v>0</v>
      </c>
      <c r="AN583" s="320">
        <f t="shared" si="1320"/>
        <v>0</v>
      </c>
      <c r="AO583" s="1610">
        <v>8</v>
      </c>
      <c r="AP583" s="1093">
        <v>4500</v>
      </c>
      <c r="AQ583" s="1093">
        <f t="shared" si="1305"/>
        <v>36000</v>
      </c>
      <c r="AR583" s="1093">
        <v>10701.199999999999</v>
      </c>
      <c r="AS583" s="1093">
        <f t="shared" si="1306"/>
        <v>85609.599999999991</v>
      </c>
      <c r="AT583" s="1094">
        <f t="shared" si="1321"/>
        <v>121609.59999999999</v>
      </c>
      <c r="AU583" s="1103"/>
      <c r="AV583" s="1101">
        <v>4500</v>
      </c>
      <c r="AW583" s="1101">
        <f t="shared" si="1308"/>
        <v>0</v>
      </c>
      <c r="AX583" s="1101">
        <v>10701.199999999999</v>
      </c>
      <c r="AY583" s="1101">
        <f t="shared" si="1309"/>
        <v>0</v>
      </c>
      <c r="AZ583" s="1102">
        <f t="shared" si="1322"/>
        <v>0</v>
      </c>
      <c r="BA583" s="1151">
        <f t="shared" si="1314"/>
        <v>0</v>
      </c>
      <c r="BB583" s="363">
        <v>4500</v>
      </c>
      <c r="BC583" s="363">
        <f t="shared" si="1311"/>
        <v>0</v>
      </c>
      <c r="BD583" s="363">
        <v>10701.199999999999</v>
      </c>
      <c r="BE583" s="363">
        <f t="shared" si="1312"/>
        <v>0</v>
      </c>
      <c r="BF583" s="364">
        <f t="shared" si="1323"/>
        <v>0</v>
      </c>
      <c r="BG583" s="1220">
        <f t="shared" si="1258"/>
        <v>121609.59999999999</v>
      </c>
      <c r="BH583" s="1220">
        <f t="shared" si="1259"/>
        <v>-121609.59999999999</v>
      </c>
    </row>
    <row r="584" spans="1:60" ht="25.5" x14ac:dyDescent="0.2">
      <c r="A584" s="1">
        <v>569</v>
      </c>
      <c r="B584" s="50" t="s">
        <v>387</v>
      </c>
      <c r="C584" s="51" t="s">
        <v>420</v>
      </c>
      <c r="D584" s="51" t="s">
        <v>14</v>
      </c>
      <c r="E584" s="51">
        <v>2</v>
      </c>
      <c r="F584" s="76">
        <v>4500</v>
      </c>
      <c r="G584" s="76">
        <f t="shared" si="1265"/>
        <v>9000</v>
      </c>
      <c r="H584" s="76">
        <v>10701.199999999999</v>
      </c>
      <c r="I584" s="76">
        <f t="shared" si="1266"/>
        <v>21402.399999999998</v>
      </c>
      <c r="J584" s="120">
        <f t="shared" si="1315"/>
        <v>30402.399999999998</v>
      </c>
      <c r="K584" s="131"/>
      <c r="L584" s="95">
        <v>4500</v>
      </c>
      <c r="M584" s="95">
        <f t="shared" si="1290"/>
        <v>0</v>
      </c>
      <c r="N584" s="95">
        <v>10701.199999999999</v>
      </c>
      <c r="O584" s="95">
        <f t="shared" si="1291"/>
        <v>0</v>
      </c>
      <c r="P584" s="96">
        <f t="shared" si="1316"/>
        <v>0</v>
      </c>
      <c r="Q584" s="177"/>
      <c r="R584" s="178">
        <v>4500</v>
      </c>
      <c r="S584" s="178">
        <f t="shared" si="1293"/>
        <v>0</v>
      </c>
      <c r="T584" s="178">
        <v>10701.199999999999</v>
      </c>
      <c r="U584" s="178">
        <f t="shared" si="1294"/>
        <v>0</v>
      </c>
      <c r="V584" s="179">
        <f t="shared" si="1317"/>
        <v>0</v>
      </c>
      <c r="W584" s="224"/>
      <c r="X584" s="225">
        <v>4500</v>
      </c>
      <c r="Y584" s="225">
        <f t="shared" si="1296"/>
        <v>0</v>
      </c>
      <c r="Z584" s="225">
        <v>10701.199999999999</v>
      </c>
      <c r="AA584" s="225">
        <f t="shared" si="1297"/>
        <v>0</v>
      </c>
      <c r="AB584" s="226">
        <f t="shared" si="1318"/>
        <v>0</v>
      </c>
      <c r="AC584" s="271"/>
      <c r="AD584" s="272">
        <v>4500</v>
      </c>
      <c r="AE584" s="272">
        <f t="shared" si="1299"/>
        <v>0</v>
      </c>
      <c r="AF584" s="272">
        <v>10701.199999999999</v>
      </c>
      <c r="AG584" s="272">
        <f t="shared" si="1300"/>
        <v>0</v>
      </c>
      <c r="AH584" s="273">
        <f t="shared" si="1319"/>
        <v>0</v>
      </c>
      <c r="AI584" s="318"/>
      <c r="AJ584" s="319">
        <v>4500</v>
      </c>
      <c r="AK584" s="319">
        <f t="shared" si="1302"/>
        <v>0</v>
      </c>
      <c r="AL584" s="319">
        <v>10701.199999999999</v>
      </c>
      <c r="AM584" s="319">
        <f t="shared" si="1303"/>
        <v>0</v>
      </c>
      <c r="AN584" s="320">
        <f t="shared" si="1320"/>
        <v>0</v>
      </c>
      <c r="AO584" s="1610">
        <v>2</v>
      </c>
      <c r="AP584" s="1093">
        <v>4500</v>
      </c>
      <c r="AQ584" s="1093">
        <f t="shared" si="1305"/>
        <v>9000</v>
      </c>
      <c r="AR584" s="1093">
        <v>10701.199999999999</v>
      </c>
      <c r="AS584" s="1093">
        <f t="shared" si="1306"/>
        <v>21402.399999999998</v>
      </c>
      <c r="AT584" s="1094">
        <f t="shared" si="1321"/>
        <v>30402.399999999998</v>
      </c>
      <c r="AU584" s="1103"/>
      <c r="AV584" s="1101">
        <v>4500</v>
      </c>
      <c r="AW584" s="1101">
        <f t="shared" si="1308"/>
        <v>0</v>
      </c>
      <c r="AX584" s="1101">
        <v>10701.199999999999</v>
      </c>
      <c r="AY584" s="1101">
        <f t="shared" si="1309"/>
        <v>0</v>
      </c>
      <c r="AZ584" s="1102">
        <f t="shared" si="1322"/>
        <v>0</v>
      </c>
      <c r="BA584" s="1151">
        <f t="shared" si="1314"/>
        <v>0</v>
      </c>
      <c r="BB584" s="363">
        <v>4500</v>
      </c>
      <c r="BC584" s="363">
        <f t="shared" si="1311"/>
        <v>0</v>
      </c>
      <c r="BD584" s="363">
        <v>10701.199999999999</v>
      </c>
      <c r="BE584" s="363">
        <f t="shared" si="1312"/>
        <v>0</v>
      </c>
      <c r="BF584" s="364">
        <f t="shared" si="1323"/>
        <v>0</v>
      </c>
      <c r="BG584" s="1220">
        <f t="shared" si="1258"/>
        <v>30402.399999999998</v>
      </c>
      <c r="BH584" s="1220">
        <f t="shared" si="1259"/>
        <v>-30402.399999999998</v>
      </c>
    </row>
    <row r="585" spans="1:60" ht="25.5" x14ac:dyDescent="0.2">
      <c r="A585" s="1">
        <v>570</v>
      </c>
      <c r="B585" s="50" t="s">
        <v>387</v>
      </c>
      <c r="C585" s="51" t="s">
        <v>421</v>
      </c>
      <c r="D585" s="51" t="s">
        <v>14</v>
      </c>
      <c r="E585" s="51">
        <v>5</v>
      </c>
      <c r="F585" s="76">
        <v>4500</v>
      </c>
      <c r="G585" s="76">
        <f t="shared" si="1265"/>
        <v>22500</v>
      </c>
      <c r="H585" s="76">
        <v>10567.9</v>
      </c>
      <c r="I585" s="76">
        <f t="shared" si="1266"/>
        <v>52839.5</v>
      </c>
      <c r="J585" s="120">
        <f t="shared" si="1315"/>
        <v>75339.5</v>
      </c>
      <c r="K585" s="131"/>
      <c r="L585" s="95">
        <v>4500</v>
      </c>
      <c r="M585" s="95">
        <f t="shared" si="1290"/>
        <v>0</v>
      </c>
      <c r="N585" s="95">
        <v>10567.9</v>
      </c>
      <c r="O585" s="95">
        <f t="shared" si="1291"/>
        <v>0</v>
      </c>
      <c r="P585" s="96">
        <f t="shared" si="1316"/>
        <v>0</v>
      </c>
      <c r="Q585" s="177"/>
      <c r="R585" s="178">
        <v>4500</v>
      </c>
      <c r="S585" s="178">
        <f t="shared" si="1293"/>
        <v>0</v>
      </c>
      <c r="T585" s="178">
        <v>10567.9</v>
      </c>
      <c r="U585" s="178">
        <f t="shared" si="1294"/>
        <v>0</v>
      </c>
      <c r="V585" s="179">
        <f t="shared" si="1317"/>
        <v>0</v>
      </c>
      <c r="W585" s="224"/>
      <c r="X585" s="225">
        <v>4500</v>
      </c>
      <c r="Y585" s="225">
        <f t="shared" si="1296"/>
        <v>0</v>
      </c>
      <c r="Z585" s="225">
        <v>10567.9</v>
      </c>
      <c r="AA585" s="225">
        <f t="shared" si="1297"/>
        <v>0</v>
      </c>
      <c r="AB585" s="226">
        <f t="shared" si="1318"/>
        <v>0</v>
      </c>
      <c r="AC585" s="271"/>
      <c r="AD585" s="272">
        <v>4500</v>
      </c>
      <c r="AE585" s="272">
        <f t="shared" si="1299"/>
        <v>0</v>
      </c>
      <c r="AF585" s="272">
        <v>10567.9</v>
      </c>
      <c r="AG585" s="272">
        <f t="shared" si="1300"/>
        <v>0</v>
      </c>
      <c r="AH585" s="273">
        <f t="shared" si="1319"/>
        <v>0</v>
      </c>
      <c r="AI585" s="318"/>
      <c r="AJ585" s="319">
        <v>4500</v>
      </c>
      <c r="AK585" s="319">
        <f t="shared" si="1302"/>
        <v>0</v>
      </c>
      <c r="AL585" s="319">
        <v>10567.9</v>
      </c>
      <c r="AM585" s="319">
        <f t="shared" si="1303"/>
        <v>0</v>
      </c>
      <c r="AN585" s="320">
        <f t="shared" si="1320"/>
        <v>0</v>
      </c>
      <c r="AO585" s="1610">
        <v>5</v>
      </c>
      <c r="AP585" s="1093">
        <v>4500</v>
      </c>
      <c r="AQ585" s="1093">
        <f t="shared" si="1305"/>
        <v>22500</v>
      </c>
      <c r="AR585" s="1093">
        <v>10567.9</v>
      </c>
      <c r="AS585" s="1093">
        <f t="shared" si="1306"/>
        <v>52839.5</v>
      </c>
      <c r="AT585" s="1094">
        <f t="shared" si="1321"/>
        <v>75339.5</v>
      </c>
      <c r="AU585" s="1103"/>
      <c r="AV585" s="1101">
        <v>4500</v>
      </c>
      <c r="AW585" s="1101">
        <f t="shared" si="1308"/>
        <v>0</v>
      </c>
      <c r="AX585" s="1101">
        <v>10567.9</v>
      </c>
      <c r="AY585" s="1101">
        <f t="shared" si="1309"/>
        <v>0</v>
      </c>
      <c r="AZ585" s="1102">
        <f t="shared" si="1322"/>
        <v>0</v>
      </c>
      <c r="BA585" s="1151">
        <f t="shared" si="1314"/>
        <v>0</v>
      </c>
      <c r="BB585" s="363">
        <v>4500</v>
      </c>
      <c r="BC585" s="363">
        <f t="shared" si="1311"/>
        <v>0</v>
      </c>
      <c r="BD585" s="363">
        <v>10567.9</v>
      </c>
      <c r="BE585" s="363">
        <f t="shared" si="1312"/>
        <v>0</v>
      </c>
      <c r="BF585" s="364">
        <f t="shared" si="1323"/>
        <v>0</v>
      </c>
      <c r="BG585" s="1220">
        <f t="shared" si="1258"/>
        <v>75339.5</v>
      </c>
      <c r="BH585" s="1220">
        <f t="shared" si="1259"/>
        <v>-75339.5</v>
      </c>
    </row>
    <row r="586" spans="1:60" ht="25.5" x14ac:dyDescent="0.2">
      <c r="A586" s="1">
        <v>571</v>
      </c>
      <c r="B586" s="50" t="s">
        <v>82</v>
      </c>
      <c r="C586" s="51" t="s">
        <v>83</v>
      </c>
      <c r="D586" s="51" t="s">
        <v>56</v>
      </c>
      <c r="E586" s="51">
        <v>200</v>
      </c>
      <c r="F586" s="76">
        <v>600</v>
      </c>
      <c r="G586" s="76">
        <f t="shared" si="1265"/>
        <v>120000</v>
      </c>
      <c r="H586" s="76">
        <v>588</v>
      </c>
      <c r="I586" s="76">
        <f t="shared" si="1266"/>
        <v>117600</v>
      </c>
      <c r="J586" s="120">
        <f t="shared" si="1315"/>
        <v>237600</v>
      </c>
      <c r="K586" s="131"/>
      <c r="L586" s="95">
        <v>600</v>
      </c>
      <c r="M586" s="95">
        <f t="shared" si="1290"/>
        <v>0</v>
      </c>
      <c r="N586" s="95">
        <v>588</v>
      </c>
      <c r="O586" s="95">
        <f t="shared" si="1291"/>
        <v>0</v>
      </c>
      <c r="P586" s="96">
        <f t="shared" si="1316"/>
        <v>0</v>
      </c>
      <c r="Q586" s="177"/>
      <c r="R586" s="178">
        <v>600</v>
      </c>
      <c r="S586" s="178">
        <f t="shared" si="1293"/>
        <v>0</v>
      </c>
      <c r="T586" s="178">
        <v>588</v>
      </c>
      <c r="U586" s="178">
        <f t="shared" si="1294"/>
        <v>0</v>
      </c>
      <c r="V586" s="179">
        <f t="shared" si="1317"/>
        <v>0</v>
      </c>
      <c r="W586" s="224"/>
      <c r="X586" s="225">
        <v>600</v>
      </c>
      <c r="Y586" s="225">
        <f t="shared" si="1296"/>
        <v>0</v>
      </c>
      <c r="Z586" s="225">
        <v>588</v>
      </c>
      <c r="AA586" s="225">
        <f t="shared" si="1297"/>
        <v>0</v>
      </c>
      <c r="AB586" s="226">
        <f t="shared" si="1318"/>
        <v>0</v>
      </c>
      <c r="AC586" s="271">
        <v>144.42000000000002</v>
      </c>
      <c r="AD586" s="272">
        <v>600</v>
      </c>
      <c r="AE586" s="272">
        <f t="shared" si="1299"/>
        <v>86652.000000000015</v>
      </c>
      <c r="AF586" s="272">
        <v>588</v>
      </c>
      <c r="AG586" s="272">
        <f t="shared" si="1300"/>
        <v>84918.96</v>
      </c>
      <c r="AH586" s="273">
        <f t="shared" si="1319"/>
        <v>171570.96000000002</v>
      </c>
      <c r="AI586" s="318"/>
      <c r="AJ586" s="319">
        <v>600</v>
      </c>
      <c r="AK586" s="319">
        <f t="shared" si="1302"/>
        <v>0</v>
      </c>
      <c r="AL586" s="319">
        <v>588</v>
      </c>
      <c r="AM586" s="319">
        <f t="shared" si="1303"/>
        <v>0</v>
      </c>
      <c r="AN586" s="320">
        <f t="shared" si="1320"/>
        <v>0</v>
      </c>
      <c r="AO586" s="1610">
        <v>55.58</v>
      </c>
      <c r="AP586" s="1093">
        <v>600</v>
      </c>
      <c r="AQ586" s="1093">
        <f t="shared" si="1305"/>
        <v>33348</v>
      </c>
      <c r="AR586" s="1093">
        <v>588</v>
      </c>
      <c r="AS586" s="1093">
        <f t="shared" si="1306"/>
        <v>32681.039999999997</v>
      </c>
      <c r="AT586" s="1094">
        <f t="shared" si="1321"/>
        <v>66029.039999999994</v>
      </c>
      <c r="AU586" s="1103"/>
      <c r="AV586" s="1101">
        <v>600</v>
      </c>
      <c r="AW586" s="1101">
        <f t="shared" si="1308"/>
        <v>0</v>
      </c>
      <c r="AX586" s="1101">
        <v>588</v>
      </c>
      <c r="AY586" s="1101">
        <f t="shared" si="1309"/>
        <v>0</v>
      </c>
      <c r="AZ586" s="1102">
        <f t="shared" si="1322"/>
        <v>0</v>
      </c>
      <c r="BA586" s="1151">
        <f t="shared" si="1314"/>
        <v>-1.4210854715202004E-14</v>
      </c>
      <c r="BB586" s="363">
        <v>600</v>
      </c>
      <c r="BC586" s="363">
        <f t="shared" si="1311"/>
        <v>-8.5265128291212022E-12</v>
      </c>
      <c r="BD586" s="363">
        <v>588</v>
      </c>
      <c r="BE586" s="363">
        <f t="shared" si="1312"/>
        <v>-8.3559825725387782E-12</v>
      </c>
      <c r="BF586" s="364">
        <f t="shared" si="1323"/>
        <v>-1.688249540165998E-11</v>
      </c>
      <c r="BG586" s="1220">
        <f t="shared" si="1258"/>
        <v>66029.039999999979</v>
      </c>
      <c r="BH586" s="1220">
        <f t="shared" si="1259"/>
        <v>-66029.039999999994</v>
      </c>
    </row>
    <row r="587" spans="1:60" hidden="1" x14ac:dyDescent="0.2">
      <c r="A587" s="1">
        <v>572</v>
      </c>
      <c r="B587" s="50" t="s">
        <v>390</v>
      </c>
      <c r="C587" s="51" t="s">
        <v>391</v>
      </c>
      <c r="D587" s="51" t="s">
        <v>14</v>
      </c>
      <c r="E587" s="51">
        <v>0</v>
      </c>
      <c r="F587" s="76">
        <v>400</v>
      </c>
      <c r="G587" s="76">
        <f t="shared" si="1265"/>
        <v>0</v>
      </c>
      <c r="H587" s="76">
        <v>900</v>
      </c>
      <c r="I587" s="76">
        <f t="shared" si="1266"/>
        <v>0</v>
      </c>
      <c r="J587" s="120">
        <f t="shared" si="1315"/>
        <v>0</v>
      </c>
      <c r="K587" s="131"/>
      <c r="L587" s="95">
        <v>400</v>
      </c>
      <c r="M587" s="95">
        <f t="shared" si="1290"/>
        <v>0</v>
      </c>
      <c r="N587" s="95">
        <v>900</v>
      </c>
      <c r="O587" s="95">
        <f t="shared" si="1291"/>
        <v>0</v>
      </c>
      <c r="P587" s="96">
        <f t="shared" si="1316"/>
        <v>0</v>
      </c>
      <c r="Q587" s="177"/>
      <c r="R587" s="178">
        <v>400</v>
      </c>
      <c r="S587" s="178">
        <f t="shared" si="1293"/>
        <v>0</v>
      </c>
      <c r="T587" s="178">
        <v>900</v>
      </c>
      <c r="U587" s="178">
        <f t="shared" si="1294"/>
        <v>0</v>
      </c>
      <c r="V587" s="179">
        <f t="shared" si="1317"/>
        <v>0</v>
      </c>
      <c r="W587" s="224"/>
      <c r="X587" s="225">
        <v>400</v>
      </c>
      <c r="Y587" s="225">
        <f t="shared" si="1296"/>
        <v>0</v>
      </c>
      <c r="Z587" s="225">
        <v>900</v>
      </c>
      <c r="AA587" s="225">
        <f t="shared" si="1297"/>
        <v>0</v>
      </c>
      <c r="AB587" s="226">
        <f t="shared" si="1318"/>
        <v>0</v>
      </c>
      <c r="AC587" s="271"/>
      <c r="AD587" s="272">
        <v>400</v>
      </c>
      <c r="AE587" s="272">
        <f t="shared" si="1299"/>
        <v>0</v>
      </c>
      <c r="AF587" s="272">
        <v>900</v>
      </c>
      <c r="AG587" s="272">
        <f t="shared" si="1300"/>
        <v>0</v>
      </c>
      <c r="AH587" s="273">
        <f t="shared" si="1319"/>
        <v>0</v>
      </c>
      <c r="AI587" s="318"/>
      <c r="AJ587" s="319">
        <v>400</v>
      </c>
      <c r="AK587" s="319">
        <f t="shared" si="1302"/>
        <v>0</v>
      </c>
      <c r="AL587" s="319">
        <v>900</v>
      </c>
      <c r="AM587" s="319">
        <f t="shared" si="1303"/>
        <v>0</v>
      </c>
      <c r="AN587" s="320">
        <f t="shared" si="1320"/>
        <v>0</v>
      </c>
      <c r="AO587" s="1107"/>
      <c r="AP587" s="1093">
        <v>400</v>
      </c>
      <c r="AQ587" s="1093">
        <f t="shared" si="1305"/>
        <v>0</v>
      </c>
      <c r="AR587" s="1093">
        <v>900</v>
      </c>
      <c r="AS587" s="1093">
        <f t="shared" si="1306"/>
        <v>0</v>
      </c>
      <c r="AT587" s="1094">
        <f t="shared" si="1321"/>
        <v>0</v>
      </c>
      <c r="AU587" s="1103"/>
      <c r="AV587" s="1101">
        <v>400</v>
      </c>
      <c r="AW587" s="1101">
        <f t="shared" si="1308"/>
        <v>0</v>
      </c>
      <c r="AX587" s="1101">
        <v>900</v>
      </c>
      <c r="AY587" s="1101">
        <f t="shared" si="1309"/>
        <v>0</v>
      </c>
      <c r="AZ587" s="1102">
        <f t="shared" si="1322"/>
        <v>0</v>
      </c>
      <c r="BA587" s="1151">
        <f t="shared" si="1314"/>
        <v>0</v>
      </c>
      <c r="BB587" s="363">
        <v>400</v>
      </c>
      <c r="BC587" s="363">
        <f t="shared" si="1311"/>
        <v>0</v>
      </c>
      <c r="BD587" s="363">
        <v>900</v>
      </c>
      <c r="BE587" s="363">
        <f t="shared" si="1312"/>
        <v>0</v>
      </c>
      <c r="BF587" s="364">
        <f t="shared" si="1323"/>
        <v>0</v>
      </c>
      <c r="BG587" s="1220">
        <f t="shared" si="1258"/>
        <v>0</v>
      </c>
      <c r="BH587" s="1220">
        <f t="shared" si="1259"/>
        <v>0</v>
      </c>
    </row>
    <row r="588" spans="1:60" hidden="1" x14ac:dyDescent="0.2">
      <c r="A588" s="1">
        <v>573</v>
      </c>
      <c r="B588" s="50" t="s">
        <v>392</v>
      </c>
      <c r="C588" s="51" t="s">
        <v>393</v>
      </c>
      <c r="D588" s="51" t="s">
        <v>14</v>
      </c>
      <c r="E588" s="51">
        <v>0</v>
      </c>
      <c r="F588" s="76">
        <v>300</v>
      </c>
      <c r="G588" s="76">
        <f t="shared" si="1265"/>
        <v>0</v>
      </c>
      <c r="H588" s="76">
        <v>234</v>
      </c>
      <c r="I588" s="76">
        <f t="shared" si="1266"/>
        <v>0</v>
      </c>
      <c r="J588" s="120">
        <f t="shared" si="1315"/>
        <v>0</v>
      </c>
      <c r="K588" s="131"/>
      <c r="L588" s="95">
        <v>300</v>
      </c>
      <c r="M588" s="95">
        <f t="shared" si="1290"/>
        <v>0</v>
      </c>
      <c r="N588" s="95">
        <v>234</v>
      </c>
      <c r="O588" s="95">
        <f t="shared" si="1291"/>
        <v>0</v>
      </c>
      <c r="P588" s="96">
        <f t="shared" si="1316"/>
        <v>0</v>
      </c>
      <c r="Q588" s="177"/>
      <c r="R588" s="178">
        <v>300</v>
      </c>
      <c r="S588" s="178">
        <f t="shared" si="1293"/>
        <v>0</v>
      </c>
      <c r="T588" s="178">
        <v>234</v>
      </c>
      <c r="U588" s="178">
        <f t="shared" si="1294"/>
        <v>0</v>
      </c>
      <c r="V588" s="179">
        <f t="shared" si="1317"/>
        <v>0</v>
      </c>
      <c r="W588" s="224"/>
      <c r="X588" s="225">
        <v>300</v>
      </c>
      <c r="Y588" s="225">
        <f t="shared" si="1296"/>
        <v>0</v>
      </c>
      <c r="Z588" s="225">
        <v>234</v>
      </c>
      <c r="AA588" s="225">
        <f t="shared" si="1297"/>
        <v>0</v>
      </c>
      <c r="AB588" s="226">
        <f t="shared" si="1318"/>
        <v>0</v>
      </c>
      <c r="AC588" s="271"/>
      <c r="AD588" s="272">
        <v>300</v>
      </c>
      <c r="AE588" s="272">
        <f t="shared" si="1299"/>
        <v>0</v>
      </c>
      <c r="AF588" s="272">
        <v>234</v>
      </c>
      <c r="AG588" s="272">
        <f t="shared" si="1300"/>
        <v>0</v>
      </c>
      <c r="AH588" s="273">
        <f t="shared" si="1319"/>
        <v>0</v>
      </c>
      <c r="AI588" s="318"/>
      <c r="AJ588" s="319">
        <v>300</v>
      </c>
      <c r="AK588" s="319">
        <f t="shared" si="1302"/>
        <v>0</v>
      </c>
      <c r="AL588" s="319">
        <v>234</v>
      </c>
      <c r="AM588" s="319">
        <f t="shared" si="1303"/>
        <v>0</v>
      </c>
      <c r="AN588" s="320">
        <f t="shared" si="1320"/>
        <v>0</v>
      </c>
      <c r="AO588" s="1107"/>
      <c r="AP588" s="1093">
        <v>300</v>
      </c>
      <c r="AQ588" s="1093">
        <f t="shared" si="1305"/>
        <v>0</v>
      </c>
      <c r="AR588" s="1093">
        <v>234</v>
      </c>
      <c r="AS588" s="1093">
        <f t="shared" si="1306"/>
        <v>0</v>
      </c>
      <c r="AT588" s="1094">
        <f t="shared" si="1321"/>
        <v>0</v>
      </c>
      <c r="AU588" s="1103"/>
      <c r="AV588" s="1101">
        <v>300</v>
      </c>
      <c r="AW588" s="1101">
        <f t="shared" si="1308"/>
        <v>0</v>
      </c>
      <c r="AX588" s="1101">
        <v>234</v>
      </c>
      <c r="AY588" s="1101">
        <f t="shared" si="1309"/>
        <v>0</v>
      </c>
      <c r="AZ588" s="1102">
        <f t="shared" si="1322"/>
        <v>0</v>
      </c>
      <c r="BA588" s="1151">
        <f t="shared" si="1314"/>
        <v>0</v>
      </c>
      <c r="BB588" s="363">
        <v>300</v>
      </c>
      <c r="BC588" s="363">
        <f t="shared" si="1311"/>
        <v>0</v>
      </c>
      <c r="BD588" s="363">
        <v>234</v>
      </c>
      <c r="BE588" s="363">
        <f t="shared" si="1312"/>
        <v>0</v>
      </c>
      <c r="BF588" s="364">
        <f t="shared" si="1323"/>
        <v>0</v>
      </c>
      <c r="BG588" s="1220">
        <f t="shared" si="1258"/>
        <v>0</v>
      </c>
      <c r="BH588" s="1220">
        <f t="shared" si="1259"/>
        <v>0</v>
      </c>
    </row>
    <row r="589" spans="1:60" x14ac:dyDescent="0.2">
      <c r="A589" s="1">
        <v>574</v>
      </c>
      <c r="B589" s="50" t="s">
        <v>394</v>
      </c>
      <c r="C589" s="77" t="s">
        <v>423</v>
      </c>
      <c r="D589" s="77" t="s">
        <v>14</v>
      </c>
      <c r="E589" s="77">
        <v>4</v>
      </c>
      <c r="F589" s="76">
        <v>1250</v>
      </c>
      <c r="G589" s="76">
        <f t="shared" si="1265"/>
        <v>5000</v>
      </c>
      <c r="H589" s="76">
        <v>738.5</v>
      </c>
      <c r="I589" s="76">
        <f t="shared" si="1266"/>
        <v>2954</v>
      </c>
      <c r="J589" s="120">
        <f t="shared" si="1315"/>
        <v>7954</v>
      </c>
      <c r="K589" s="132"/>
      <c r="L589" s="95">
        <v>1250</v>
      </c>
      <c r="M589" s="95">
        <f t="shared" si="1290"/>
        <v>0</v>
      </c>
      <c r="N589" s="95">
        <v>738.5</v>
      </c>
      <c r="O589" s="95">
        <f t="shared" si="1291"/>
        <v>0</v>
      </c>
      <c r="P589" s="96">
        <f t="shared" si="1316"/>
        <v>0</v>
      </c>
      <c r="Q589" s="180"/>
      <c r="R589" s="178">
        <v>1250</v>
      </c>
      <c r="S589" s="178">
        <f t="shared" si="1293"/>
        <v>0</v>
      </c>
      <c r="T589" s="178">
        <v>738.5</v>
      </c>
      <c r="U589" s="178">
        <f t="shared" si="1294"/>
        <v>0</v>
      </c>
      <c r="V589" s="179">
        <f t="shared" si="1317"/>
        <v>0</v>
      </c>
      <c r="W589" s="227"/>
      <c r="X589" s="225">
        <v>1250</v>
      </c>
      <c r="Y589" s="225">
        <f t="shared" si="1296"/>
        <v>0</v>
      </c>
      <c r="Z589" s="225">
        <v>738.5</v>
      </c>
      <c r="AA589" s="225">
        <f t="shared" si="1297"/>
        <v>0</v>
      </c>
      <c r="AB589" s="226">
        <f t="shared" si="1318"/>
        <v>0</v>
      </c>
      <c r="AC589" s="274"/>
      <c r="AD589" s="272">
        <v>1250</v>
      </c>
      <c r="AE589" s="272">
        <f t="shared" si="1299"/>
        <v>0</v>
      </c>
      <c r="AF589" s="272">
        <v>738.5</v>
      </c>
      <c r="AG589" s="272">
        <f t="shared" si="1300"/>
        <v>0</v>
      </c>
      <c r="AH589" s="273">
        <f t="shared" si="1319"/>
        <v>0</v>
      </c>
      <c r="AI589" s="321"/>
      <c r="AJ589" s="319">
        <v>1250</v>
      </c>
      <c r="AK589" s="319">
        <f t="shared" si="1302"/>
        <v>0</v>
      </c>
      <c r="AL589" s="319">
        <v>738.5</v>
      </c>
      <c r="AM589" s="319">
        <f t="shared" si="1303"/>
        <v>0</v>
      </c>
      <c r="AN589" s="320">
        <f t="shared" si="1320"/>
        <v>0</v>
      </c>
      <c r="AO589" s="1611">
        <v>4</v>
      </c>
      <c r="AP589" s="1093">
        <v>1250</v>
      </c>
      <c r="AQ589" s="1093">
        <f t="shared" si="1305"/>
        <v>5000</v>
      </c>
      <c r="AR589" s="1093">
        <v>738.5</v>
      </c>
      <c r="AS589" s="1093">
        <f t="shared" si="1306"/>
        <v>2954</v>
      </c>
      <c r="AT589" s="1094">
        <f t="shared" si="1321"/>
        <v>7954</v>
      </c>
      <c r="AU589" s="1104"/>
      <c r="AV589" s="1101">
        <v>1250</v>
      </c>
      <c r="AW589" s="1101">
        <f t="shared" si="1308"/>
        <v>0</v>
      </c>
      <c r="AX589" s="1101">
        <v>738.5</v>
      </c>
      <c r="AY589" s="1101">
        <f t="shared" si="1309"/>
        <v>0</v>
      </c>
      <c r="AZ589" s="1102">
        <f t="shared" si="1322"/>
        <v>0</v>
      </c>
      <c r="BA589" s="1151">
        <f t="shared" si="1314"/>
        <v>0</v>
      </c>
      <c r="BB589" s="363">
        <v>1250</v>
      </c>
      <c r="BC589" s="363">
        <f t="shared" si="1311"/>
        <v>0</v>
      </c>
      <c r="BD589" s="363">
        <v>738.5</v>
      </c>
      <c r="BE589" s="363">
        <f t="shared" si="1312"/>
        <v>0</v>
      </c>
      <c r="BF589" s="364">
        <f t="shared" si="1323"/>
        <v>0</v>
      </c>
      <c r="BG589" s="1220">
        <f t="shared" si="1258"/>
        <v>7954</v>
      </c>
      <c r="BH589" s="1220">
        <f t="shared" si="1259"/>
        <v>-7954</v>
      </c>
    </row>
    <row r="590" spans="1:60" x14ac:dyDescent="0.2">
      <c r="A590" s="1">
        <v>575</v>
      </c>
      <c r="B590" s="50" t="s">
        <v>394</v>
      </c>
      <c r="C590" s="77" t="s">
        <v>293</v>
      </c>
      <c r="D590" s="77" t="s">
        <v>14</v>
      </c>
      <c r="E590" s="77">
        <v>1</v>
      </c>
      <c r="F590" s="76">
        <v>1150</v>
      </c>
      <c r="G590" s="76">
        <f t="shared" si="1265"/>
        <v>1150</v>
      </c>
      <c r="H590" s="76">
        <v>600.21818181818185</v>
      </c>
      <c r="I590" s="76">
        <f t="shared" si="1266"/>
        <v>600.21818181818185</v>
      </c>
      <c r="J590" s="120">
        <f t="shared" si="1315"/>
        <v>1750.2181818181818</v>
      </c>
      <c r="K590" s="132"/>
      <c r="L590" s="95">
        <v>1150</v>
      </c>
      <c r="M590" s="95">
        <f t="shared" si="1290"/>
        <v>0</v>
      </c>
      <c r="N590" s="95">
        <v>600.21818181818185</v>
      </c>
      <c r="O590" s="95">
        <f t="shared" si="1291"/>
        <v>0</v>
      </c>
      <c r="P590" s="96">
        <f t="shared" si="1316"/>
        <v>0</v>
      </c>
      <c r="Q590" s="180"/>
      <c r="R590" s="178">
        <v>1150</v>
      </c>
      <c r="S590" s="178">
        <f t="shared" si="1293"/>
        <v>0</v>
      </c>
      <c r="T590" s="178">
        <v>600.21818181818185</v>
      </c>
      <c r="U590" s="178">
        <f t="shared" si="1294"/>
        <v>0</v>
      </c>
      <c r="V590" s="179">
        <f t="shared" si="1317"/>
        <v>0</v>
      </c>
      <c r="W590" s="227"/>
      <c r="X590" s="225">
        <v>1150</v>
      </c>
      <c r="Y590" s="225">
        <f t="shared" si="1296"/>
        <v>0</v>
      </c>
      <c r="Z590" s="225">
        <v>600.21818181818185</v>
      </c>
      <c r="AA590" s="225">
        <f t="shared" si="1297"/>
        <v>0</v>
      </c>
      <c r="AB590" s="226">
        <f t="shared" si="1318"/>
        <v>0</v>
      </c>
      <c r="AC590" s="274"/>
      <c r="AD590" s="272">
        <v>1150</v>
      </c>
      <c r="AE590" s="272">
        <f t="shared" si="1299"/>
        <v>0</v>
      </c>
      <c r="AF590" s="272">
        <v>600.21818181818185</v>
      </c>
      <c r="AG590" s="272">
        <f t="shared" si="1300"/>
        <v>0</v>
      </c>
      <c r="AH590" s="273">
        <f t="shared" si="1319"/>
        <v>0</v>
      </c>
      <c r="AI590" s="321"/>
      <c r="AJ590" s="319">
        <v>1150</v>
      </c>
      <c r="AK590" s="319">
        <f t="shared" si="1302"/>
        <v>0</v>
      </c>
      <c r="AL590" s="319">
        <v>600.21818181818185</v>
      </c>
      <c r="AM590" s="319">
        <f t="shared" si="1303"/>
        <v>0</v>
      </c>
      <c r="AN590" s="320">
        <f t="shared" si="1320"/>
        <v>0</v>
      </c>
      <c r="AO590" s="1611">
        <v>1</v>
      </c>
      <c r="AP590" s="1093">
        <v>1150</v>
      </c>
      <c r="AQ590" s="1093">
        <f t="shared" si="1305"/>
        <v>1150</v>
      </c>
      <c r="AR590" s="1093">
        <v>600.21818181818185</v>
      </c>
      <c r="AS590" s="1093">
        <f t="shared" si="1306"/>
        <v>600.21818181818185</v>
      </c>
      <c r="AT590" s="1094">
        <f t="shared" si="1321"/>
        <v>1750.2181818181818</v>
      </c>
      <c r="AU590" s="1104"/>
      <c r="AV590" s="1101">
        <v>1150</v>
      </c>
      <c r="AW590" s="1101">
        <f t="shared" si="1308"/>
        <v>0</v>
      </c>
      <c r="AX590" s="1101">
        <v>600.21818181818185</v>
      </c>
      <c r="AY590" s="1101">
        <f t="shared" si="1309"/>
        <v>0</v>
      </c>
      <c r="AZ590" s="1102">
        <f t="shared" si="1322"/>
        <v>0</v>
      </c>
      <c r="BA590" s="1151">
        <f t="shared" si="1314"/>
        <v>0</v>
      </c>
      <c r="BB590" s="363">
        <v>1150</v>
      </c>
      <c r="BC590" s="363">
        <f t="shared" si="1311"/>
        <v>0</v>
      </c>
      <c r="BD590" s="363">
        <v>600.21818181818185</v>
      </c>
      <c r="BE590" s="363">
        <f t="shared" si="1312"/>
        <v>0</v>
      </c>
      <c r="BF590" s="364">
        <f t="shared" si="1323"/>
        <v>0</v>
      </c>
      <c r="BG590" s="1220">
        <f t="shared" si="1258"/>
        <v>1750.2181818181818</v>
      </c>
      <c r="BH590" s="1220">
        <f t="shared" si="1259"/>
        <v>-1750.2181818181818</v>
      </c>
    </row>
    <row r="591" spans="1:60" x14ac:dyDescent="0.2">
      <c r="A591" s="1">
        <v>576</v>
      </c>
      <c r="B591" s="50" t="s">
        <v>394</v>
      </c>
      <c r="C591" s="77" t="s">
        <v>424</v>
      </c>
      <c r="D591" s="77" t="s">
        <v>14</v>
      </c>
      <c r="E591" s="77">
        <v>8</v>
      </c>
      <c r="F591" s="76">
        <v>850</v>
      </c>
      <c r="G591" s="76">
        <f t="shared" si="1265"/>
        <v>6800</v>
      </c>
      <c r="H591" s="76">
        <v>509.44444444444446</v>
      </c>
      <c r="I591" s="76">
        <f t="shared" si="1266"/>
        <v>4075.5555555555557</v>
      </c>
      <c r="J591" s="120">
        <f t="shared" si="1315"/>
        <v>10875.555555555555</v>
      </c>
      <c r="K591" s="132"/>
      <c r="L591" s="95">
        <v>850</v>
      </c>
      <c r="M591" s="95">
        <f t="shared" si="1290"/>
        <v>0</v>
      </c>
      <c r="N591" s="95">
        <v>509.44444444444446</v>
      </c>
      <c r="O591" s="95">
        <f t="shared" si="1291"/>
        <v>0</v>
      </c>
      <c r="P591" s="96">
        <f t="shared" si="1316"/>
        <v>0</v>
      </c>
      <c r="Q591" s="180"/>
      <c r="R591" s="178">
        <v>850</v>
      </c>
      <c r="S591" s="178">
        <f t="shared" si="1293"/>
        <v>0</v>
      </c>
      <c r="T591" s="178">
        <v>509.44444444444446</v>
      </c>
      <c r="U591" s="178">
        <f t="shared" si="1294"/>
        <v>0</v>
      </c>
      <c r="V591" s="179">
        <f t="shared" si="1317"/>
        <v>0</v>
      </c>
      <c r="W591" s="227"/>
      <c r="X591" s="225">
        <v>850</v>
      </c>
      <c r="Y591" s="225">
        <f t="shared" si="1296"/>
        <v>0</v>
      </c>
      <c r="Z591" s="225">
        <v>509.44444444444446</v>
      </c>
      <c r="AA591" s="225">
        <f t="shared" si="1297"/>
        <v>0</v>
      </c>
      <c r="AB591" s="226">
        <f t="shared" si="1318"/>
        <v>0</v>
      </c>
      <c r="AC591" s="274"/>
      <c r="AD591" s="272">
        <v>850</v>
      </c>
      <c r="AE591" s="272">
        <f t="shared" si="1299"/>
        <v>0</v>
      </c>
      <c r="AF591" s="272">
        <v>509.44444444444446</v>
      </c>
      <c r="AG591" s="272">
        <f t="shared" si="1300"/>
        <v>0</v>
      </c>
      <c r="AH591" s="273">
        <f t="shared" si="1319"/>
        <v>0</v>
      </c>
      <c r="AI591" s="321"/>
      <c r="AJ591" s="319">
        <v>850</v>
      </c>
      <c r="AK591" s="319">
        <f t="shared" si="1302"/>
        <v>0</v>
      </c>
      <c r="AL591" s="319">
        <v>509.44444444444446</v>
      </c>
      <c r="AM591" s="319">
        <f t="shared" si="1303"/>
        <v>0</v>
      </c>
      <c r="AN591" s="320">
        <f t="shared" si="1320"/>
        <v>0</v>
      </c>
      <c r="AO591" s="1611">
        <v>8</v>
      </c>
      <c r="AP591" s="1093">
        <v>850</v>
      </c>
      <c r="AQ591" s="1093">
        <f t="shared" si="1305"/>
        <v>6800</v>
      </c>
      <c r="AR591" s="1093">
        <v>509.44444444444446</v>
      </c>
      <c r="AS591" s="1093">
        <f t="shared" si="1306"/>
        <v>4075.5555555555557</v>
      </c>
      <c r="AT591" s="1094">
        <f t="shared" si="1321"/>
        <v>10875.555555555555</v>
      </c>
      <c r="AU591" s="1104"/>
      <c r="AV591" s="1101">
        <v>850</v>
      </c>
      <c r="AW591" s="1101">
        <f t="shared" si="1308"/>
        <v>0</v>
      </c>
      <c r="AX591" s="1101">
        <v>509.44444444444446</v>
      </c>
      <c r="AY591" s="1101">
        <f t="shared" si="1309"/>
        <v>0</v>
      </c>
      <c r="AZ591" s="1102">
        <f t="shared" si="1322"/>
        <v>0</v>
      </c>
      <c r="BA591" s="1151">
        <f t="shared" si="1314"/>
        <v>0</v>
      </c>
      <c r="BB591" s="363">
        <v>850</v>
      </c>
      <c r="BC591" s="363">
        <f t="shared" si="1311"/>
        <v>0</v>
      </c>
      <c r="BD591" s="363">
        <v>509.44444444444446</v>
      </c>
      <c r="BE591" s="363">
        <f t="shared" si="1312"/>
        <v>0</v>
      </c>
      <c r="BF591" s="364">
        <f t="shared" si="1323"/>
        <v>0</v>
      </c>
      <c r="BG591" s="1220">
        <f t="shared" si="1258"/>
        <v>10875.555555555555</v>
      </c>
      <c r="BH591" s="1220">
        <f t="shared" si="1259"/>
        <v>-10875.555555555555</v>
      </c>
    </row>
    <row r="592" spans="1:60" x14ac:dyDescent="0.2">
      <c r="A592" s="1">
        <v>577</v>
      </c>
      <c r="B592" s="50" t="s">
        <v>244</v>
      </c>
      <c r="C592" s="51"/>
      <c r="D592" s="51" t="s">
        <v>14</v>
      </c>
      <c r="E592" s="51">
        <v>14</v>
      </c>
      <c r="F592" s="76">
        <v>800</v>
      </c>
      <c r="G592" s="76">
        <f t="shared" si="1265"/>
        <v>11200</v>
      </c>
      <c r="H592" s="76">
        <v>507</v>
      </c>
      <c r="I592" s="76">
        <f t="shared" si="1266"/>
        <v>7098</v>
      </c>
      <c r="J592" s="120">
        <f t="shared" si="1315"/>
        <v>18298</v>
      </c>
      <c r="K592" s="131"/>
      <c r="L592" s="95">
        <v>800</v>
      </c>
      <c r="M592" s="95">
        <f t="shared" si="1290"/>
        <v>0</v>
      </c>
      <c r="N592" s="95">
        <v>507</v>
      </c>
      <c r="O592" s="95">
        <f t="shared" si="1291"/>
        <v>0</v>
      </c>
      <c r="P592" s="96">
        <f t="shared" si="1316"/>
        <v>0</v>
      </c>
      <c r="Q592" s="177"/>
      <c r="R592" s="178">
        <v>800</v>
      </c>
      <c r="S592" s="178">
        <f t="shared" si="1293"/>
        <v>0</v>
      </c>
      <c r="T592" s="178">
        <v>507</v>
      </c>
      <c r="U592" s="178">
        <f t="shared" si="1294"/>
        <v>0</v>
      </c>
      <c r="V592" s="179">
        <f t="shared" si="1317"/>
        <v>0</v>
      </c>
      <c r="W592" s="224"/>
      <c r="X592" s="225">
        <v>800</v>
      </c>
      <c r="Y592" s="225">
        <f t="shared" si="1296"/>
        <v>0</v>
      </c>
      <c r="Z592" s="225">
        <v>507</v>
      </c>
      <c r="AA592" s="225">
        <f t="shared" si="1297"/>
        <v>0</v>
      </c>
      <c r="AB592" s="226">
        <f t="shared" si="1318"/>
        <v>0</v>
      </c>
      <c r="AC592" s="271"/>
      <c r="AD592" s="272">
        <v>800</v>
      </c>
      <c r="AE592" s="272">
        <f t="shared" si="1299"/>
        <v>0</v>
      </c>
      <c r="AF592" s="272">
        <v>507</v>
      </c>
      <c r="AG592" s="272">
        <f t="shared" si="1300"/>
        <v>0</v>
      </c>
      <c r="AH592" s="273">
        <f t="shared" si="1319"/>
        <v>0</v>
      </c>
      <c r="AI592" s="318"/>
      <c r="AJ592" s="319">
        <v>800</v>
      </c>
      <c r="AK592" s="319">
        <f t="shared" si="1302"/>
        <v>0</v>
      </c>
      <c r="AL592" s="319">
        <v>507</v>
      </c>
      <c r="AM592" s="319">
        <f t="shared" si="1303"/>
        <v>0</v>
      </c>
      <c r="AN592" s="320">
        <f t="shared" si="1320"/>
        <v>0</v>
      </c>
      <c r="AO592" s="1610">
        <v>14</v>
      </c>
      <c r="AP592" s="1093">
        <v>800</v>
      </c>
      <c r="AQ592" s="1093">
        <f t="shared" si="1305"/>
        <v>11200</v>
      </c>
      <c r="AR592" s="1093">
        <v>507</v>
      </c>
      <c r="AS592" s="1093">
        <f t="shared" si="1306"/>
        <v>7098</v>
      </c>
      <c r="AT592" s="1094">
        <f t="shared" si="1321"/>
        <v>18298</v>
      </c>
      <c r="AU592" s="1103"/>
      <c r="AV592" s="1101">
        <v>800</v>
      </c>
      <c r="AW592" s="1101">
        <f t="shared" si="1308"/>
        <v>0</v>
      </c>
      <c r="AX592" s="1101">
        <v>507</v>
      </c>
      <c r="AY592" s="1101">
        <f t="shared" si="1309"/>
        <v>0</v>
      </c>
      <c r="AZ592" s="1102">
        <f t="shared" si="1322"/>
        <v>0</v>
      </c>
      <c r="BA592" s="1151">
        <f t="shared" si="1314"/>
        <v>0</v>
      </c>
      <c r="BB592" s="363">
        <v>800</v>
      </c>
      <c r="BC592" s="363">
        <f t="shared" si="1311"/>
        <v>0</v>
      </c>
      <c r="BD592" s="363">
        <v>507</v>
      </c>
      <c r="BE592" s="363">
        <f t="shared" si="1312"/>
        <v>0</v>
      </c>
      <c r="BF592" s="364">
        <f t="shared" si="1323"/>
        <v>0</v>
      </c>
      <c r="BG592" s="1220">
        <f t="shared" si="1258"/>
        <v>18298</v>
      </c>
      <c r="BH592" s="1220">
        <f t="shared" si="1259"/>
        <v>-18298</v>
      </c>
    </row>
    <row r="593" spans="1:60" x14ac:dyDescent="0.2">
      <c r="A593" s="1">
        <v>578</v>
      </c>
      <c r="B593" s="50" t="s">
        <v>243</v>
      </c>
      <c r="C593" s="51"/>
      <c r="D593" s="51" t="s">
        <v>14</v>
      </c>
      <c r="E593" s="51">
        <v>12</v>
      </c>
      <c r="F593" s="76">
        <v>800</v>
      </c>
      <c r="G593" s="76">
        <f t="shared" si="1265"/>
        <v>9600</v>
      </c>
      <c r="H593" s="76">
        <v>507</v>
      </c>
      <c r="I593" s="76">
        <f t="shared" si="1266"/>
        <v>6084</v>
      </c>
      <c r="J593" s="120">
        <f t="shared" si="1315"/>
        <v>15684</v>
      </c>
      <c r="K593" s="131"/>
      <c r="L593" s="95">
        <v>800</v>
      </c>
      <c r="M593" s="95">
        <f t="shared" si="1290"/>
        <v>0</v>
      </c>
      <c r="N593" s="95">
        <v>507</v>
      </c>
      <c r="O593" s="95">
        <f t="shared" si="1291"/>
        <v>0</v>
      </c>
      <c r="P593" s="96">
        <f t="shared" si="1316"/>
        <v>0</v>
      </c>
      <c r="Q593" s="177"/>
      <c r="R593" s="178">
        <v>800</v>
      </c>
      <c r="S593" s="178">
        <f t="shared" si="1293"/>
        <v>0</v>
      </c>
      <c r="T593" s="178">
        <v>507</v>
      </c>
      <c r="U593" s="178">
        <f t="shared" si="1294"/>
        <v>0</v>
      </c>
      <c r="V593" s="179">
        <f t="shared" si="1317"/>
        <v>0</v>
      </c>
      <c r="W593" s="224"/>
      <c r="X593" s="225">
        <v>800</v>
      </c>
      <c r="Y593" s="225">
        <f t="shared" si="1296"/>
        <v>0</v>
      </c>
      <c r="Z593" s="225">
        <v>507</v>
      </c>
      <c r="AA593" s="225">
        <f t="shared" si="1297"/>
        <v>0</v>
      </c>
      <c r="AB593" s="226">
        <f t="shared" si="1318"/>
        <v>0</v>
      </c>
      <c r="AC593" s="271"/>
      <c r="AD593" s="272">
        <v>800</v>
      </c>
      <c r="AE593" s="272">
        <f t="shared" si="1299"/>
        <v>0</v>
      </c>
      <c r="AF593" s="272">
        <v>507</v>
      </c>
      <c r="AG593" s="272">
        <f t="shared" si="1300"/>
        <v>0</v>
      </c>
      <c r="AH593" s="273">
        <f t="shared" si="1319"/>
        <v>0</v>
      </c>
      <c r="AI593" s="318"/>
      <c r="AJ593" s="319">
        <v>800</v>
      </c>
      <c r="AK593" s="319">
        <f t="shared" si="1302"/>
        <v>0</v>
      </c>
      <c r="AL593" s="319">
        <v>507</v>
      </c>
      <c r="AM593" s="319">
        <f t="shared" si="1303"/>
        <v>0</v>
      </c>
      <c r="AN593" s="320">
        <f t="shared" si="1320"/>
        <v>0</v>
      </c>
      <c r="AO593" s="1610">
        <v>12</v>
      </c>
      <c r="AP593" s="1093">
        <v>800</v>
      </c>
      <c r="AQ593" s="1093">
        <f t="shared" si="1305"/>
        <v>9600</v>
      </c>
      <c r="AR593" s="1093">
        <v>507</v>
      </c>
      <c r="AS593" s="1093">
        <f t="shared" si="1306"/>
        <v>6084</v>
      </c>
      <c r="AT593" s="1094">
        <f t="shared" si="1321"/>
        <v>15684</v>
      </c>
      <c r="AU593" s="1103"/>
      <c r="AV593" s="1101">
        <v>800</v>
      </c>
      <c r="AW593" s="1101">
        <f t="shared" si="1308"/>
        <v>0</v>
      </c>
      <c r="AX593" s="1101">
        <v>507</v>
      </c>
      <c r="AY593" s="1101">
        <f t="shared" si="1309"/>
        <v>0</v>
      </c>
      <c r="AZ593" s="1102">
        <f t="shared" si="1322"/>
        <v>0</v>
      </c>
      <c r="BA593" s="1151">
        <f t="shared" si="1314"/>
        <v>0</v>
      </c>
      <c r="BB593" s="363">
        <v>800</v>
      </c>
      <c r="BC593" s="363">
        <f t="shared" si="1311"/>
        <v>0</v>
      </c>
      <c r="BD593" s="363">
        <v>507</v>
      </c>
      <c r="BE593" s="363">
        <f t="shared" si="1312"/>
        <v>0</v>
      </c>
      <c r="BF593" s="364">
        <f t="shared" si="1323"/>
        <v>0</v>
      </c>
      <c r="BG593" s="1220">
        <f t="shared" si="1258"/>
        <v>15684</v>
      </c>
      <c r="BH593" s="1220">
        <f t="shared" si="1259"/>
        <v>-15684</v>
      </c>
    </row>
    <row r="594" spans="1:60" x14ac:dyDescent="0.2">
      <c r="A594" s="1">
        <v>579</v>
      </c>
      <c r="B594" s="50" t="s">
        <v>304</v>
      </c>
      <c r="C594" s="51"/>
      <c r="D594" s="51" t="s">
        <v>14</v>
      </c>
      <c r="E594" s="51">
        <v>1</v>
      </c>
      <c r="F594" s="76">
        <v>600</v>
      </c>
      <c r="G594" s="76">
        <f t="shared" si="1265"/>
        <v>600</v>
      </c>
      <c r="H594" s="76">
        <v>15460</v>
      </c>
      <c r="I594" s="76">
        <f t="shared" si="1266"/>
        <v>15460</v>
      </c>
      <c r="J594" s="120">
        <f t="shared" si="1315"/>
        <v>16060</v>
      </c>
      <c r="K594" s="131"/>
      <c r="L594" s="95">
        <v>600</v>
      </c>
      <c r="M594" s="95">
        <f t="shared" si="1290"/>
        <v>0</v>
      </c>
      <c r="N594" s="95">
        <v>15460</v>
      </c>
      <c r="O594" s="95">
        <f t="shared" si="1291"/>
        <v>0</v>
      </c>
      <c r="P594" s="96">
        <f t="shared" si="1316"/>
        <v>0</v>
      </c>
      <c r="Q594" s="177"/>
      <c r="R594" s="178">
        <v>600</v>
      </c>
      <c r="S594" s="178">
        <f t="shared" si="1293"/>
        <v>0</v>
      </c>
      <c r="T594" s="178">
        <v>15460</v>
      </c>
      <c r="U594" s="178">
        <f t="shared" si="1294"/>
        <v>0</v>
      </c>
      <c r="V594" s="179">
        <f t="shared" si="1317"/>
        <v>0</v>
      </c>
      <c r="W594" s="224"/>
      <c r="X594" s="225">
        <v>600</v>
      </c>
      <c r="Y594" s="225">
        <f t="shared" si="1296"/>
        <v>0</v>
      </c>
      <c r="Z594" s="225">
        <v>15460</v>
      </c>
      <c r="AA594" s="225">
        <f t="shared" si="1297"/>
        <v>0</v>
      </c>
      <c r="AB594" s="226">
        <f t="shared" si="1318"/>
        <v>0</v>
      </c>
      <c r="AC594" s="271"/>
      <c r="AD594" s="272">
        <v>600</v>
      </c>
      <c r="AE594" s="272">
        <f t="shared" si="1299"/>
        <v>0</v>
      </c>
      <c r="AF594" s="272">
        <v>15460</v>
      </c>
      <c r="AG594" s="272">
        <f t="shared" si="1300"/>
        <v>0</v>
      </c>
      <c r="AH594" s="273">
        <f t="shared" si="1319"/>
        <v>0</v>
      </c>
      <c r="AI594" s="318"/>
      <c r="AJ594" s="319">
        <v>600</v>
      </c>
      <c r="AK594" s="319">
        <f t="shared" si="1302"/>
        <v>0</v>
      </c>
      <c r="AL594" s="319">
        <v>15460</v>
      </c>
      <c r="AM594" s="319">
        <f t="shared" si="1303"/>
        <v>0</v>
      </c>
      <c r="AN594" s="320">
        <f t="shared" si="1320"/>
        <v>0</v>
      </c>
      <c r="AO594" s="1610">
        <v>1</v>
      </c>
      <c r="AP594" s="1093">
        <v>600</v>
      </c>
      <c r="AQ594" s="1093">
        <f t="shared" si="1305"/>
        <v>600</v>
      </c>
      <c r="AR594" s="1093">
        <v>15460</v>
      </c>
      <c r="AS594" s="1093">
        <f t="shared" si="1306"/>
        <v>15460</v>
      </c>
      <c r="AT594" s="1094">
        <f t="shared" si="1321"/>
        <v>16060</v>
      </c>
      <c r="AU594" s="1103"/>
      <c r="AV594" s="1101">
        <v>600</v>
      </c>
      <c r="AW594" s="1101">
        <f t="shared" si="1308"/>
        <v>0</v>
      </c>
      <c r="AX594" s="1101">
        <v>15460</v>
      </c>
      <c r="AY594" s="1101">
        <f t="shared" si="1309"/>
        <v>0</v>
      </c>
      <c r="AZ594" s="1102">
        <f t="shared" si="1322"/>
        <v>0</v>
      </c>
      <c r="BA594" s="1151">
        <f t="shared" si="1314"/>
        <v>0</v>
      </c>
      <c r="BB594" s="363">
        <v>600</v>
      </c>
      <c r="BC594" s="363">
        <f t="shared" si="1311"/>
        <v>0</v>
      </c>
      <c r="BD594" s="363">
        <v>15460</v>
      </c>
      <c r="BE594" s="363">
        <f t="shared" si="1312"/>
        <v>0</v>
      </c>
      <c r="BF594" s="364">
        <f t="shared" si="1323"/>
        <v>0</v>
      </c>
      <c r="BG594" s="1220">
        <f t="shared" si="1258"/>
        <v>16060</v>
      </c>
      <c r="BH594" s="1220">
        <f t="shared" si="1259"/>
        <v>-16060</v>
      </c>
    </row>
    <row r="595" spans="1:60" x14ac:dyDescent="0.2">
      <c r="A595" s="1">
        <v>580</v>
      </c>
      <c r="B595" s="50" t="s">
        <v>429</v>
      </c>
      <c r="C595" s="1159"/>
      <c r="D595" s="51" t="s">
        <v>56</v>
      </c>
      <c r="E595" s="51">
        <v>239</v>
      </c>
      <c r="F595" s="76">
        <v>1800</v>
      </c>
      <c r="G595" s="76">
        <f t="shared" si="1265"/>
        <v>430200</v>
      </c>
      <c r="H595" s="76">
        <v>1460</v>
      </c>
      <c r="I595" s="76">
        <f t="shared" si="1266"/>
        <v>348940</v>
      </c>
      <c r="J595" s="120">
        <f t="shared" si="1315"/>
        <v>779140</v>
      </c>
      <c r="K595" s="131"/>
      <c r="L595" s="95">
        <v>1800</v>
      </c>
      <c r="M595" s="95">
        <f t="shared" si="1290"/>
        <v>0</v>
      </c>
      <c r="N595" s="95">
        <v>1460</v>
      </c>
      <c r="O595" s="95">
        <f t="shared" si="1291"/>
        <v>0</v>
      </c>
      <c r="P595" s="96">
        <f t="shared" si="1316"/>
        <v>0</v>
      </c>
      <c r="Q595" s="177"/>
      <c r="R595" s="178">
        <v>1800</v>
      </c>
      <c r="S595" s="178">
        <f t="shared" si="1293"/>
        <v>0</v>
      </c>
      <c r="T595" s="178">
        <v>1460</v>
      </c>
      <c r="U595" s="178">
        <f t="shared" si="1294"/>
        <v>0</v>
      </c>
      <c r="V595" s="179">
        <f t="shared" si="1317"/>
        <v>0</v>
      </c>
      <c r="W595" s="224"/>
      <c r="X595" s="225">
        <v>1800</v>
      </c>
      <c r="Y595" s="225">
        <f t="shared" si="1296"/>
        <v>0</v>
      </c>
      <c r="Z595" s="225">
        <v>1460</v>
      </c>
      <c r="AA595" s="225">
        <f t="shared" si="1297"/>
        <v>0</v>
      </c>
      <c r="AB595" s="226">
        <f t="shared" si="1318"/>
        <v>0</v>
      </c>
      <c r="AC595" s="271">
        <v>141.42000000000002</v>
      </c>
      <c r="AD595" s="272">
        <v>1800</v>
      </c>
      <c r="AE595" s="272">
        <f t="shared" si="1299"/>
        <v>254556.00000000003</v>
      </c>
      <c r="AF595" s="272">
        <v>1460</v>
      </c>
      <c r="AG595" s="272">
        <f t="shared" si="1300"/>
        <v>206473.2</v>
      </c>
      <c r="AH595" s="273">
        <f t="shared" si="1319"/>
        <v>461029.20000000007</v>
      </c>
      <c r="AI595" s="318"/>
      <c r="AJ595" s="319">
        <v>1800</v>
      </c>
      <c r="AK595" s="319">
        <f t="shared" si="1302"/>
        <v>0</v>
      </c>
      <c r="AL595" s="319">
        <v>1460</v>
      </c>
      <c r="AM595" s="319">
        <f t="shared" si="1303"/>
        <v>0</v>
      </c>
      <c r="AN595" s="320">
        <f t="shared" si="1320"/>
        <v>0</v>
      </c>
      <c r="AO595" s="1610">
        <v>97.58</v>
      </c>
      <c r="AP595" s="1093">
        <v>1800</v>
      </c>
      <c r="AQ595" s="1093">
        <f t="shared" si="1305"/>
        <v>175644</v>
      </c>
      <c r="AR595" s="1093">
        <v>1460</v>
      </c>
      <c r="AS595" s="1093">
        <f t="shared" si="1306"/>
        <v>142466.79999999999</v>
      </c>
      <c r="AT595" s="1094">
        <f t="shared" si="1321"/>
        <v>318110.8</v>
      </c>
      <c r="AU595" s="1103"/>
      <c r="AV595" s="1101">
        <v>1800</v>
      </c>
      <c r="AW595" s="1101">
        <f t="shared" si="1308"/>
        <v>0</v>
      </c>
      <c r="AX595" s="1101">
        <v>1460</v>
      </c>
      <c r="AY595" s="1101">
        <f t="shared" si="1309"/>
        <v>0</v>
      </c>
      <c r="AZ595" s="1102">
        <f t="shared" si="1322"/>
        <v>0</v>
      </c>
      <c r="BA595" s="1151">
        <f t="shared" si="1314"/>
        <v>-1.4210854715202004E-14</v>
      </c>
      <c r="BB595" s="363">
        <v>1800</v>
      </c>
      <c r="BC595" s="363">
        <f t="shared" si="1311"/>
        <v>-2.5579538487363607E-11</v>
      </c>
      <c r="BD595" s="363">
        <v>1460</v>
      </c>
      <c r="BE595" s="363">
        <f t="shared" si="1312"/>
        <v>-2.0747847884194925E-11</v>
      </c>
      <c r="BF595" s="364">
        <f t="shared" si="1323"/>
        <v>-4.6327386371558532E-11</v>
      </c>
      <c r="BG595" s="1220">
        <f t="shared" si="1258"/>
        <v>318110.79999999993</v>
      </c>
      <c r="BH595" s="1220">
        <f t="shared" si="1259"/>
        <v>-318110.8</v>
      </c>
    </row>
    <row r="596" spans="1:60" ht="25.5" x14ac:dyDescent="0.2">
      <c r="A596" s="1">
        <v>581</v>
      </c>
      <c r="B596" s="50" t="s">
        <v>430</v>
      </c>
      <c r="C596" s="1159"/>
      <c r="D596" s="51" t="s">
        <v>56</v>
      </c>
      <c r="E596" s="51">
        <v>47.8</v>
      </c>
      <c r="F596" s="76">
        <v>1800</v>
      </c>
      <c r="G596" s="76">
        <f t="shared" si="1265"/>
        <v>86040</v>
      </c>
      <c r="H596" s="76">
        <v>2920</v>
      </c>
      <c r="I596" s="76">
        <f t="shared" si="1266"/>
        <v>139576</v>
      </c>
      <c r="J596" s="120">
        <f t="shared" si="1315"/>
        <v>225616</v>
      </c>
      <c r="K596" s="131"/>
      <c r="L596" s="95">
        <v>1800</v>
      </c>
      <c r="M596" s="95">
        <f t="shared" si="1290"/>
        <v>0</v>
      </c>
      <c r="N596" s="95">
        <v>2920</v>
      </c>
      <c r="O596" s="95">
        <f t="shared" si="1291"/>
        <v>0</v>
      </c>
      <c r="P596" s="96">
        <f t="shared" si="1316"/>
        <v>0</v>
      </c>
      <c r="Q596" s="177"/>
      <c r="R596" s="178">
        <v>1800</v>
      </c>
      <c r="S596" s="178">
        <f t="shared" si="1293"/>
        <v>0</v>
      </c>
      <c r="T596" s="178">
        <v>2920</v>
      </c>
      <c r="U596" s="178">
        <f t="shared" si="1294"/>
        <v>0</v>
      </c>
      <c r="V596" s="179">
        <f t="shared" si="1317"/>
        <v>0</v>
      </c>
      <c r="W596" s="224"/>
      <c r="X596" s="225">
        <v>1800</v>
      </c>
      <c r="Y596" s="225">
        <f t="shared" si="1296"/>
        <v>0</v>
      </c>
      <c r="Z596" s="225">
        <v>2920</v>
      </c>
      <c r="AA596" s="225">
        <f t="shared" si="1297"/>
        <v>0</v>
      </c>
      <c r="AB596" s="226">
        <f t="shared" si="1318"/>
        <v>0</v>
      </c>
      <c r="AC596" s="271">
        <v>3</v>
      </c>
      <c r="AD596" s="272">
        <v>1800</v>
      </c>
      <c r="AE596" s="272">
        <f t="shared" si="1299"/>
        <v>5400</v>
      </c>
      <c r="AF596" s="272">
        <v>2920</v>
      </c>
      <c r="AG596" s="272">
        <f t="shared" si="1300"/>
        <v>8760</v>
      </c>
      <c r="AH596" s="273">
        <f t="shared" si="1319"/>
        <v>14160</v>
      </c>
      <c r="AI596" s="318"/>
      <c r="AJ596" s="319">
        <v>1800</v>
      </c>
      <c r="AK596" s="319">
        <f t="shared" si="1302"/>
        <v>0</v>
      </c>
      <c r="AL596" s="319">
        <v>2920</v>
      </c>
      <c r="AM596" s="319">
        <f t="shared" si="1303"/>
        <v>0</v>
      </c>
      <c r="AN596" s="320">
        <f t="shared" si="1320"/>
        <v>0</v>
      </c>
      <c r="AO596" s="1610">
        <v>44.8</v>
      </c>
      <c r="AP596" s="1093">
        <v>1800</v>
      </c>
      <c r="AQ596" s="1093">
        <f t="shared" si="1305"/>
        <v>80640</v>
      </c>
      <c r="AR596" s="1093">
        <v>2920</v>
      </c>
      <c r="AS596" s="1093">
        <f t="shared" si="1306"/>
        <v>130815.99999999999</v>
      </c>
      <c r="AT596" s="1094">
        <f t="shared" si="1321"/>
        <v>211456</v>
      </c>
      <c r="AU596" s="1103"/>
      <c r="AV596" s="1101">
        <v>1800</v>
      </c>
      <c r="AW596" s="1101">
        <f t="shared" si="1308"/>
        <v>0</v>
      </c>
      <c r="AX596" s="1101">
        <v>2920</v>
      </c>
      <c r="AY596" s="1101">
        <f t="shared" si="1309"/>
        <v>0</v>
      </c>
      <c r="AZ596" s="1102">
        <f t="shared" si="1322"/>
        <v>0</v>
      </c>
      <c r="BA596" s="1151">
        <f t="shared" si="1314"/>
        <v>0</v>
      </c>
      <c r="BB596" s="363">
        <v>1800</v>
      </c>
      <c r="BC596" s="363">
        <f t="shared" si="1311"/>
        <v>0</v>
      </c>
      <c r="BD596" s="363">
        <v>2920</v>
      </c>
      <c r="BE596" s="363">
        <f t="shared" si="1312"/>
        <v>0</v>
      </c>
      <c r="BF596" s="364">
        <f t="shared" si="1323"/>
        <v>0</v>
      </c>
      <c r="BG596" s="1220">
        <f t="shared" si="1258"/>
        <v>211456</v>
      </c>
      <c r="BH596" s="1220">
        <f t="shared" si="1259"/>
        <v>-211456</v>
      </c>
    </row>
    <row r="597" spans="1:60" x14ac:dyDescent="0.2">
      <c r="A597" s="1">
        <v>582</v>
      </c>
      <c r="B597" s="50" t="s">
        <v>60</v>
      </c>
      <c r="C597" s="1159"/>
      <c r="D597" s="51" t="s">
        <v>5</v>
      </c>
      <c r="E597" s="51">
        <v>1</v>
      </c>
      <c r="F597" s="76">
        <v>0</v>
      </c>
      <c r="G597" s="76">
        <f t="shared" si="1265"/>
        <v>0</v>
      </c>
      <c r="H597" s="76">
        <v>59701</v>
      </c>
      <c r="I597" s="76">
        <f t="shared" si="1266"/>
        <v>59701</v>
      </c>
      <c r="J597" s="120">
        <f t="shared" si="1315"/>
        <v>59701</v>
      </c>
      <c r="K597" s="131"/>
      <c r="L597" s="95">
        <v>0</v>
      </c>
      <c r="M597" s="95">
        <f t="shared" si="1290"/>
        <v>0</v>
      </c>
      <c r="N597" s="95">
        <v>59701</v>
      </c>
      <c r="O597" s="95">
        <f t="shared" si="1291"/>
        <v>0</v>
      </c>
      <c r="P597" s="96">
        <f t="shared" si="1316"/>
        <v>0</v>
      </c>
      <c r="Q597" s="177"/>
      <c r="R597" s="178">
        <v>0</v>
      </c>
      <c r="S597" s="178">
        <f t="shared" si="1293"/>
        <v>0</v>
      </c>
      <c r="T597" s="178">
        <v>59701</v>
      </c>
      <c r="U597" s="178">
        <f t="shared" si="1294"/>
        <v>0</v>
      </c>
      <c r="V597" s="179">
        <f t="shared" si="1317"/>
        <v>0</v>
      </c>
      <c r="W597" s="224"/>
      <c r="X597" s="225">
        <v>0</v>
      </c>
      <c r="Y597" s="225">
        <f t="shared" si="1296"/>
        <v>0</v>
      </c>
      <c r="Z597" s="225">
        <v>59701</v>
      </c>
      <c r="AA597" s="225">
        <f t="shared" si="1297"/>
        <v>0</v>
      </c>
      <c r="AB597" s="226">
        <f t="shared" si="1318"/>
        <v>0</v>
      </c>
      <c r="AC597" s="271">
        <v>0.5</v>
      </c>
      <c r="AD597" s="272">
        <v>0</v>
      </c>
      <c r="AE597" s="272">
        <f t="shared" si="1299"/>
        <v>0</v>
      </c>
      <c r="AF597" s="272">
        <v>59701</v>
      </c>
      <c r="AG597" s="272">
        <f t="shared" si="1300"/>
        <v>29850.5</v>
      </c>
      <c r="AH597" s="273">
        <f t="shared" si="1319"/>
        <v>29850.5</v>
      </c>
      <c r="AI597" s="318"/>
      <c r="AJ597" s="319">
        <v>0</v>
      </c>
      <c r="AK597" s="319">
        <f t="shared" si="1302"/>
        <v>0</v>
      </c>
      <c r="AL597" s="319">
        <v>59701</v>
      </c>
      <c r="AM597" s="319">
        <f t="shared" si="1303"/>
        <v>0</v>
      </c>
      <c r="AN597" s="320">
        <f t="shared" si="1320"/>
        <v>0</v>
      </c>
      <c r="AO597" s="1610">
        <v>0.5</v>
      </c>
      <c r="AP597" s="1093">
        <v>0</v>
      </c>
      <c r="AQ597" s="1093">
        <f t="shared" si="1305"/>
        <v>0</v>
      </c>
      <c r="AR597" s="1093">
        <v>59701</v>
      </c>
      <c r="AS597" s="1093">
        <f t="shared" si="1306"/>
        <v>29850.5</v>
      </c>
      <c r="AT597" s="1094">
        <f t="shared" si="1321"/>
        <v>29850.5</v>
      </c>
      <c r="AU597" s="1103"/>
      <c r="AV597" s="1101">
        <v>0</v>
      </c>
      <c r="AW597" s="1101">
        <f t="shared" si="1308"/>
        <v>0</v>
      </c>
      <c r="AX597" s="1101">
        <v>59701</v>
      </c>
      <c r="AY597" s="1101">
        <f t="shared" si="1309"/>
        <v>0</v>
      </c>
      <c r="AZ597" s="1102">
        <f t="shared" si="1322"/>
        <v>0</v>
      </c>
      <c r="BA597" s="1151">
        <f t="shared" si="1314"/>
        <v>0</v>
      </c>
      <c r="BB597" s="363">
        <v>0</v>
      </c>
      <c r="BC597" s="363">
        <f t="shared" si="1311"/>
        <v>0</v>
      </c>
      <c r="BD597" s="363">
        <v>59701</v>
      </c>
      <c r="BE597" s="363">
        <f t="shared" si="1312"/>
        <v>0</v>
      </c>
      <c r="BF597" s="364">
        <f t="shared" si="1323"/>
        <v>0</v>
      </c>
      <c r="BG597" s="1220">
        <f t="shared" si="1258"/>
        <v>29850.5</v>
      </c>
      <c r="BH597" s="1220">
        <f t="shared" si="1259"/>
        <v>-29850.5</v>
      </c>
    </row>
    <row r="598" spans="1:60" x14ac:dyDescent="0.2">
      <c r="A598" s="1">
        <v>583</v>
      </c>
      <c r="B598" s="1160" t="s">
        <v>66</v>
      </c>
      <c r="C598" s="51"/>
      <c r="D598" s="51"/>
      <c r="E598" s="51"/>
      <c r="F598" s="51"/>
      <c r="G598" s="76"/>
      <c r="H598" s="1124"/>
      <c r="I598" s="76"/>
      <c r="J598" s="1125"/>
      <c r="K598" s="131"/>
      <c r="L598" s="1144"/>
      <c r="M598" s="95"/>
      <c r="N598" s="1126"/>
      <c r="O598" s="95"/>
      <c r="P598" s="1127"/>
      <c r="Q598" s="177"/>
      <c r="R598" s="1145"/>
      <c r="S598" s="178"/>
      <c r="T598" s="1128"/>
      <c r="U598" s="178"/>
      <c r="V598" s="1129"/>
      <c r="W598" s="224"/>
      <c r="X598" s="1146"/>
      <c r="Y598" s="225"/>
      <c r="Z598" s="1130"/>
      <c r="AA598" s="225"/>
      <c r="AB598" s="1131"/>
      <c r="AC598" s="271"/>
      <c r="AD598" s="1147"/>
      <c r="AE598" s="272"/>
      <c r="AF598" s="1132"/>
      <c r="AG598" s="272"/>
      <c r="AH598" s="1133"/>
      <c r="AI598" s="318"/>
      <c r="AJ598" s="1148"/>
      <c r="AK598" s="319"/>
      <c r="AL598" s="1134"/>
      <c r="AM598" s="319"/>
      <c r="AN598" s="1135"/>
      <c r="AO598" s="1107"/>
      <c r="AP598" s="1149"/>
      <c r="AQ598" s="1093"/>
      <c r="AR598" s="1136"/>
      <c r="AS598" s="1093"/>
      <c r="AT598" s="1137"/>
      <c r="AU598" s="1103"/>
      <c r="AV598" s="1150"/>
      <c r="AW598" s="1101"/>
      <c r="AX598" s="1138"/>
      <c r="AY598" s="1101"/>
      <c r="AZ598" s="1139"/>
      <c r="BA598" s="1151">
        <f t="shared" si="1314"/>
        <v>0</v>
      </c>
      <c r="BB598" s="1152"/>
      <c r="BC598" s="363"/>
      <c r="BD598" s="1140"/>
      <c r="BE598" s="363"/>
      <c r="BF598" s="1141"/>
      <c r="BG598" s="1220">
        <f t="shared" si="1258"/>
        <v>0</v>
      </c>
      <c r="BH598" s="1220">
        <f t="shared" si="1259"/>
        <v>0</v>
      </c>
    </row>
    <row r="599" spans="1:60" x14ac:dyDescent="0.2">
      <c r="A599" s="1">
        <v>584</v>
      </c>
      <c r="B599" s="50" t="s">
        <v>305</v>
      </c>
      <c r="C599" s="51" t="s">
        <v>375</v>
      </c>
      <c r="D599" s="51" t="s">
        <v>14</v>
      </c>
      <c r="E599" s="51">
        <v>1</v>
      </c>
      <c r="F599" s="76">
        <v>53425.200000000004</v>
      </c>
      <c r="G599" s="76">
        <f t="shared" si="1265"/>
        <v>53425.200000000004</v>
      </c>
      <c r="H599" s="76">
        <v>96511.679999999993</v>
      </c>
      <c r="I599" s="76">
        <f t="shared" si="1266"/>
        <v>96511.679999999993</v>
      </c>
      <c r="J599" s="120">
        <f t="shared" ref="J599:J618" si="1324">G599+I599</f>
        <v>149936.88</v>
      </c>
      <c r="K599" s="131"/>
      <c r="L599" s="95">
        <v>53425.200000000004</v>
      </c>
      <c r="M599" s="95">
        <f t="shared" ref="M599:M618" si="1325">K599*L599</f>
        <v>0</v>
      </c>
      <c r="N599" s="95">
        <v>96511.679999999993</v>
      </c>
      <c r="O599" s="95">
        <f t="shared" ref="O599:O618" si="1326">K599*N599</f>
        <v>0</v>
      </c>
      <c r="P599" s="96">
        <f t="shared" ref="P599:P618" si="1327">M599+O599</f>
        <v>0</v>
      </c>
      <c r="Q599" s="177"/>
      <c r="R599" s="178">
        <v>53425.200000000004</v>
      </c>
      <c r="S599" s="178">
        <f t="shared" ref="S599:S618" si="1328">Q599*R599</f>
        <v>0</v>
      </c>
      <c r="T599" s="178">
        <v>96511.679999999993</v>
      </c>
      <c r="U599" s="178">
        <f t="shared" ref="U599:U618" si="1329">Q599*T599</f>
        <v>0</v>
      </c>
      <c r="V599" s="179">
        <f t="shared" ref="V599:V618" si="1330">S599+U599</f>
        <v>0</v>
      </c>
      <c r="W599" s="224"/>
      <c r="X599" s="225">
        <v>53425.200000000004</v>
      </c>
      <c r="Y599" s="225">
        <f t="shared" ref="Y599:Y618" si="1331">W599*X599</f>
        <v>0</v>
      </c>
      <c r="Z599" s="225">
        <v>96511.679999999993</v>
      </c>
      <c r="AA599" s="225">
        <f t="shared" ref="AA599:AA618" si="1332">W599*Z599</f>
        <v>0</v>
      </c>
      <c r="AB599" s="226">
        <f t="shared" ref="AB599:AB618" si="1333">Y599+AA599</f>
        <v>0</v>
      </c>
      <c r="AC599" s="271"/>
      <c r="AD599" s="272">
        <v>53425.200000000004</v>
      </c>
      <c r="AE599" s="272">
        <f t="shared" ref="AE599:AE618" si="1334">AC599*AD599</f>
        <v>0</v>
      </c>
      <c r="AF599" s="272">
        <v>96511.679999999993</v>
      </c>
      <c r="AG599" s="272">
        <f t="shared" ref="AG599:AG618" si="1335">AC599*AF599</f>
        <v>0</v>
      </c>
      <c r="AH599" s="273">
        <f t="shared" ref="AH599:AH618" si="1336">AE599+AG599</f>
        <v>0</v>
      </c>
      <c r="AI599" s="318"/>
      <c r="AJ599" s="319">
        <v>53425.200000000004</v>
      </c>
      <c r="AK599" s="319">
        <f t="shared" ref="AK599:AK618" si="1337">AI599*AJ599</f>
        <v>0</v>
      </c>
      <c r="AL599" s="319">
        <v>96511.679999999993</v>
      </c>
      <c r="AM599" s="319">
        <f t="shared" ref="AM599:AM618" si="1338">AI599*AL599</f>
        <v>0</v>
      </c>
      <c r="AN599" s="320">
        <f t="shared" ref="AN599:AN618" si="1339">AK599+AM599</f>
        <v>0</v>
      </c>
      <c r="AO599" s="1610">
        <v>1</v>
      </c>
      <c r="AP599" s="1093">
        <v>53425.200000000004</v>
      </c>
      <c r="AQ599" s="1093">
        <f t="shared" ref="AQ599:AQ618" si="1340">AO599*AP599</f>
        <v>53425.200000000004</v>
      </c>
      <c r="AR599" s="1093">
        <v>96511.679999999993</v>
      </c>
      <c r="AS599" s="1093">
        <f t="shared" ref="AS599:AS618" si="1341">AO599*AR599</f>
        <v>96511.679999999993</v>
      </c>
      <c r="AT599" s="1094">
        <f t="shared" ref="AT599:AT618" si="1342">AQ599+AS599</f>
        <v>149936.88</v>
      </c>
      <c r="AU599" s="1103"/>
      <c r="AV599" s="1101">
        <v>53425.200000000004</v>
      </c>
      <c r="AW599" s="1101">
        <f t="shared" ref="AW599:AW618" si="1343">AU599*AV599</f>
        <v>0</v>
      </c>
      <c r="AX599" s="1101">
        <v>96511.679999999993</v>
      </c>
      <c r="AY599" s="1101">
        <f t="shared" ref="AY599:AY618" si="1344">AU599*AX599</f>
        <v>0</v>
      </c>
      <c r="AZ599" s="1102">
        <f t="shared" ref="AZ599:AZ618" si="1345">AW599+AY599</f>
        <v>0</v>
      </c>
      <c r="BA599" s="1151">
        <f t="shared" si="1314"/>
        <v>0</v>
      </c>
      <c r="BB599" s="363">
        <v>53425.200000000004</v>
      </c>
      <c r="BC599" s="363">
        <f t="shared" ref="BC599:BC618" si="1346">BA599*BB599</f>
        <v>0</v>
      </c>
      <c r="BD599" s="363">
        <v>96511.679999999993</v>
      </c>
      <c r="BE599" s="363">
        <f t="shared" ref="BE599:BE618" si="1347">BA599*BD599</f>
        <v>0</v>
      </c>
      <c r="BF599" s="364">
        <f t="shared" ref="BF599:BF618" si="1348">BC599+BE599</f>
        <v>0</v>
      </c>
      <c r="BG599" s="1220">
        <f t="shared" si="1258"/>
        <v>149936.88</v>
      </c>
      <c r="BH599" s="1220">
        <f t="shared" si="1259"/>
        <v>-149936.88</v>
      </c>
    </row>
    <row r="600" spans="1:60" x14ac:dyDescent="0.2">
      <c r="A600" s="1">
        <v>585</v>
      </c>
      <c r="B600" s="50" t="s">
        <v>425</v>
      </c>
      <c r="C600" s="51"/>
      <c r="D600" s="51" t="s">
        <v>7</v>
      </c>
      <c r="E600" s="51">
        <v>1</v>
      </c>
      <c r="F600" s="76">
        <v>7730</v>
      </c>
      <c r="G600" s="76">
        <f t="shared" si="1265"/>
        <v>7730</v>
      </c>
      <c r="H600" s="76">
        <v>18729</v>
      </c>
      <c r="I600" s="76">
        <f t="shared" si="1266"/>
        <v>18729</v>
      </c>
      <c r="J600" s="120">
        <f t="shared" si="1324"/>
        <v>26459</v>
      </c>
      <c r="K600" s="131"/>
      <c r="L600" s="95">
        <v>7730</v>
      </c>
      <c r="M600" s="95">
        <f t="shared" si="1325"/>
        <v>0</v>
      </c>
      <c r="N600" s="95">
        <v>18729</v>
      </c>
      <c r="O600" s="95">
        <f t="shared" si="1326"/>
        <v>0</v>
      </c>
      <c r="P600" s="96">
        <f t="shared" si="1327"/>
        <v>0</v>
      </c>
      <c r="Q600" s="177"/>
      <c r="R600" s="178">
        <v>7730</v>
      </c>
      <c r="S600" s="178">
        <f t="shared" si="1328"/>
        <v>0</v>
      </c>
      <c r="T600" s="178">
        <v>18729</v>
      </c>
      <c r="U600" s="178">
        <f t="shared" si="1329"/>
        <v>0</v>
      </c>
      <c r="V600" s="179">
        <f t="shared" si="1330"/>
        <v>0</v>
      </c>
      <c r="W600" s="224"/>
      <c r="X600" s="225">
        <v>7730</v>
      </c>
      <c r="Y600" s="225">
        <f t="shared" si="1331"/>
        <v>0</v>
      </c>
      <c r="Z600" s="225">
        <v>18729</v>
      </c>
      <c r="AA600" s="225">
        <f t="shared" si="1332"/>
        <v>0</v>
      </c>
      <c r="AB600" s="226">
        <f t="shared" si="1333"/>
        <v>0</v>
      </c>
      <c r="AC600" s="271"/>
      <c r="AD600" s="272">
        <v>7730</v>
      </c>
      <c r="AE600" s="272">
        <f t="shared" si="1334"/>
        <v>0</v>
      </c>
      <c r="AF600" s="272">
        <v>18729</v>
      </c>
      <c r="AG600" s="272">
        <f t="shared" si="1335"/>
        <v>0</v>
      </c>
      <c r="AH600" s="273">
        <f t="shared" si="1336"/>
        <v>0</v>
      </c>
      <c r="AI600" s="318"/>
      <c r="AJ600" s="319">
        <v>7730</v>
      </c>
      <c r="AK600" s="319">
        <f t="shared" si="1337"/>
        <v>0</v>
      </c>
      <c r="AL600" s="319">
        <v>18729</v>
      </c>
      <c r="AM600" s="319">
        <f t="shared" si="1338"/>
        <v>0</v>
      </c>
      <c r="AN600" s="320">
        <f t="shared" si="1339"/>
        <v>0</v>
      </c>
      <c r="AO600" s="1610">
        <v>1</v>
      </c>
      <c r="AP600" s="1093">
        <v>7730</v>
      </c>
      <c r="AQ600" s="1093">
        <f t="shared" si="1340"/>
        <v>7730</v>
      </c>
      <c r="AR600" s="1093">
        <v>18729</v>
      </c>
      <c r="AS600" s="1093">
        <f t="shared" si="1341"/>
        <v>18729</v>
      </c>
      <c r="AT600" s="1094">
        <f t="shared" si="1342"/>
        <v>26459</v>
      </c>
      <c r="AU600" s="1103"/>
      <c r="AV600" s="1101">
        <v>7730</v>
      </c>
      <c r="AW600" s="1101">
        <f t="shared" si="1343"/>
        <v>0</v>
      </c>
      <c r="AX600" s="1101">
        <v>18729</v>
      </c>
      <c r="AY600" s="1101">
        <f t="shared" si="1344"/>
        <v>0</v>
      </c>
      <c r="AZ600" s="1102">
        <f t="shared" si="1345"/>
        <v>0</v>
      </c>
      <c r="BA600" s="1151">
        <f t="shared" si="1314"/>
        <v>0</v>
      </c>
      <c r="BB600" s="363">
        <v>7730</v>
      </c>
      <c r="BC600" s="363">
        <f t="shared" si="1346"/>
        <v>0</v>
      </c>
      <c r="BD600" s="363">
        <v>18729</v>
      </c>
      <c r="BE600" s="363">
        <f t="shared" si="1347"/>
        <v>0</v>
      </c>
      <c r="BF600" s="364">
        <f t="shared" si="1348"/>
        <v>0</v>
      </c>
      <c r="BG600" s="1220">
        <f t="shared" ref="BG600:BG663" si="1349">J600-P600-V600-AB600-AH600-AN600</f>
        <v>26459</v>
      </c>
      <c r="BH600" s="1220">
        <f t="shared" ref="BH600:BH663" si="1350">BF600-BG600</f>
        <v>-26459</v>
      </c>
    </row>
    <row r="601" spans="1:60" ht="25.5" x14ac:dyDescent="0.2">
      <c r="A601" s="1">
        <v>586</v>
      </c>
      <c r="B601" s="50" t="s">
        <v>387</v>
      </c>
      <c r="C601" s="51" t="s">
        <v>427</v>
      </c>
      <c r="D601" s="51" t="s">
        <v>14</v>
      </c>
      <c r="E601" s="51">
        <v>1</v>
      </c>
      <c r="F601" s="76">
        <v>4500</v>
      </c>
      <c r="G601" s="76">
        <f t="shared" si="1265"/>
        <v>4500</v>
      </c>
      <c r="H601" s="76">
        <v>16972.5</v>
      </c>
      <c r="I601" s="76">
        <f t="shared" si="1266"/>
        <v>16972.5</v>
      </c>
      <c r="J601" s="120">
        <f t="shared" si="1324"/>
        <v>21472.5</v>
      </c>
      <c r="K601" s="131"/>
      <c r="L601" s="95">
        <v>4500</v>
      </c>
      <c r="M601" s="95">
        <f t="shared" si="1325"/>
        <v>0</v>
      </c>
      <c r="N601" s="95">
        <v>16972.5</v>
      </c>
      <c r="O601" s="95">
        <f t="shared" si="1326"/>
        <v>0</v>
      </c>
      <c r="P601" s="96">
        <f t="shared" si="1327"/>
        <v>0</v>
      </c>
      <c r="Q601" s="177"/>
      <c r="R601" s="178">
        <v>4500</v>
      </c>
      <c r="S601" s="178">
        <f t="shared" si="1328"/>
        <v>0</v>
      </c>
      <c r="T601" s="178">
        <v>16972.5</v>
      </c>
      <c r="U601" s="178">
        <f t="shared" si="1329"/>
        <v>0</v>
      </c>
      <c r="V601" s="179">
        <f t="shared" si="1330"/>
        <v>0</v>
      </c>
      <c r="W601" s="224"/>
      <c r="X601" s="225">
        <v>4500</v>
      </c>
      <c r="Y601" s="225">
        <f t="shared" si="1331"/>
        <v>0</v>
      </c>
      <c r="Z601" s="225">
        <v>16972.5</v>
      </c>
      <c r="AA601" s="225">
        <f t="shared" si="1332"/>
        <v>0</v>
      </c>
      <c r="AB601" s="226">
        <f t="shared" si="1333"/>
        <v>0</v>
      </c>
      <c r="AC601" s="271"/>
      <c r="AD601" s="272">
        <v>4500</v>
      </c>
      <c r="AE601" s="272">
        <f t="shared" si="1334"/>
        <v>0</v>
      </c>
      <c r="AF601" s="272">
        <v>16972.5</v>
      </c>
      <c r="AG601" s="272">
        <f t="shared" si="1335"/>
        <v>0</v>
      </c>
      <c r="AH601" s="273">
        <f t="shared" si="1336"/>
        <v>0</v>
      </c>
      <c r="AI601" s="318"/>
      <c r="AJ601" s="319">
        <v>4500</v>
      </c>
      <c r="AK601" s="319">
        <f t="shared" si="1337"/>
        <v>0</v>
      </c>
      <c r="AL601" s="319">
        <v>16972.5</v>
      </c>
      <c r="AM601" s="319">
        <f t="shared" si="1338"/>
        <v>0</v>
      </c>
      <c r="AN601" s="320">
        <f t="shared" si="1339"/>
        <v>0</v>
      </c>
      <c r="AO601" s="1610">
        <v>1</v>
      </c>
      <c r="AP601" s="1093">
        <v>4500</v>
      </c>
      <c r="AQ601" s="1093">
        <f t="shared" si="1340"/>
        <v>4500</v>
      </c>
      <c r="AR601" s="1093">
        <v>16972.5</v>
      </c>
      <c r="AS601" s="1093">
        <f t="shared" si="1341"/>
        <v>16972.5</v>
      </c>
      <c r="AT601" s="1094">
        <f t="shared" si="1342"/>
        <v>21472.5</v>
      </c>
      <c r="AU601" s="1103"/>
      <c r="AV601" s="1101">
        <v>4500</v>
      </c>
      <c r="AW601" s="1101">
        <f t="shared" si="1343"/>
        <v>0</v>
      </c>
      <c r="AX601" s="1101">
        <v>16972.5</v>
      </c>
      <c r="AY601" s="1101">
        <f t="shared" si="1344"/>
        <v>0</v>
      </c>
      <c r="AZ601" s="1102">
        <f t="shared" si="1345"/>
        <v>0</v>
      </c>
      <c r="BA601" s="1151">
        <f t="shared" si="1314"/>
        <v>0</v>
      </c>
      <c r="BB601" s="363">
        <v>4500</v>
      </c>
      <c r="BC601" s="363">
        <f t="shared" si="1346"/>
        <v>0</v>
      </c>
      <c r="BD601" s="363">
        <v>16972.5</v>
      </c>
      <c r="BE601" s="363">
        <f t="shared" si="1347"/>
        <v>0</v>
      </c>
      <c r="BF601" s="364">
        <f t="shared" si="1348"/>
        <v>0</v>
      </c>
      <c r="BG601" s="1220">
        <f t="shared" si="1349"/>
        <v>21472.5</v>
      </c>
      <c r="BH601" s="1220">
        <f t="shared" si="1350"/>
        <v>-21472.5</v>
      </c>
    </row>
    <row r="602" spans="1:60" ht="25.5" x14ac:dyDescent="0.2">
      <c r="A602" s="1">
        <v>587</v>
      </c>
      <c r="B602" s="50" t="s">
        <v>387</v>
      </c>
      <c r="C602" s="51" t="s">
        <v>417</v>
      </c>
      <c r="D602" s="51" t="s">
        <v>14</v>
      </c>
      <c r="E602" s="51">
        <v>4</v>
      </c>
      <c r="F602" s="76">
        <v>4500</v>
      </c>
      <c r="G602" s="76">
        <f t="shared" si="1265"/>
        <v>18000</v>
      </c>
      <c r="H602" s="76">
        <v>11769.15</v>
      </c>
      <c r="I602" s="76">
        <f t="shared" si="1266"/>
        <v>47076.6</v>
      </c>
      <c r="J602" s="120">
        <f t="shared" si="1324"/>
        <v>65076.6</v>
      </c>
      <c r="K602" s="131"/>
      <c r="L602" s="95">
        <v>4500</v>
      </c>
      <c r="M602" s="95">
        <f t="shared" si="1325"/>
        <v>0</v>
      </c>
      <c r="N602" s="95">
        <v>11769.15</v>
      </c>
      <c r="O602" s="95">
        <f t="shared" si="1326"/>
        <v>0</v>
      </c>
      <c r="P602" s="96">
        <f t="shared" si="1327"/>
        <v>0</v>
      </c>
      <c r="Q602" s="177"/>
      <c r="R602" s="178">
        <v>4500</v>
      </c>
      <c r="S602" s="178">
        <f t="shared" si="1328"/>
        <v>0</v>
      </c>
      <c r="T602" s="178">
        <v>11769.15</v>
      </c>
      <c r="U602" s="178">
        <f t="shared" si="1329"/>
        <v>0</v>
      </c>
      <c r="V602" s="179">
        <f t="shared" si="1330"/>
        <v>0</v>
      </c>
      <c r="W602" s="224"/>
      <c r="X602" s="225">
        <v>4500</v>
      </c>
      <c r="Y602" s="225">
        <f t="shared" si="1331"/>
        <v>0</v>
      </c>
      <c r="Z602" s="225">
        <v>11769.15</v>
      </c>
      <c r="AA602" s="225">
        <f t="shared" si="1332"/>
        <v>0</v>
      </c>
      <c r="AB602" s="226">
        <f t="shared" si="1333"/>
        <v>0</v>
      </c>
      <c r="AC602" s="271"/>
      <c r="AD602" s="272">
        <v>4500</v>
      </c>
      <c r="AE602" s="272">
        <f t="shared" si="1334"/>
        <v>0</v>
      </c>
      <c r="AF602" s="272">
        <v>11769.15</v>
      </c>
      <c r="AG602" s="272">
        <f t="shared" si="1335"/>
        <v>0</v>
      </c>
      <c r="AH602" s="273">
        <f t="shared" si="1336"/>
        <v>0</v>
      </c>
      <c r="AI602" s="318"/>
      <c r="AJ602" s="319">
        <v>4500</v>
      </c>
      <c r="AK602" s="319">
        <f t="shared" si="1337"/>
        <v>0</v>
      </c>
      <c r="AL602" s="319">
        <v>11769.15</v>
      </c>
      <c r="AM602" s="319">
        <f t="shared" si="1338"/>
        <v>0</v>
      </c>
      <c r="AN602" s="320">
        <f t="shared" si="1339"/>
        <v>0</v>
      </c>
      <c r="AO602" s="1610">
        <v>4</v>
      </c>
      <c r="AP602" s="1093">
        <v>4500</v>
      </c>
      <c r="AQ602" s="1093">
        <f t="shared" si="1340"/>
        <v>18000</v>
      </c>
      <c r="AR602" s="1093">
        <v>11769.15</v>
      </c>
      <c r="AS602" s="1093">
        <f t="shared" si="1341"/>
        <v>47076.6</v>
      </c>
      <c r="AT602" s="1094">
        <f t="shared" si="1342"/>
        <v>65076.6</v>
      </c>
      <c r="AU602" s="1103"/>
      <c r="AV602" s="1101">
        <v>4500</v>
      </c>
      <c r="AW602" s="1101">
        <f t="shared" si="1343"/>
        <v>0</v>
      </c>
      <c r="AX602" s="1101">
        <v>11769.15</v>
      </c>
      <c r="AY602" s="1101">
        <f t="shared" si="1344"/>
        <v>0</v>
      </c>
      <c r="AZ602" s="1102">
        <f t="shared" si="1345"/>
        <v>0</v>
      </c>
      <c r="BA602" s="1151">
        <f t="shared" si="1314"/>
        <v>0</v>
      </c>
      <c r="BB602" s="363">
        <v>4500</v>
      </c>
      <c r="BC602" s="363">
        <f t="shared" si="1346"/>
        <v>0</v>
      </c>
      <c r="BD602" s="363">
        <v>11769.15</v>
      </c>
      <c r="BE602" s="363">
        <f t="shared" si="1347"/>
        <v>0</v>
      </c>
      <c r="BF602" s="364">
        <f t="shared" si="1348"/>
        <v>0</v>
      </c>
      <c r="BG602" s="1220">
        <f t="shared" si="1349"/>
        <v>65076.6</v>
      </c>
      <c r="BH602" s="1220">
        <f t="shared" si="1350"/>
        <v>-65076.6</v>
      </c>
    </row>
    <row r="603" spans="1:60" ht="25.5" x14ac:dyDescent="0.2">
      <c r="A603" s="1">
        <v>588</v>
      </c>
      <c r="B603" s="50" t="s">
        <v>387</v>
      </c>
      <c r="C603" s="51" t="s">
        <v>418</v>
      </c>
      <c r="D603" s="51" t="s">
        <v>14</v>
      </c>
      <c r="E603" s="51">
        <v>2</v>
      </c>
      <c r="F603" s="76">
        <v>4500</v>
      </c>
      <c r="G603" s="76">
        <f t="shared" si="1265"/>
        <v>9000</v>
      </c>
      <c r="H603" s="76">
        <v>10968.575000000001</v>
      </c>
      <c r="I603" s="76">
        <f t="shared" si="1266"/>
        <v>21937.15</v>
      </c>
      <c r="J603" s="120">
        <f t="shared" si="1324"/>
        <v>30937.15</v>
      </c>
      <c r="K603" s="131"/>
      <c r="L603" s="95">
        <v>4500</v>
      </c>
      <c r="M603" s="95">
        <f t="shared" si="1325"/>
        <v>0</v>
      </c>
      <c r="N603" s="95">
        <v>10968.575000000001</v>
      </c>
      <c r="O603" s="95">
        <f t="shared" si="1326"/>
        <v>0</v>
      </c>
      <c r="P603" s="96">
        <f t="shared" si="1327"/>
        <v>0</v>
      </c>
      <c r="Q603" s="177"/>
      <c r="R603" s="178">
        <v>4500</v>
      </c>
      <c r="S603" s="178">
        <f t="shared" si="1328"/>
        <v>0</v>
      </c>
      <c r="T603" s="178">
        <v>10968.575000000001</v>
      </c>
      <c r="U603" s="178">
        <f t="shared" si="1329"/>
        <v>0</v>
      </c>
      <c r="V603" s="179">
        <f t="shared" si="1330"/>
        <v>0</v>
      </c>
      <c r="W603" s="224"/>
      <c r="X603" s="225">
        <v>4500</v>
      </c>
      <c r="Y603" s="225">
        <f t="shared" si="1331"/>
        <v>0</v>
      </c>
      <c r="Z603" s="225">
        <v>10968.575000000001</v>
      </c>
      <c r="AA603" s="225">
        <f t="shared" si="1332"/>
        <v>0</v>
      </c>
      <c r="AB603" s="226">
        <f t="shared" si="1333"/>
        <v>0</v>
      </c>
      <c r="AC603" s="271"/>
      <c r="AD603" s="272">
        <v>4500</v>
      </c>
      <c r="AE603" s="272">
        <f t="shared" si="1334"/>
        <v>0</v>
      </c>
      <c r="AF603" s="272">
        <v>10968.575000000001</v>
      </c>
      <c r="AG603" s="272">
        <f t="shared" si="1335"/>
        <v>0</v>
      </c>
      <c r="AH603" s="273">
        <f t="shared" si="1336"/>
        <v>0</v>
      </c>
      <c r="AI603" s="318"/>
      <c r="AJ603" s="319">
        <v>4500</v>
      </c>
      <c r="AK603" s="319">
        <f t="shared" si="1337"/>
        <v>0</v>
      </c>
      <c r="AL603" s="319">
        <v>10968.575000000001</v>
      </c>
      <c r="AM603" s="319">
        <f t="shared" si="1338"/>
        <v>0</v>
      </c>
      <c r="AN603" s="320">
        <f t="shared" si="1339"/>
        <v>0</v>
      </c>
      <c r="AO603" s="1610">
        <v>2</v>
      </c>
      <c r="AP603" s="1093">
        <v>4500</v>
      </c>
      <c r="AQ603" s="1093">
        <f t="shared" si="1340"/>
        <v>9000</v>
      </c>
      <c r="AR603" s="1093">
        <v>10968.575000000001</v>
      </c>
      <c r="AS603" s="1093">
        <f t="shared" si="1341"/>
        <v>21937.15</v>
      </c>
      <c r="AT603" s="1094">
        <f t="shared" si="1342"/>
        <v>30937.15</v>
      </c>
      <c r="AU603" s="1103"/>
      <c r="AV603" s="1101">
        <v>4500</v>
      </c>
      <c r="AW603" s="1101">
        <f t="shared" si="1343"/>
        <v>0</v>
      </c>
      <c r="AX603" s="1101">
        <v>10968.575000000001</v>
      </c>
      <c r="AY603" s="1101">
        <f t="shared" si="1344"/>
        <v>0</v>
      </c>
      <c r="AZ603" s="1102">
        <f t="shared" si="1345"/>
        <v>0</v>
      </c>
      <c r="BA603" s="1151">
        <f t="shared" si="1314"/>
        <v>0</v>
      </c>
      <c r="BB603" s="363">
        <v>4500</v>
      </c>
      <c r="BC603" s="363">
        <f t="shared" si="1346"/>
        <v>0</v>
      </c>
      <c r="BD603" s="363">
        <v>10968.575000000001</v>
      </c>
      <c r="BE603" s="363">
        <f t="shared" si="1347"/>
        <v>0</v>
      </c>
      <c r="BF603" s="364">
        <f t="shared" si="1348"/>
        <v>0</v>
      </c>
      <c r="BG603" s="1220">
        <f t="shared" si="1349"/>
        <v>30937.15</v>
      </c>
      <c r="BH603" s="1220">
        <f t="shared" si="1350"/>
        <v>-30937.15</v>
      </c>
    </row>
    <row r="604" spans="1:60" ht="25.5" x14ac:dyDescent="0.2">
      <c r="A604" s="1">
        <v>589</v>
      </c>
      <c r="B604" s="50" t="s">
        <v>387</v>
      </c>
      <c r="C604" s="51" t="s">
        <v>419</v>
      </c>
      <c r="D604" s="51" t="s">
        <v>14</v>
      </c>
      <c r="E604" s="51">
        <v>1</v>
      </c>
      <c r="F604" s="76">
        <v>4500</v>
      </c>
      <c r="G604" s="76">
        <f t="shared" ref="G604:G667" si="1351">E604*F604</f>
        <v>4500</v>
      </c>
      <c r="H604" s="76">
        <v>10701.199999999999</v>
      </c>
      <c r="I604" s="76">
        <f t="shared" ref="I604:I667" si="1352">E604*H604</f>
        <v>10701.199999999999</v>
      </c>
      <c r="J604" s="120">
        <f t="shared" si="1324"/>
        <v>15201.199999999999</v>
      </c>
      <c r="K604" s="131"/>
      <c r="L604" s="95">
        <v>4500</v>
      </c>
      <c r="M604" s="95">
        <f t="shared" si="1325"/>
        <v>0</v>
      </c>
      <c r="N604" s="95">
        <v>10701.199999999999</v>
      </c>
      <c r="O604" s="95">
        <f t="shared" si="1326"/>
        <v>0</v>
      </c>
      <c r="P604" s="96">
        <f t="shared" si="1327"/>
        <v>0</v>
      </c>
      <c r="Q604" s="177"/>
      <c r="R604" s="178">
        <v>4500</v>
      </c>
      <c r="S604" s="178">
        <f t="shared" si="1328"/>
        <v>0</v>
      </c>
      <c r="T604" s="178">
        <v>10701.199999999999</v>
      </c>
      <c r="U604" s="178">
        <f t="shared" si="1329"/>
        <v>0</v>
      </c>
      <c r="V604" s="179">
        <f t="shared" si="1330"/>
        <v>0</v>
      </c>
      <c r="W604" s="224"/>
      <c r="X604" s="225">
        <v>4500</v>
      </c>
      <c r="Y604" s="225">
        <f t="shared" si="1331"/>
        <v>0</v>
      </c>
      <c r="Z604" s="225">
        <v>10701.199999999999</v>
      </c>
      <c r="AA604" s="225">
        <f t="shared" si="1332"/>
        <v>0</v>
      </c>
      <c r="AB604" s="226">
        <f t="shared" si="1333"/>
        <v>0</v>
      </c>
      <c r="AC604" s="271"/>
      <c r="AD604" s="272">
        <v>4500</v>
      </c>
      <c r="AE604" s="272">
        <f t="shared" si="1334"/>
        <v>0</v>
      </c>
      <c r="AF604" s="272">
        <v>10701.199999999999</v>
      </c>
      <c r="AG604" s="272">
        <f t="shared" si="1335"/>
        <v>0</v>
      </c>
      <c r="AH604" s="273">
        <f t="shared" si="1336"/>
        <v>0</v>
      </c>
      <c r="AI604" s="318"/>
      <c r="AJ604" s="319">
        <v>4500</v>
      </c>
      <c r="AK604" s="319">
        <f t="shared" si="1337"/>
        <v>0</v>
      </c>
      <c r="AL604" s="319">
        <v>10701.199999999999</v>
      </c>
      <c r="AM604" s="319">
        <f t="shared" si="1338"/>
        <v>0</v>
      </c>
      <c r="AN604" s="320">
        <f t="shared" si="1339"/>
        <v>0</v>
      </c>
      <c r="AO604" s="1610">
        <v>1</v>
      </c>
      <c r="AP604" s="1093">
        <v>4500</v>
      </c>
      <c r="AQ604" s="1093">
        <f t="shared" si="1340"/>
        <v>4500</v>
      </c>
      <c r="AR604" s="1093">
        <v>10701.199999999999</v>
      </c>
      <c r="AS604" s="1093">
        <f t="shared" si="1341"/>
        <v>10701.199999999999</v>
      </c>
      <c r="AT604" s="1094">
        <f t="shared" si="1342"/>
        <v>15201.199999999999</v>
      </c>
      <c r="AU604" s="1103"/>
      <c r="AV604" s="1101">
        <v>4500</v>
      </c>
      <c r="AW604" s="1101">
        <f t="shared" si="1343"/>
        <v>0</v>
      </c>
      <c r="AX604" s="1101">
        <v>10701.199999999999</v>
      </c>
      <c r="AY604" s="1101">
        <f t="shared" si="1344"/>
        <v>0</v>
      </c>
      <c r="AZ604" s="1102">
        <f t="shared" si="1345"/>
        <v>0</v>
      </c>
      <c r="BA604" s="1151">
        <f t="shared" si="1314"/>
        <v>0</v>
      </c>
      <c r="BB604" s="363">
        <v>4500</v>
      </c>
      <c r="BC604" s="363">
        <f t="shared" si="1346"/>
        <v>0</v>
      </c>
      <c r="BD604" s="363">
        <v>10701.199999999999</v>
      </c>
      <c r="BE604" s="363">
        <f t="shared" si="1347"/>
        <v>0</v>
      </c>
      <c r="BF604" s="364">
        <f t="shared" si="1348"/>
        <v>0</v>
      </c>
      <c r="BG604" s="1220">
        <f t="shared" si="1349"/>
        <v>15201.199999999999</v>
      </c>
      <c r="BH604" s="1220">
        <f t="shared" si="1350"/>
        <v>-15201.199999999999</v>
      </c>
    </row>
    <row r="605" spans="1:60" ht="25.5" x14ac:dyDescent="0.2">
      <c r="A605" s="1">
        <v>590</v>
      </c>
      <c r="B605" s="50" t="s">
        <v>387</v>
      </c>
      <c r="C605" s="51" t="s">
        <v>420</v>
      </c>
      <c r="D605" s="51" t="s">
        <v>14</v>
      </c>
      <c r="E605" s="51">
        <v>1</v>
      </c>
      <c r="F605" s="76">
        <v>4500</v>
      </c>
      <c r="G605" s="76">
        <f t="shared" si="1351"/>
        <v>4500</v>
      </c>
      <c r="H605" s="76">
        <v>10701.199999999999</v>
      </c>
      <c r="I605" s="76">
        <f t="shared" si="1352"/>
        <v>10701.199999999999</v>
      </c>
      <c r="J605" s="120">
        <f t="shared" si="1324"/>
        <v>15201.199999999999</v>
      </c>
      <c r="K605" s="131"/>
      <c r="L605" s="95">
        <v>4500</v>
      </c>
      <c r="M605" s="95">
        <f t="shared" si="1325"/>
        <v>0</v>
      </c>
      <c r="N605" s="95">
        <v>10701.199999999999</v>
      </c>
      <c r="O605" s="95">
        <f t="shared" si="1326"/>
        <v>0</v>
      </c>
      <c r="P605" s="96">
        <f t="shared" si="1327"/>
        <v>0</v>
      </c>
      <c r="Q605" s="177"/>
      <c r="R605" s="178">
        <v>4500</v>
      </c>
      <c r="S605" s="178">
        <f t="shared" si="1328"/>
        <v>0</v>
      </c>
      <c r="T605" s="178">
        <v>10701.199999999999</v>
      </c>
      <c r="U605" s="178">
        <f t="shared" si="1329"/>
        <v>0</v>
      </c>
      <c r="V605" s="179">
        <f t="shared" si="1330"/>
        <v>0</v>
      </c>
      <c r="W605" s="224"/>
      <c r="X605" s="225">
        <v>4500</v>
      </c>
      <c r="Y605" s="225">
        <f t="shared" si="1331"/>
        <v>0</v>
      </c>
      <c r="Z605" s="225">
        <v>10701.199999999999</v>
      </c>
      <c r="AA605" s="225">
        <f t="shared" si="1332"/>
        <v>0</v>
      </c>
      <c r="AB605" s="226">
        <f t="shared" si="1333"/>
        <v>0</v>
      </c>
      <c r="AC605" s="271"/>
      <c r="AD605" s="272">
        <v>4500</v>
      </c>
      <c r="AE605" s="272">
        <f t="shared" si="1334"/>
        <v>0</v>
      </c>
      <c r="AF605" s="272">
        <v>10701.199999999999</v>
      </c>
      <c r="AG605" s="272">
        <f t="shared" si="1335"/>
        <v>0</v>
      </c>
      <c r="AH605" s="273">
        <f t="shared" si="1336"/>
        <v>0</v>
      </c>
      <c r="AI605" s="318"/>
      <c r="AJ605" s="319">
        <v>4500</v>
      </c>
      <c r="AK605" s="319">
        <f t="shared" si="1337"/>
        <v>0</v>
      </c>
      <c r="AL605" s="319">
        <v>10701.199999999999</v>
      </c>
      <c r="AM605" s="319">
        <f t="shared" si="1338"/>
        <v>0</v>
      </c>
      <c r="AN605" s="320">
        <f t="shared" si="1339"/>
        <v>0</v>
      </c>
      <c r="AO605" s="1610">
        <v>1</v>
      </c>
      <c r="AP605" s="1093">
        <v>4500</v>
      </c>
      <c r="AQ605" s="1093">
        <f t="shared" si="1340"/>
        <v>4500</v>
      </c>
      <c r="AR605" s="1093">
        <v>10701.199999999999</v>
      </c>
      <c r="AS605" s="1093">
        <f t="shared" si="1341"/>
        <v>10701.199999999999</v>
      </c>
      <c r="AT605" s="1094">
        <f t="shared" si="1342"/>
        <v>15201.199999999999</v>
      </c>
      <c r="AU605" s="1103"/>
      <c r="AV605" s="1101">
        <v>4500</v>
      </c>
      <c r="AW605" s="1101">
        <f t="shared" si="1343"/>
        <v>0</v>
      </c>
      <c r="AX605" s="1101">
        <v>10701.199999999999</v>
      </c>
      <c r="AY605" s="1101">
        <f t="shared" si="1344"/>
        <v>0</v>
      </c>
      <c r="AZ605" s="1102">
        <f t="shared" si="1345"/>
        <v>0</v>
      </c>
      <c r="BA605" s="1151">
        <f t="shared" si="1314"/>
        <v>0</v>
      </c>
      <c r="BB605" s="363">
        <v>4500</v>
      </c>
      <c r="BC605" s="363">
        <f t="shared" si="1346"/>
        <v>0</v>
      </c>
      <c r="BD605" s="363">
        <v>10701.199999999999</v>
      </c>
      <c r="BE605" s="363">
        <f t="shared" si="1347"/>
        <v>0</v>
      </c>
      <c r="BF605" s="364">
        <f t="shared" si="1348"/>
        <v>0</v>
      </c>
      <c r="BG605" s="1220">
        <f t="shared" si="1349"/>
        <v>15201.199999999999</v>
      </c>
      <c r="BH605" s="1220">
        <f t="shared" si="1350"/>
        <v>-15201.199999999999</v>
      </c>
    </row>
    <row r="606" spans="1:60" ht="25.5" x14ac:dyDescent="0.2">
      <c r="A606" s="1">
        <v>591</v>
      </c>
      <c r="B606" s="50" t="s">
        <v>82</v>
      </c>
      <c r="C606" s="51" t="s">
        <v>83</v>
      </c>
      <c r="D606" s="51" t="s">
        <v>56</v>
      </c>
      <c r="E606" s="51">
        <v>270</v>
      </c>
      <c r="F606" s="76">
        <v>600</v>
      </c>
      <c r="G606" s="76">
        <f t="shared" si="1351"/>
        <v>162000</v>
      </c>
      <c r="H606" s="76">
        <v>588</v>
      </c>
      <c r="I606" s="76">
        <f t="shared" si="1352"/>
        <v>158760</v>
      </c>
      <c r="J606" s="120">
        <f t="shared" si="1324"/>
        <v>320760</v>
      </c>
      <c r="K606" s="131"/>
      <c r="L606" s="95">
        <v>600</v>
      </c>
      <c r="M606" s="95">
        <f t="shared" si="1325"/>
        <v>0</v>
      </c>
      <c r="N606" s="95">
        <v>588</v>
      </c>
      <c r="O606" s="95">
        <f t="shared" si="1326"/>
        <v>0</v>
      </c>
      <c r="P606" s="96">
        <f t="shared" si="1327"/>
        <v>0</v>
      </c>
      <c r="Q606" s="177"/>
      <c r="R606" s="178">
        <v>600</v>
      </c>
      <c r="S606" s="178">
        <f t="shared" si="1328"/>
        <v>0</v>
      </c>
      <c r="T606" s="178">
        <v>588</v>
      </c>
      <c r="U606" s="178">
        <f t="shared" si="1329"/>
        <v>0</v>
      </c>
      <c r="V606" s="179">
        <f t="shared" si="1330"/>
        <v>0</v>
      </c>
      <c r="W606" s="224"/>
      <c r="X606" s="225">
        <v>600</v>
      </c>
      <c r="Y606" s="225">
        <f t="shared" si="1331"/>
        <v>0</v>
      </c>
      <c r="Z606" s="225">
        <v>588</v>
      </c>
      <c r="AA606" s="225">
        <f t="shared" si="1332"/>
        <v>0</v>
      </c>
      <c r="AB606" s="226">
        <f t="shared" si="1333"/>
        <v>0</v>
      </c>
      <c r="AC606" s="271">
        <v>93.78</v>
      </c>
      <c r="AD606" s="272">
        <v>600</v>
      </c>
      <c r="AE606" s="272">
        <f t="shared" si="1334"/>
        <v>56268</v>
      </c>
      <c r="AF606" s="272">
        <v>588</v>
      </c>
      <c r="AG606" s="272">
        <f t="shared" si="1335"/>
        <v>55142.64</v>
      </c>
      <c r="AH606" s="273">
        <f t="shared" si="1336"/>
        <v>111410.64</v>
      </c>
      <c r="AI606" s="318"/>
      <c r="AJ606" s="319">
        <v>600</v>
      </c>
      <c r="AK606" s="319">
        <f t="shared" si="1337"/>
        <v>0</v>
      </c>
      <c r="AL606" s="319">
        <v>588</v>
      </c>
      <c r="AM606" s="319">
        <f t="shared" si="1338"/>
        <v>0</v>
      </c>
      <c r="AN606" s="320">
        <f t="shared" si="1339"/>
        <v>0</v>
      </c>
      <c r="AO606" s="1610">
        <v>176.22</v>
      </c>
      <c r="AP606" s="1093">
        <v>600</v>
      </c>
      <c r="AQ606" s="1093">
        <f t="shared" si="1340"/>
        <v>105732</v>
      </c>
      <c r="AR606" s="1093">
        <v>588</v>
      </c>
      <c r="AS606" s="1093">
        <f t="shared" si="1341"/>
        <v>103617.36</v>
      </c>
      <c r="AT606" s="1094">
        <f t="shared" si="1342"/>
        <v>209349.36</v>
      </c>
      <c r="AU606" s="1103"/>
      <c r="AV606" s="1101">
        <v>600</v>
      </c>
      <c r="AW606" s="1101">
        <f t="shared" si="1343"/>
        <v>0</v>
      </c>
      <c r="AX606" s="1101">
        <v>588</v>
      </c>
      <c r="AY606" s="1101">
        <f t="shared" si="1344"/>
        <v>0</v>
      </c>
      <c r="AZ606" s="1102">
        <f t="shared" si="1345"/>
        <v>0</v>
      </c>
      <c r="BA606" s="1151">
        <f t="shared" si="1314"/>
        <v>0</v>
      </c>
      <c r="BB606" s="363">
        <v>600</v>
      </c>
      <c r="BC606" s="363">
        <f t="shared" si="1346"/>
        <v>0</v>
      </c>
      <c r="BD606" s="363">
        <v>588</v>
      </c>
      <c r="BE606" s="363">
        <f t="shared" si="1347"/>
        <v>0</v>
      </c>
      <c r="BF606" s="364">
        <f t="shared" si="1348"/>
        <v>0</v>
      </c>
      <c r="BG606" s="1220">
        <f t="shared" si="1349"/>
        <v>209349.36</v>
      </c>
      <c r="BH606" s="1220">
        <f t="shared" si="1350"/>
        <v>-209349.36</v>
      </c>
    </row>
    <row r="607" spans="1:60" hidden="1" x14ac:dyDescent="0.2">
      <c r="A607" s="1">
        <v>592</v>
      </c>
      <c r="B607" s="50" t="s">
        <v>390</v>
      </c>
      <c r="C607" s="51" t="s">
        <v>391</v>
      </c>
      <c r="D607" s="51" t="s">
        <v>14</v>
      </c>
      <c r="E607" s="51">
        <v>0</v>
      </c>
      <c r="F607" s="76">
        <v>400</v>
      </c>
      <c r="G607" s="76">
        <f t="shared" si="1351"/>
        <v>0</v>
      </c>
      <c r="H607" s="76">
        <v>900</v>
      </c>
      <c r="I607" s="76">
        <f t="shared" si="1352"/>
        <v>0</v>
      </c>
      <c r="J607" s="120">
        <f t="shared" si="1324"/>
        <v>0</v>
      </c>
      <c r="K607" s="131"/>
      <c r="L607" s="95">
        <v>400</v>
      </c>
      <c r="M607" s="95">
        <f t="shared" si="1325"/>
        <v>0</v>
      </c>
      <c r="N607" s="95">
        <v>900</v>
      </c>
      <c r="O607" s="95">
        <f t="shared" si="1326"/>
        <v>0</v>
      </c>
      <c r="P607" s="96">
        <f t="shared" si="1327"/>
        <v>0</v>
      </c>
      <c r="Q607" s="177"/>
      <c r="R607" s="178">
        <v>400</v>
      </c>
      <c r="S607" s="178">
        <f t="shared" si="1328"/>
        <v>0</v>
      </c>
      <c r="T607" s="178">
        <v>900</v>
      </c>
      <c r="U607" s="178">
        <f t="shared" si="1329"/>
        <v>0</v>
      </c>
      <c r="V607" s="179">
        <f t="shared" si="1330"/>
        <v>0</v>
      </c>
      <c r="W607" s="224"/>
      <c r="X607" s="225">
        <v>400</v>
      </c>
      <c r="Y607" s="225">
        <f t="shared" si="1331"/>
        <v>0</v>
      </c>
      <c r="Z607" s="225">
        <v>900</v>
      </c>
      <c r="AA607" s="225">
        <f t="shared" si="1332"/>
        <v>0</v>
      </c>
      <c r="AB607" s="226">
        <f t="shared" si="1333"/>
        <v>0</v>
      </c>
      <c r="AC607" s="271"/>
      <c r="AD607" s="272">
        <v>400</v>
      </c>
      <c r="AE607" s="272">
        <f t="shared" si="1334"/>
        <v>0</v>
      </c>
      <c r="AF607" s="272">
        <v>900</v>
      </c>
      <c r="AG607" s="272">
        <f t="shared" si="1335"/>
        <v>0</v>
      </c>
      <c r="AH607" s="273">
        <f t="shared" si="1336"/>
        <v>0</v>
      </c>
      <c r="AI607" s="318"/>
      <c r="AJ607" s="319">
        <v>400</v>
      </c>
      <c r="AK607" s="319">
        <f t="shared" si="1337"/>
        <v>0</v>
      </c>
      <c r="AL607" s="319">
        <v>900</v>
      </c>
      <c r="AM607" s="319">
        <f t="shared" si="1338"/>
        <v>0</v>
      </c>
      <c r="AN607" s="320">
        <f t="shared" si="1339"/>
        <v>0</v>
      </c>
      <c r="AO607" s="1107"/>
      <c r="AP607" s="1093">
        <v>400</v>
      </c>
      <c r="AQ607" s="1093">
        <f t="shared" si="1340"/>
        <v>0</v>
      </c>
      <c r="AR607" s="1093">
        <v>900</v>
      </c>
      <c r="AS607" s="1093">
        <f t="shared" si="1341"/>
        <v>0</v>
      </c>
      <c r="AT607" s="1094">
        <f t="shared" si="1342"/>
        <v>0</v>
      </c>
      <c r="AU607" s="1103"/>
      <c r="AV607" s="1101">
        <v>400</v>
      </c>
      <c r="AW607" s="1101">
        <f t="shared" si="1343"/>
        <v>0</v>
      </c>
      <c r="AX607" s="1101">
        <v>900</v>
      </c>
      <c r="AY607" s="1101">
        <f t="shared" si="1344"/>
        <v>0</v>
      </c>
      <c r="AZ607" s="1102">
        <f t="shared" si="1345"/>
        <v>0</v>
      </c>
      <c r="BA607" s="1151">
        <f t="shared" si="1314"/>
        <v>0</v>
      </c>
      <c r="BB607" s="363">
        <v>400</v>
      </c>
      <c r="BC607" s="363">
        <f t="shared" si="1346"/>
        <v>0</v>
      </c>
      <c r="BD607" s="363">
        <v>900</v>
      </c>
      <c r="BE607" s="363">
        <f t="shared" si="1347"/>
        <v>0</v>
      </c>
      <c r="BF607" s="364">
        <f t="shared" si="1348"/>
        <v>0</v>
      </c>
      <c r="BG607" s="1220">
        <f t="shared" si="1349"/>
        <v>0</v>
      </c>
      <c r="BH607" s="1220">
        <f t="shared" si="1350"/>
        <v>0</v>
      </c>
    </row>
    <row r="608" spans="1:60" hidden="1" x14ac:dyDescent="0.2">
      <c r="A608" s="1">
        <v>593</v>
      </c>
      <c r="B608" s="50" t="s">
        <v>392</v>
      </c>
      <c r="C608" s="51" t="s">
        <v>393</v>
      </c>
      <c r="D608" s="51" t="s">
        <v>14</v>
      </c>
      <c r="E608" s="51">
        <v>0</v>
      </c>
      <c r="F608" s="76">
        <v>300</v>
      </c>
      <c r="G608" s="76">
        <f t="shared" si="1351"/>
        <v>0</v>
      </c>
      <c r="H608" s="76">
        <v>234</v>
      </c>
      <c r="I608" s="76">
        <f t="shared" si="1352"/>
        <v>0</v>
      </c>
      <c r="J608" s="120">
        <f t="shared" si="1324"/>
        <v>0</v>
      </c>
      <c r="K608" s="131"/>
      <c r="L608" s="95">
        <v>300</v>
      </c>
      <c r="M608" s="95">
        <f t="shared" si="1325"/>
        <v>0</v>
      </c>
      <c r="N608" s="95">
        <v>234</v>
      </c>
      <c r="O608" s="95">
        <f t="shared" si="1326"/>
        <v>0</v>
      </c>
      <c r="P608" s="96">
        <f t="shared" si="1327"/>
        <v>0</v>
      </c>
      <c r="Q608" s="177"/>
      <c r="R608" s="178">
        <v>300</v>
      </c>
      <c r="S608" s="178">
        <f t="shared" si="1328"/>
        <v>0</v>
      </c>
      <c r="T608" s="178">
        <v>234</v>
      </c>
      <c r="U608" s="178">
        <f t="shared" si="1329"/>
        <v>0</v>
      </c>
      <c r="V608" s="179">
        <f t="shared" si="1330"/>
        <v>0</v>
      </c>
      <c r="W608" s="224"/>
      <c r="X608" s="225">
        <v>300</v>
      </c>
      <c r="Y608" s="225">
        <f t="shared" si="1331"/>
        <v>0</v>
      </c>
      <c r="Z608" s="225">
        <v>234</v>
      </c>
      <c r="AA608" s="225">
        <f t="shared" si="1332"/>
        <v>0</v>
      </c>
      <c r="AB608" s="226">
        <f t="shared" si="1333"/>
        <v>0</v>
      </c>
      <c r="AC608" s="271"/>
      <c r="AD608" s="272">
        <v>300</v>
      </c>
      <c r="AE608" s="272">
        <f t="shared" si="1334"/>
        <v>0</v>
      </c>
      <c r="AF608" s="272">
        <v>234</v>
      </c>
      <c r="AG608" s="272">
        <f t="shared" si="1335"/>
        <v>0</v>
      </c>
      <c r="AH608" s="273">
        <f t="shared" si="1336"/>
        <v>0</v>
      </c>
      <c r="AI608" s="318"/>
      <c r="AJ608" s="319">
        <v>300</v>
      </c>
      <c r="AK608" s="319">
        <f t="shared" si="1337"/>
        <v>0</v>
      </c>
      <c r="AL608" s="319">
        <v>234</v>
      </c>
      <c r="AM608" s="319">
        <f t="shared" si="1338"/>
        <v>0</v>
      </c>
      <c r="AN608" s="320">
        <f t="shared" si="1339"/>
        <v>0</v>
      </c>
      <c r="AO608" s="1107"/>
      <c r="AP608" s="1093">
        <v>300</v>
      </c>
      <c r="AQ608" s="1093">
        <f t="shared" si="1340"/>
        <v>0</v>
      </c>
      <c r="AR608" s="1093">
        <v>234</v>
      </c>
      <c r="AS608" s="1093">
        <f t="shared" si="1341"/>
        <v>0</v>
      </c>
      <c r="AT608" s="1094">
        <f t="shared" si="1342"/>
        <v>0</v>
      </c>
      <c r="AU608" s="1103"/>
      <c r="AV608" s="1101">
        <v>300</v>
      </c>
      <c r="AW608" s="1101">
        <f t="shared" si="1343"/>
        <v>0</v>
      </c>
      <c r="AX608" s="1101">
        <v>234</v>
      </c>
      <c r="AY608" s="1101">
        <f t="shared" si="1344"/>
        <v>0</v>
      </c>
      <c r="AZ608" s="1102">
        <f t="shared" si="1345"/>
        <v>0</v>
      </c>
      <c r="BA608" s="1151">
        <f t="shared" si="1314"/>
        <v>0</v>
      </c>
      <c r="BB608" s="363">
        <v>300</v>
      </c>
      <c r="BC608" s="363">
        <f t="shared" si="1346"/>
        <v>0</v>
      </c>
      <c r="BD608" s="363">
        <v>234</v>
      </c>
      <c r="BE608" s="363">
        <f t="shared" si="1347"/>
        <v>0</v>
      </c>
      <c r="BF608" s="364">
        <f t="shared" si="1348"/>
        <v>0</v>
      </c>
      <c r="BG608" s="1220">
        <f t="shared" si="1349"/>
        <v>0</v>
      </c>
      <c r="BH608" s="1220">
        <f t="shared" si="1350"/>
        <v>0</v>
      </c>
    </row>
    <row r="609" spans="1:60" x14ac:dyDescent="0.2">
      <c r="A609" s="1">
        <v>594</v>
      </c>
      <c r="B609" s="50" t="s">
        <v>394</v>
      </c>
      <c r="C609" s="77" t="s">
        <v>428</v>
      </c>
      <c r="D609" s="77" t="s">
        <v>14</v>
      </c>
      <c r="E609" s="77">
        <v>1</v>
      </c>
      <c r="F609" s="76">
        <v>1250</v>
      </c>
      <c r="G609" s="76">
        <f t="shared" si="1351"/>
        <v>1250</v>
      </c>
      <c r="H609" s="76">
        <v>1234.8</v>
      </c>
      <c r="I609" s="76">
        <f t="shared" si="1352"/>
        <v>1234.8</v>
      </c>
      <c r="J609" s="120">
        <f t="shared" si="1324"/>
        <v>2484.8000000000002</v>
      </c>
      <c r="K609" s="132"/>
      <c r="L609" s="95">
        <v>1250</v>
      </c>
      <c r="M609" s="95">
        <f t="shared" si="1325"/>
        <v>0</v>
      </c>
      <c r="N609" s="95">
        <v>1234.8</v>
      </c>
      <c r="O609" s="95">
        <f t="shared" si="1326"/>
        <v>0</v>
      </c>
      <c r="P609" s="96">
        <f t="shared" si="1327"/>
        <v>0</v>
      </c>
      <c r="Q609" s="180"/>
      <c r="R609" s="178">
        <v>1250</v>
      </c>
      <c r="S609" s="178">
        <f t="shared" si="1328"/>
        <v>0</v>
      </c>
      <c r="T609" s="178">
        <v>1234.8</v>
      </c>
      <c r="U609" s="178">
        <f t="shared" si="1329"/>
        <v>0</v>
      </c>
      <c r="V609" s="179">
        <f t="shared" si="1330"/>
        <v>0</v>
      </c>
      <c r="W609" s="227"/>
      <c r="X609" s="225">
        <v>1250</v>
      </c>
      <c r="Y609" s="225">
        <f t="shared" si="1331"/>
        <v>0</v>
      </c>
      <c r="Z609" s="225">
        <v>1234.8</v>
      </c>
      <c r="AA609" s="225">
        <f t="shared" si="1332"/>
        <v>0</v>
      </c>
      <c r="AB609" s="226">
        <f t="shared" si="1333"/>
        <v>0</v>
      </c>
      <c r="AC609" s="274"/>
      <c r="AD609" s="272">
        <v>1250</v>
      </c>
      <c r="AE609" s="272">
        <f t="shared" si="1334"/>
        <v>0</v>
      </c>
      <c r="AF609" s="272">
        <v>1234.8</v>
      </c>
      <c r="AG609" s="272">
        <f t="shared" si="1335"/>
        <v>0</v>
      </c>
      <c r="AH609" s="273">
        <f t="shared" si="1336"/>
        <v>0</v>
      </c>
      <c r="AI609" s="321"/>
      <c r="AJ609" s="319">
        <v>1250</v>
      </c>
      <c r="AK609" s="319">
        <f t="shared" si="1337"/>
        <v>0</v>
      </c>
      <c r="AL609" s="319">
        <v>1234.8</v>
      </c>
      <c r="AM609" s="319">
        <f t="shared" si="1338"/>
        <v>0</v>
      </c>
      <c r="AN609" s="320">
        <f t="shared" si="1339"/>
        <v>0</v>
      </c>
      <c r="AO609" s="1611">
        <v>1</v>
      </c>
      <c r="AP609" s="1093">
        <v>1250</v>
      </c>
      <c r="AQ609" s="1093">
        <f t="shared" si="1340"/>
        <v>1250</v>
      </c>
      <c r="AR609" s="1093">
        <v>1234.8</v>
      </c>
      <c r="AS609" s="1093">
        <f t="shared" si="1341"/>
        <v>1234.8</v>
      </c>
      <c r="AT609" s="1094">
        <f t="shared" si="1342"/>
        <v>2484.8000000000002</v>
      </c>
      <c r="AU609" s="1104"/>
      <c r="AV609" s="1101">
        <v>1250</v>
      </c>
      <c r="AW609" s="1101">
        <f t="shared" si="1343"/>
        <v>0</v>
      </c>
      <c r="AX609" s="1101">
        <v>1234.8</v>
      </c>
      <c r="AY609" s="1101">
        <f t="shared" si="1344"/>
        <v>0</v>
      </c>
      <c r="AZ609" s="1102">
        <f t="shared" si="1345"/>
        <v>0</v>
      </c>
      <c r="BA609" s="1151">
        <f t="shared" si="1314"/>
        <v>0</v>
      </c>
      <c r="BB609" s="363">
        <v>1250</v>
      </c>
      <c r="BC609" s="363">
        <f t="shared" si="1346"/>
        <v>0</v>
      </c>
      <c r="BD609" s="363">
        <v>1234.8</v>
      </c>
      <c r="BE609" s="363">
        <f t="shared" si="1347"/>
        <v>0</v>
      </c>
      <c r="BF609" s="364">
        <f t="shared" si="1348"/>
        <v>0</v>
      </c>
      <c r="BG609" s="1220">
        <f t="shared" si="1349"/>
        <v>2484.8000000000002</v>
      </c>
      <c r="BH609" s="1220">
        <f t="shared" si="1350"/>
        <v>-2484.8000000000002</v>
      </c>
    </row>
    <row r="610" spans="1:60" x14ac:dyDescent="0.2">
      <c r="A610" s="1">
        <v>595</v>
      </c>
      <c r="B610" s="50" t="s">
        <v>394</v>
      </c>
      <c r="C610" s="77" t="s">
        <v>422</v>
      </c>
      <c r="D610" s="77" t="s">
        <v>14</v>
      </c>
      <c r="E610" s="77">
        <v>3</v>
      </c>
      <c r="F610" s="76">
        <v>1250</v>
      </c>
      <c r="G610" s="76">
        <f t="shared" si="1351"/>
        <v>3750</v>
      </c>
      <c r="H610" s="76">
        <v>899.73333333333323</v>
      </c>
      <c r="I610" s="76">
        <f t="shared" si="1352"/>
        <v>2699.2</v>
      </c>
      <c r="J610" s="120">
        <f t="shared" si="1324"/>
        <v>6449.2</v>
      </c>
      <c r="K610" s="132"/>
      <c r="L610" s="95">
        <v>1250</v>
      </c>
      <c r="M610" s="95">
        <f t="shared" si="1325"/>
        <v>0</v>
      </c>
      <c r="N610" s="95">
        <v>899.73333333333323</v>
      </c>
      <c r="O610" s="95">
        <f t="shared" si="1326"/>
        <v>0</v>
      </c>
      <c r="P610" s="96">
        <f t="shared" si="1327"/>
        <v>0</v>
      </c>
      <c r="Q610" s="180"/>
      <c r="R610" s="178">
        <v>1250</v>
      </c>
      <c r="S610" s="178">
        <f t="shared" si="1328"/>
        <v>0</v>
      </c>
      <c r="T610" s="178">
        <v>899.73333333333323</v>
      </c>
      <c r="U610" s="178">
        <f t="shared" si="1329"/>
        <v>0</v>
      </c>
      <c r="V610" s="179">
        <f t="shared" si="1330"/>
        <v>0</v>
      </c>
      <c r="W610" s="227"/>
      <c r="X610" s="225">
        <v>1250</v>
      </c>
      <c r="Y610" s="225">
        <f t="shared" si="1331"/>
        <v>0</v>
      </c>
      <c r="Z610" s="225">
        <v>899.73333333333323</v>
      </c>
      <c r="AA610" s="225">
        <f t="shared" si="1332"/>
        <v>0</v>
      </c>
      <c r="AB610" s="226">
        <f t="shared" si="1333"/>
        <v>0</v>
      </c>
      <c r="AC610" s="274"/>
      <c r="AD610" s="272">
        <v>1250</v>
      </c>
      <c r="AE610" s="272">
        <f t="shared" si="1334"/>
        <v>0</v>
      </c>
      <c r="AF610" s="272">
        <v>899.73333333333323</v>
      </c>
      <c r="AG610" s="272">
        <f t="shared" si="1335"/>
        <v>0</v>
      </c>
      <c r="AH610" s="273">
        <f t="shared" si="1336"/>
        <v>0</v>
      </c>
      <c r="AI610" s="321"/>
      <c r="AJ610" s="319">
        <v>1250</v>
      </c>
      <c r="AK610" s="319">
        <f t="shared" si="1337"/>
        <v>0</v>
      </c>
      <c r="AL610" s="319">
        <v>899.73333333333323</v>
      </c>
      <c r="AM610" s="319">
        <f t="shared" si="1338"/>
        <v>0</v>
      </c>
      <c r="AN610" s="320">
        <f t="shared" si="1339"/>
        <v>0</v>
      </c>
      <c r="AO610" s="1611">
        <v>3</v>
      </c>
      <c r="AP610" s="1093">
        <v>1250</v>
      </c>
      <c r="AQ610" s="1093">
        <f t="shared" si="1340"/>
        <v>3750</v>
      </c>
      <c r="AR610" s="1093">
        <v>899.73333333333323</v>
      </c>
      <c r="AS610" s="1093">
        <f t="shared" si="1341"/>
        <v>2699.2</v>
      </c>
      <c r="AT610" s="1094">
        <f t="shared" si="1342"/>
        <v>6449.2</v>
      </c>
      <c r="AU610" s="1104"/>
      <c r="AV610" s="1101">
        <v>1250</v>
      </c>
      <c r="AW610" s="1101">
        <f t="shared" si="1343"/>
        <v>0</v>
      </c>
      <c r="AX610" s="1101">
        <v>899.73333333333323</v>
      </c>
      <c r="AY610" s="1101">
        <f t="shared" si="1344"/>
        <v>0</v>
      </c>
      <c r="AZ610" s="1102">
        <f t="shared" si="1345"/>
        <v>0</v>
      </c>
      <c r="BA610" s="1151">
        <f t="shared" si="1314"/>
        <v>0</v>
      </c>
      <c r="BB610" s="363">
        <v>1250</v>
      </c>
      <c r="BC610" s="363">
        <f t="shared" si="1346"/>
        <v>0</v>
      </c>
      <c r="BD610" s="363">
        <v>899.73333333333323</v>
      </c>
      <c r="BE610" s="363">
        <f t="shared" si="1347"/>
        <v>0</v>
      </c>
      <c r="BF610" s="364">
        <f t="shared" si="1348"/>
        <v>0</v>
      </c>
      <c r="BG610" s="1220">
        <f t="shared" si="1349"/>
        <v>6449.2</v>
      </c>
      <c r="BH610" s="1220">
        <f t="shared" si="1350"/>
        <v>-6449.2</v>
      </c>
    </row>
    <row r="611" spans="1:60" x14ac:dyDescent="0.2">
      <c r="A611" s="1">
        <v>596</v>
      </c>
      <c r="B611" s="50" t="s">
        <v>394</v>
      </c>
      <c r="C611" s="77" t="s">
        <v>293</v>
      </c>
      <c r="D611" s="77" t="s">
        <v>14</v>
      </c>
      <c r="E611" s="77">
        <v>9</v>
      </c>
      <c r="F611" s="76">
        <v>1150</v>
      </c>
      <c r="G611" s="76">
        <f t="shared" si="1351"/>
        <v>10350</v>
      </c>
      <c r="H611" s="76">
        <v>600.13333333333333</v>
      </c>
      <c r="I611" s="76">
        <f t="shared" si="1352"/>
        <v>5401.2</v>
      </c>
      <c r="J611" s="120">
        <f t="shared" si="1324"/>
        <v>15751.2</v>
      </c>
      <c r="K611" s="132"/>
      <c r="L611" s="95">
        <v>1150</v>
      </c>
      <c r="M611" s="95">
        <f t="shared" si="1325"/>
        <v>0</v>
      </c>
      <c r="N611" s="95">
        <v>600.13333333333333</v>
      </c>
      <c r="O611" s="95">
        <f t="shared" si="1326"/>
        <v>0</v>
      </c>
      <c r="P611" s="96">
        <f t="shared" si="1327"/>
        <v>0</v>
      </c>
      <c r="Q611" s="180"/>
      <c r="R611" s="178">
        <v>1150</v>
      </c>
      <c r="S611" s="178">
        <f t="shared" si="1328"/>
        <v>0</v>
      </c>
      <c r="T611" s="178">
        <v>600.13333333333333</v>
      </c>
      <c r="U611" s="178">
        <f t="shared" si="1329"/>
        <v>0</v>
      </c>
      <c r="V611" s="179">
        <f t="shared" si="1330"/>
        <v>0</v>
      </c>
      <c r="W611" s="227"/>
      <c r="X611" s="225">
        <v>1150</v>
      </c>
      <c r="Y611" s="225">
        <f t="shared" si="1331"/>
        <v>0</v>
      </c>
      <c r="Z611" s="225">
        <v>600.13333333333333</v>
      </c>
      <c r="AA611" s="225">
        <f t="shared" si="1332"/>
        <v>0</v>
      </c>
      <c r="AB611" s="226">
        <f t="shared" si="1333"/>
        <v>0</v>
      </c>
      <c r="AC611" s="274"/>
      <c r="AD611" s="272">
        <v>1150</v>
      </c>
      <c r="AE611" s="272">
        <f t="shared" si="1334"/>
        <v>0</v>
      </c>
      <c r="AF611" s="272">
        <v>600.13333333333333</v>
      </c>
      <c r="AG611" s="272">
        <f t="shared" si="1335"/>
        <v>0</v>
      </c>
      <c r="AH611" s="273">
        <f t="shared" si="1336"/>
        <v>0</v>
      </c>
      <c r="AI611" s="321"/>
      <c r="AJ611" s="319">
        <v>1150</v>
      </c>
      <c r="AK611" s="319">
        <f t="shared" si="1337"/>
        <v>0</v>
      </c>
      <c r="AL611" s="319">
        <v>600.13333333333333</v>
      </c>
      <c r="AM611" s="319">
        <f t="shared" si="1338"/>
        <v>0</v>
      </c>
      <c r="AN611" s="320">
        <f t="shared" si="1339"/>
        <v>0</v>
      </c>
      <c r="AO611" s="1611">
        <v>9</v>
      </c>
      <c r="AP611" s="1093">
        <v>1150</v>
      </c>
      <c r="AQ611" s="1093">
        <f t="shared" si="1340"/>
        <v>10350</v>
      </c>
      <c r="AR611" s="1093">
        <v>600.13333333333333</v>
      </c>
      <c r="AS611" s="1093">
        <f t="shared" si="1341"/>
        <v>5401.2</v>
      </c>
      <c r="AT611" s="1094">
        <f t="shared" si="1342"/>
        <v>15751.2</v>
      </c>
      <c r="AU611" s="1104"/>
      <c r="AV611" s="1101">
        <v>1150</v>
      </c>
      <c r="AW611" s="1101">
        <f t="shared" si="1343"/>
        <v>0</v>
      </c>
      <c r="AX611" s="1101">
        <v>600.13333333333333</v>
      </c>
      <c r="AY611" s="1101">
        <f t="shared" si="1344"/>
        <v>0</v>
      </c>
      <c r="AZ611" s="1102">
        <f t="shared" si="1345"/>
        <v>0</v>
      </c>
      <c r="BA611" s="1151">
        <f t="shared" si="1314"/>
        <v>0</v>
      </c>
      <c r="BB611" s="363">
        <v>1150</v>
      </c>
      <c r="BC611" s="363">
        <f t="shared" si="1346"/>
        <v>0</v>
      </c>
      <c r="BD611" s="363">
        <v>600.13333333333333</v>
      </c>
      <c r="BE611" s="363">
        <f t="shared" si="1347"/>
        <v>0</v>
      </c>
      <c r="BF611" s="364">
        <f t="shared" si="1348"/>
        <v>0</v>
      </c>
      <c r="BG611" s="1220">
        <f t="shared" si="1349"/>
        <v>15751.2</v>
      </c>
      <c r="BH611" s="1220">
        <f t="shared" si="1350"/>
        <v>-15751.2</v>
      </c>
    </row>
    <row r="612" spans="1:60" x14ac:dyDescent="0.2">
      <c r="A612" s="1">
        <v>597</v>
      </c>
      <c r="B612" s="50" t="s">
        <v>394</v>
      </c>
      <c r="C612" s="77" t="s">
        <v>424</v>
      </c>
      <c r="D612" s="77" t="s">
        <v>14</v>
      </c>
      <c r="E612" s="77">
        <v>2</v>
      </c>
      <c r="F612" s="76">
        <v>850</v>
      </c>
      <c r="G612" s="76">
        <f t="shared" si="1351"/>
        <v>1700</v>
      </c>
      <c r="H612" s="76">
        <v>509.13333333333333</v>
      </c>
      <c r="I612" s="76">
        <f t="shared" si="1352"/>
        <v>1018.2666666666667</v>
      </c>
      <c r="J612" s="120">
        <f t="shared" si="1324"/>
        <v>2718.2666666666664</v>
      </c>
      <c r="K612" s="132"/>
      <c r="L612" s="95">
        <v>850</v>
      </c>
      <c r="M612" s="95">
        <f t="shared" si="1325"/>
        <v>0</v>
      </c>
      <c r="N612" s="95">
        <v>509.13333333333333</v>
      </c>
      <c r="O612" s="95">
        <f t="shared" si="1326"/>
        <v>0</v>
      </c>
      <c r="P612" s="96">
        <f t="shared" si="1327"/>
        <v>0</v>
      </c>
      <c r="Q612" s="180"/>
      <c r="R612" s="178">
        <v>850</v>
      </c>
      <c r="S612" s="178">
        <f t="shared" si="1328"/>
        <v>0</v>
      </c>
      <c r="T612" s="178">
        <v>509.13333333333333</v>
      </c>
      <c r="U612" s="178">
        <f t="shared" si="1329"/>
        <v>0</v>
      </c>
      <c r="V612" s="179">
        <f t="shared" si="1330"/>
        <v>0</v>
      </c>
      <c r="W612" s="227"/>
      <c r="X612" s="225">
        <v>850</v>
      </c>
      <c r="Y612" s="225">
        <f t="shared" si="1331"/>
        <v>0</v>
      </c>
      <c r="Z612" s="225">
        <v>509.13333333333333</v>
      </c>
      <c r="AA612" s="225">
        <f t="shared" si="1332"/>
        <v>0</v>
      </c>
      <c r="AB612" s="226">
        <f t="shared" si="1333"/>
        <v>0</v>
      </c>
      <c r="AC612" s="274"/>
      <c r="AD612" s="272">
        <v>850</v>
      </c>
      <c r="AE612" s="272">
        <f t="shared" si="1334"/>
        <v>0</v>
      </c>
      <c r="AF612" s="272">
        <v>509.13333333333333</v>
      </c>
      <c r="AG612" s="272">
        <f t="shared" si="1335"/>
        <v>0</v>
      </c>
      <c r="AH612" s="273">
        <f t="shared" si="1336"/>
        <v>0</v>
      </c>
      <c r="AI612" s="321"/>
      <c r="AJ612" s="319">
        <v>850</v>
      </c>
      <c r="AK612" s="319">
        <f t="shared" si="1337"/>
        <v>0</v>
      </c>
      <c r="AL612" s="319">
        <v>509.13333333333333</v>
      </c>
      <c r="AM612" s="319">
        <f t="shared" si="1338"/>
        <v>0</v>
      </c>
      <c r="AN612" s="320">
        <f t="shared" si="1339"/>
        <v>0</v>
      </c>
      <c r="AO612" s="1611">
        <v>2</v>
      </c>
      <c r="AP612" s="1093">
        <v>850</v>
      </c>
      <c r="AQ612" s="1093">
        <f t="shared" si="1340"/>
        <v>1700</v>
      </c>
      <c r="AR612" s="1093">
        <v>509.13333333333333</v>
      </c>
      <c r="AS612" s="1093">
        <f t="shared" si="1341"/>
        <v>1018.2666666666667</v>
      </c>
      <c r="AT612" s="1094">
        <f t="shared" si="1342"/>
        <v>2718.2666666666664</v>
      </c>
      <c r="AU612" s="1104"/>
      <c r="AV612" s="1101">
        <v>850</v>
      </c>
      <c r="AW612" s="1101">
        <f t="shared" si="1343"/>
        <v>0</v>
      </c>
      <c r="AX612" s="1101">
        <v>509.13333333333333</v>
      </c>
      <c r="AY612" s="1101">
        <f t="shared" si="1344"/>
        <v>0</v>
      </c>
      <c r="AZ612" s="1102">
        <f t="shared" si="1345"/>
        <v>0</v>
      </c>
      <c r="BA612" s="1151">
        <f t="shared" si="1314"/>
        <v>0</v>
      </c>
      <c r="BB612" s="363">
        <v>850</v>
      </c>
      <c r="BC612" s="363">
        <f t="shared" si="1346"/>
        <v>0</v>
      </c>
      <c r="BD612" s="363">
        <v>509.13333333333333</v>
      </c>
      <c r="BE612" s="363">
        <f t="shared" si="1347"/>
        <v>0</v>
      </c>
      <c r="BF612" s="364">
        <f t="shared" si="1348"/>
        <v>0</v>
      </c>
      <c r="BG612" s="1220">
        <f t="shared" si="1349"/>
        <v>2718.2666666666664</v>
      </c>
      <c r="BH612" s="1220">
        <f t="shared" si="1350"/>
        <v>-2718.2666666666664</v>
      </c>
    </row>
    <row r="613" spans="1:60" x14ac:dyDescent="0.2">
      <c r="A613" s="1">
        <v>598</v>
      </c>
      <c r="B613" s="50" t="s">
        <v>243</v>
      </c>
      <c r="C613" s="51"/>
      <c r="D613" s="51" t="s">
        <v>14</v>
      </c>
      <c r="E613" s="51">
        <v>27</v>
      </c>
      <c r="F613" s="76">
        <v>800</v>
      </c>
      <c r="G613" s="76">
        <f t="shared" si="1351"/>
        <v>21600</v>
      </c>
      <c r="H613" s="76">
        <v>832</v>
      </c>
      <c r="I613" s="76">
        <f t="shared" si="1352"/>
        <v>22464</v>
      </c>
      <c r="J613" s="120">
        <f t="shared" si="1324"/>
        <v>44064</v>
      </c>
      <c r="K613" s="131"/>
      <c r="L613" s="95">
        <v>800</v>
      </c>
      <c r="M613" s="95">
        <f t="shared" si="1325"/>
        <v>0</v>
      </c>
      <c r="N613" s="95">
        <v>832</v>
      </c>
      <c r="O613" s="95">
        <f t="shared" si="1326"/>
        <v>0</v>
      </c>
      <c r="P613" s="96">
        <f t="shared" si="1327"/>
        <v>0</v>
      </c>
      <c r="Q613" s="177"/>
      <c r="R613" s="178">
        <v>800</v>
      </c>
      <c r="S613" s="178">
        <f t="shared" si="1328"/>
        <v>0</v>
      </c>
      <c r="T613" s="178">
        <v>832</v>
      </c>
      <c r="U613" s="178">
        <f t="shared" si="1329"/>
        <v>0</v>
      </c>
      <c r="V613" s="179">
        <f t="shared" si="1330"/>
        <v>0</v>
      </c>
      <c r="W613" s="224"/>
      <c r="X613" s="225">
        <v>800</v>
      </c>
      <c r="Y613" s="225">
        <f t="shared" si="1331"/>
        <v>0</v>
      </c>
      <c r="Z613" s="225">
        <v>832</v>
      </c>
      <c r="AA613" s="225">
        <f t="shared" si="1332"/>
        <v>0</v>
      </c>
      <c r="AB613" s="226">
        <f t="shared" si="1333"/>
        <v>0</v>
      </c>
      <c r="AC613" s="271"/>
      <c r="AD613" s="272">
        <v>800</v>
      </c>
      <c r="AE613" s="272">
        <f t="shared" si="1334"/>
        <v>0</v>
      </c>
      <c r="AF613" s="272">
        <v>832</v>
      </c>
      <c r="AG613" s="272">
        <f t="shared" si="1335"/>
        <v>0</v>
      </c>
      <c r="AH613" s="273">
        <f t="shared" si="1336"/>
        <v>0</v>
      </c>
      <c r="AI613" s="318"/>
      <c r="AJ613" s="319">
        <v>800</v>
      </c>
      <c r="AK613" s="319">
        <f t="shared" si="1337"/>
        <v>0</v>
      </c>
      <c r="AL613" s="319">
        <v>832</v>
      </c>
      <c r="AM613" s="319">
        <f t="shared" si="1338"/>
        <v>0</v>
      </c>
      <c r="AN613" s="320">
        <f t="shared" si="1339"/>
        <v>0</v>
      </c>
      <c r="AO613" s="1610">
        <v>27</v>
      </c>
      <c r="AP613" s="1093">
        <v>800</v>
      </c>
      <c r="AQ613" s="1093">
        <f t="shared" si="1340"/>
        <v>21600</v>
      </c>
      <c r="AR613" s="1093">
        <v>832</v>
      </c>
      <c r="AS613" s="1093">
        <f t="shared" si="1341"/>
        <v>22464</v>
      </c>
      <c r="AT613" s="1094">
        <f t="shared" si="1342"/>
        <v>44064</v>
      </c>
      <c r="AU613" s="1103"/>
      <c r="AV613" s="1101">
        <v>800</v>
      </c>
      <c r="AW613" s="1101">
        <f t="shared" si="1343"/>
        <v>0</v>
      </c>
      <c r="AX613" s="1101">
        <v>832</v>
      </c>
      <c r="AY613" s="1101">
        <f t="shared" si="1344"/>
        <v>0</v>
      </c>
      <c r="AZ613" s="1102">
        <f t="shared" si="1345"/>
        <v>0</v>
      </c>
      <c r="BA613" s="1151">
        <f t="shared" si="1314"/>
        <v>0</v>
      </c>
      <c r="BB613" s="363">
        <v>800</v>
      </c>
      <c r="BC613" s="363">
        <f t="shared" si="1346"/>
        <v>0</v>
      </c>
      <c r="BD613" s="363">
        <v>832</v>
      </c>
      <c r="BE613" s="363">
        <f t="shared" si="1347"/>
        <v>0</v>
      </c>
      <c r="BF613" s="364">
        <f t="shared" si="1348"/>
        <v>0</v>
      </c>
      <c r="BG613" s="1220">
        <f t="shared" si="1349"/>
        <v>44064</v>
      </c>
      <c r="BH613" s="1220">
        <f t="shared" si="1350"/>
        <v>-44064</v>
      </c>
    </row>
    <row r="614" spans="1:60" x14ac:dyDescent="0.2">
      <c r="A614" s="1">
        <v>599</v>
      </c>
      <c r="B614" s="50" t="s">
        <v>244</v>
      </c>
      <c r="C614" s="51"/>
      <c r="D614" s="51" t="s">
        <v>14</v>
      </c>
      <c r="E614" s="51">
        <v>21</v>
      </c>
      <c r="F614" s="76">
        <v>800</v>
      </c>
      <c r="G614" s="76">
        <f t="shared" si="1351"/>
        <v>16800</v>
      </c>
      <c r="H614" s="76">
        <v>507</v>
      </c>
      <c r="I614" s="76">
        <f t="shared" si="1352"/>
        <v>10647</v>
      </c>
      <c r="J614" s="120">
        <f t="shared" si="1324"/>
        <v>27447</v>
      </c>
      <c r="K614" s="131"/>
      <c r="L614" s="95">
        <v>800</v>
      </c>
      <c r="M614" s="95">
        <f t="shared" si="1325"/>
        <v>0</v>
      </c>
      <c r="N614" s="95">
        <v>507</v>
      </c>
      <c r="O614" s="95">
        <f t="shared" si="1326"/>
        <v>0</v>
      </c>
      <c r="P614" s="96">
        <f t="shared" si="1327"/>
        <v>0</v>
      </c>
      <c r="Q614" s="177"/>
      <c r="R614" s="178">
        <v>800</v>
      </c>
      <c r="S614" s="178">
        <f t="shared" si="1328"/>
        <v>0</v>
      </c>
      <c r="T614" s="178">
        <v>507</v>
      </c>
      <c r="U614" s="178">
        <f t="shared" si="1329"/>
        <v>0</v>
      </c>
      <c r="V614" s="179">
        <f t="shared" si="1330"/>
        <v>0</v>
      </c>
      <c r="W614" s="224"/>
      <c r="X614" s="225">
        <v>800</v>
      </c>
      <c r="Y614" s="225">
        <f t="shared" si="1331"/>
        <v>0</v>
      </c>
      <c r="Z614" s="225">
        <v>507</v>
      </c>
      <c r="AA614" s="225">
        <f t="shared" si="1332"/>
        <v>0</v>
      </c>
      <c r="AB614" s="226">
        <f t="shared" si="1333"/>
        <v>0</v>
      </c>
      <c r="AC614" s="271"/>
      <c r="AD614" s="272">
        <v>800</v>
      </c>
      <c r="AE614" s="272">
        <f t="shared" si="1334"/>
        <v>0</v>
      </c>
      <c r="AF614" s="272">
        <v>507</v>
      </c>
      <c r="AG614" s="272">
        <f t="shared" si="1335"/>
        <v>0</v>
      </c>
      <c r="AH614" s="273">
        <f t="shared" si="1336"/>
        <v>0</v>
      </c>
      <c r="AI614" s="318"/>
      <c r="AJ614" s="319">
        <v>800</v>
      </c>
      <c r="AK614" s="319">
        <f t="shared" si="1337"/>
        <v>0</v>
      </c>
      <c r="AL614" s="319">
        <v>507</v>
      </c>
      <c r="AM614" s="319">
        <f t="shared" si="1338"/>
        <v>0</v>
      </c>
      <c r="AN614" s="320">
        <f t="shared" si="1339"/>
        <v>0</v>
      </c>
      <c r="AO614" s="1610">
        <v>21</v>
      </c>
      <c r="AP614" s="1093">
        <v>800</v>
      </c>
      <c r="AQ614" s="1093">
        <f t="shared" si="1340"/>
        <v>16800</v>
      </c>
      <c r="AR614" s="1093">
        <v>507</v>
      </c>
      <c r="AS614" s="1093">
        <f t="shared" si="1341"/>
        <v>10647</v>
      </c>
      <c r="AT614" s="1094">
        <f t="shared" si="1342"/>
        <v>27447</v>
      </c>
      <c r="AU614" s="1103"/>
      <c r="AV614" s="1101">
        <v>800</v>
      </c>
      <c r="AW614" s="1101">
        <f t="shared" si="1343"/>
        <v>0</v>
      </c>
      <c r="AX614" s="1101">
        <v>507</v>
      </c>
      <c r="AY614" s="1101">
        <f t="shared" si="1344"/>
        <v>0</v>
      </c>
      <c r="AZ614" s="1102">
        <f t="shared" si="1345"/>
        <v>0</v>
      </c>
      <c r="BA614" s="1151">
        <f t="shared" si="1314"/>
        <v>0</v>
      </c>
      <c r="BB614" s="363">
        <v>800</v>
      </c>
      <c r="BC614" s="363">
        <f t="shared" si="1346"/>
        <v>0</v>
      </c>
      <c r="BD614" s="363">
        <v>507</v>
      </c>
      <c r="BE614" s="363">
        <f t="shared" si="1347"/>
        <v>0</v>
      </c>
      <c r="BF614" s="364">
        <f t="shared" si="1348"/>
        <v>0</v>
      </c>
      <c r="BG614" s="1220">
        <f t="shared" si="1349"/>
        <v>27447</v>
      </c>
      <c r="BH614" s="1220">
        <f t="shared" si="1350"/>
        <v>-27447</v>
      </c>
    </row>
    <row r="615" spans="1:60" x14ac:dyDescent="0.2">
      <c r="A615" s="1">
        <v>600</v>
      </c>
      <c r="B615" s="50" t="s">
        <v>304</v>
      </c>
      <c r="C615" s="51"/>
      <c r="D615" s="51" t="s">
        <v>14</v>
      </c>
      <c r="E615" s="51">
        <v>1</v>
      </c>
      <c r="F615" s="76">
        <v>600</v>
      </c>
      <c r="G615" s="76">
        <f t="shared" si="1351"/>
        <v>600</v>
      </c>
      <c r="H615" s="76">
        <v>19275</v>
      </c>
      <c r="I615" s="76">
        <f t="shared" si="1352"/>
        <v>19275</v>
      </c>
      <c r="J615" s="120">
        <f t="shared" si="1324"/>
        <v>19875</v>
      </c>
      <c r="K615" s="131"/>
      <c r="L615" s="95">
        <v>600</v>
      </c>
      <c r="M615" s="95">
        <f t="shared" si="1325"/>
        <v>0</v>
      </c>
      <c r="N615" s="95">
        <v>19275</v>
      </c>
      <c r="O615" s="95">
        <f t="shared" si="1326"/>
        <v>0</v>
      </c>
      <c r="P615" s="96">
        <f t="shared" si="1327"/>
        <v>0</v>
      </c>
      <c r="Q615" s="177"/>
      <c r="R615" s="178">
        <v>600</v>
      </c>
      <c r="S615" s="178">
        <f t="shared" si="1328"/>
        <v>0</v>
      </c>
      <c r="T615" s="178">
        <v>19275</v>
      </c>
      <c r="U615" s="178">
        <f t="shared" si="1329"/>
        <v>0</v>
      </c>
      <c r="V615" s="179">
        <f t="shared" si="1330"/>
        <v>0</v>
      </c>
      <c r="W615" s="224"/>
      <c r="X615" s="225">
        <v>600</v>
      </c>
      <c r="Y615" s="225">
        <f t="shared" si="1331"/>
        <v>0</v>
      </c>
      <c r="Z615" s="225">
        <v>19275</v>
      </c>
      <c r="AA615" s="225">
        <f t="shared" si="1332"/>
        <v>0</v>
      </c>
      <c r="AB615" s="226">
        <f t="shared" si="1333"/>
        <v>0</v>
      </c>
      <c r="AC615" s="271"/>
      <c r="AD615" s="272">
        <v>600</v>
      </c>
      <c r="AE615" s="272">
        <f t="shared" si="1334"/>
        <v>0</v>
      </c>
      <c r="AF615" s="272">
        <v>19275</v>
      </c>
      <c r="AG615" s="272">
        <f t="shared" si="1335"/>
        <v>0</v>
      </c>
      <c r="AH615" s="273">
        <f t="shared" si="1336"/>
        <v>0</v>
      </c>
      <c r="AI615" s="318"/>
      <c r="AJ615" s="319">
        <v>600</v>
      </c>
      <c r="AK615" s="319">
        <f t="shared" si="1337"/>
        <v>0</v>
      </c>
      <c r="AL615" s="319">
        <v>19275</v>
      </c>
      <c r="AM615" s="319">
        <f t="shared" si="1338"/>
        <v>0</v>
      </c>
      <c r="AN615" s="320">
        <f t="shared" si="1339"/>
        <v>0</v>
      </c>
      <c r="AO615" s="1610">
        <v>1</v>
      </c>
      <c r="AP615" s="1093">
        <v>600</v>
      </c>
      <c r="AQ615" s="1093">
        <f t="shared" si="1340"/>
        <v>600</v>
      </c>
      <c r="AR615" s="1093">
        <v>19275</v>
      </c>
      <c r="AS615" s="1093">
        <f t="shared" si="1341"/>
        <v>19275</v>
      </c>
      <c r="AT615" s="1094">
        <f t="shared" si="1342"/>
        <v>19875</v>
      </c>
      <c r="AU615" s="1103"/>
      <c r="AV615" s="1101">
        <v>600</v>
      </c>
      <c r="AW615" s="1101">
        <f t="shared" si="1343"/>
        <v>0</v>
      </c>
      <c r="AX615" s="1101">
        <v>19275</v>
      </c>
      <c r="AY615" s="1101">
        <f t="shared" si="1344"/>
        <v>0</v>
      </c>
      <c r="AZ615" s="1102">
        <f t="shared" si="1345"/>
        <v>0</v>
      </c>
      <c r="BA615" s="1151">
        <f t="shared" si="1314"/>
        <v>0</v>
      </c>
      <c r="BB615" s="363">
        <v>600</v>
      </c>
      <c r="BC615" s="363">
        <f t="shared" si="1346"/>
        <v>0</v>
      </c>
      <c r="BD615" s="363">
        <v>19275</v>
      </c>
      <c r="BE615" s="363">
        <f t="shared" si="1347"/>
        <v>0</v>
      </c>
      <c r="BF615" s="364">
        <f t="shared" si="1348"/>
        <v>0</v>
      </c>
      <c r="BG615" s="1220">
        <f t="shared" si="1349"/>
        <v>19875</v>
      </c>
      <c r="BH615" s="1220">
        <f t="shared" si="1350"/>
        <v>-19875</v>
      </c>
    </row>
    <row r="616" spans="1:60" x14ac:dyDescent="0.2">
      <c r="A616" s="1">
        <v>601</v>
      </c>
      <c r="B616" s="50" t="s">
        <v>429</v>
      </c>
      <c r="C616" s="1159"/>
      <c r="D616" s="51" t="s">
        <v>56</v>
      </c>
      <c r="E616" s="51">
        <v>312</v>
      </c>
      <c r="F616" s="76">
        <v>1800</v>
      </c>
      <c r="G616" s="76">
        <f t="shared" si="1351"/>
        <v>561600</v>
      </c>
      <c r="H616" s="76">
        <v>1460</v>
      </c>
      <c r="I616" s="76">
        <f t="shared" si="1352"/>
        <v>455520</v>
      </c>
      <c r="J616" s="120">
        <f t="shared" si="1324"/>
        <v>1017120</v>
      </c>
      <c r="K616" s="131"/>
      <c r="L616" s="95">
        <v>1800</v>
      </c>
      <c r="M616" s="95">
        <f t="shared" si="1325"/>
        <v>0</v>
      </c>
      <c r="N616" s="95">
        <v>1460</v>
      </c>
      <c r="O616" s="95">
        <f t="shared" si="1326"/>
        <v>0</v>
      </c>
      <c r="P616" s="96">
        <f t="shared" si="1327"/>
        <v>0</v>
      </c>
      <c r="Q616" s="177"/>
      <c r="R616" s="178">
        <v>1800</v>
      </c>
      <c r="S616" s="178">
        <f t="shared" si="1328"/>
        <v>0</v>
      </c>
      <c r="T616" s="178">
        <v>1460</v>
      </c>
      <c r="U616" s="178">
        <f t="shared" si="1329"/>
        <v>0</v>
      </c>
      <c r="V616" s="179">
        <f t="shared" si="1330"/>
        <v>0</v>
      </c>
      <c r="W616" s="224"/>
      <c r="X616" s="225">
        <v>1800</v>
      </c>
      <c r="Y616" s="225">
        <f t="shared" si="1331"/>
        <v>0</v>
      </c>
      <c r="Z616" s="225">
        <v>1460</v>
      </c>
      <c r="AA616" s="225">
        <f t="shared" si="1332"/>
        <v>0</v>
      </c>
      <c r="AB616" s="226">
        <f t="shared" si="1333"/>
        <v>0</v>
      </c>
      <c r="AC616" s="271">
        <v>85.7</v>
      </c>
      <c r="AD616" s="272">
        <v>1800</v>
      </c>
      <c r="AE616" s="272">
        <f t="shared" si="1334"/>
        <v>154260</v>
      </c>
      <c r="AF616" s="272">
        <v>1460</v>
      </c>
      <c r="AG616" s="272">
        <f t="shared" si="1335"/>
        <v>125122</v>
      </c>
      <c r="AH616" s="273">
        <f t="shared" si="1336"/>
        <v>279382</v>
      </c>
      <c r="AI616" s="318"/>
      <c r="AJ616" s="319">
        <v>1800</v>
      </c>
      <c r="AK616" s="319">
        <f t="shared" si="1337"/>
        <v>0</v>
      </c>
      <c r="AL616" s="319">
        <v>1460</v>
      </c>
      <c r="AM616" s="319">
        <f t="shared" si="1338"/>
        <v>0</v>
      </c>
      <c r="AN616" s="320">
        <f t="shared" si="1339"/>
        <v>0</v>
      </c>
      <c r="AO616" s="1610">
        <v>226.3</v>
      </c>
      <c r="AP616" s="1093">
        <v>1800</v>
      </c>
      <c r="AQ616" s="1093">
        <f t="shared" si="1340"/>
        <v>407340</v>
      </c>
      <c r="AR616" s="1093">
        <v>1460</v>
      </c>
      <c r="AS616" s="1093">
        <f t="shared" si="1341"/>
        <v>330398</v>
      </c>
      <c r="AT616" s="1094">
        <f t="shared" si="1342"/>
        <v>737738</v>
      </c>
      <c r="AU616" s="1103"/>
      <c r="AV616" s="1101">
        <v>1800</v>
      </c>
      <c r="AW616" s="1101">
        <f t="shared" si="1343"/>
        <v>0</v>
      </c>
      <c r="AX616" s="1101">
        <v>1460</v>
      </c>
      <c r="AY616" s="1101">
        <f t="shared" si="1344"/>
        <v>0</v>
      </c>
      <c r="AZ616" s="1102">
        <f t="shared" si="1345"/>
        <v>0</v>
      </c>
      <c r="BA616" s="1151">
        <f t="shared" si="1314"/>
        <v>0</v>
      </c>
      <c r="BB616" s="363">
        <v>1800</v>
      </c>
      <c r="BC616" s="363">
        <f t="shared" si="1346"/>
        <v>0</v>
      </c>
      <c r="BD616" s="363">
        <v>1460</v>
      </c>
      <c r="BE616" s="363">
        <f t="shared" si="1347"/>
        <v>0</v>
      </c>
      <c r="BF616" s="364">
        <f t="shared" si="1348"/>
        <v>0</v>
      </c>
      <c r="BG616" s="1220">
        <f t="shared" si="1349"/>
        <v>737738</v>
      </c>
      <c r="BH616" s="1220">
        <f t="shared" si="1350"/>
        <v>-737738</v>
      </c>
    </row>
    <row r="617" spans="1:60" ht="25.5" x14ac:dyDescent="0.2">
      <c r="A617" s="1">
        <v>602</v>
      </c>
      <c r="B617" s="50" t="s">
        <v>430</v>
      </c>
      <c r="C617" s="1159"/>
      <c r="D617" s="51" t="s">
        <v>56</v>
      </c>
      <c r="E617" s="51">
        <v>62.4</v>
      </c>
      <c r="F617" s="76">
        <v>1800</v>
      </c>
      <c r="G617" s="76">
        <f t="shared" si="1351"/>
        <v>112320</v>
      </c>
      <c r="H617" s="76">
        <v>2920</v>
      </c>
      <c r="I617" s="76">
        <f t="shared" si="1352"/>
        <v>182208</v>
      </c>
      <c r="J617" s="120">
        <f t="shared" si="1324"/>
        <v>294528</v>
      </c>
      <c r="K617" s="131"/>
      <c r="L617" s="95">
        <v>1800</v>
      </c>
      <c r="M617" s="95">
        <f t="shared" si="1325"/>
        <v>0</v>
      </c>
      <c r="N617" s="95">
        <v>2920</v>
      </c>
      <c r="O617" s="95">
        <f t="shared" si="1326"/>
        <v>0</v>
      </c>
      <c r="P617" s="96">
        <f t="shared" si="1327"/>
        <v>0</v>
      </c>
      <c r="Q617" s="177"/>
      <c r="R617" s="178">
        <v>1800</v>
      </c>
      <c r="S617" s="178">
        <f t="shared" si="1328"/>
        <v>0</v>
      </c>
      <c r="T617" s="178">
        <v>2920</v>
      </c>
      <c r="U617" s="178">
        <f t="shared" si="1329"/>
        <v>0</v>
      </c>
      <c r="V617" s="179">
        <f t="shared" si="1330"/>
        <v>0</v>
      </c>
      <c r="W617" s="224"/>
      <c r="X617" s="225">
        <v>1800</v>
      </c>
      <c r="Y617" s="225">
        <f t="shared" si="1331"/>
        <v>0</v>
      </c>
      <c r="Z617" s="225">
        <v>2920</v>
      </c>
      <c r="AA617" s="225">
        <f t="shared" si="1332"/>
        <v>0</v>
      </c>
      <c r="AB617" s="226">
        <f t="shared" si="1333"/>
        <v>0</v>
      </c>
      <c r="AC617" s="271">
        <v>8.08</v>
      </c>
      <c r="AD617" s="272">
        <v>1800</v>
      </c>
      <c r="AE617" s="272">
        <f t="shared" si="1334"/>
        <v>14544</v>
      </c>
      <c r="AF617" s="272">
        <v>2920</v>
      </c>
      <c r="AG617" s="272">
        <f t="shared" si="1335"/>
        <v>23593.599999999999</v>
      </c>
      <c r="AH617" s="273">
        <f t="shared" si="1336"/>
        <v>38137.599999999999</v>
      </c>
      <c r="AI617" s="318"/>
      <c r="AJ617" s="319">
        <v>1800</v>
      </c>
      <c r="AK617" s="319">
        <f t="shared" si="1337"/>
        <v>0</v>
      </c>
      <c r="AL617" s="319">
        <v>2920</v>
      </c>
      <c r="AM617" s="319">
        <f t="shared" si="1338"/>
        <v>0</v>
      </c>
      <c r="AN617" s="320">
        <f t="shared" si="1339"/>
        <v>0</v>
      </c>
      <c r="AO617" s="1610">
        <v>54.32</v>
      </c>
      <c r="AP617" s="1093">
        <v>1800</v>
      </c>
      <c r="AQ617" s="1093">
        <f t="shared" si="1340"/>
        <v>97776</v>
      </c>
      <c r="AR617" s="1093">
        <v>2920</v>
      </c>
      <c r="AS617" s="1093">
        <f t="shared" si="1341"/>
        <v>158614.39999999999</v>
      </c>
      <c r="AT617" s="1094">
        <f t="shared" si="1342"/>
        <v>256390.39999999999</v>
      </c>
      <c r="AU617" s="1103"/>
      <c r="AV617" s="1101">
        <v>1800</v>
      </c>
      <c r="AW617" s="1101">
        <f t="shared" si="1343"/>
        <v>0</v>
      </c>
      <c r="AX617" s="1101">
        <v>2920</v>
      </c>
      <c r="AY617" s="1101">
        <f t="shared" si="1344"/>
        <v>0</v>
      </c>
      <c r="AZ617" s="1102">
        <f t="shared" si="1345"/>
        <v>0</v>
      </c>
      <c r="BA617" s="1151">
        <f t="shared" si="1314"/>
        <v>0</v>
      </c>
      <c r="BB617" s="363">
        <v>1800</v>
      </c>
      <c r="BC617" s="363">
        <f t="shared" si="1346"/>
        <v>0</v>
      </c>
      <c r="BD617" s="363">
        <v>2920</v>
      </c>
      <c r="BE617" s="363">
        <f t="shared" si="1347"/>
        <v>0</v>
      </c>
      <c r="BF617" s="364">
        <f t="shared" si="1348"/>
        <v>0</v>
      </c>
      <c r="BG617" s="1220">
        <f t="shared" si="1349"/>
        <v>256390.39999999999</v>
      </c>
      <c r="BH617" s="1220">
        <f t="shared" si="1350"/>
        <v>-256390.39999999999</v>
      </c>
    </row>
    <row r="618" spans="1:60" x14ac:dyDescent="0.2">
      <c r="A618" s="1">
        <v>603</v>
      </c>
      <c r="B618" s="50" t="s">
        <v>60</v>
      </c>
      <c r="C618" s="1159"/>
      <c r="D618" s="51" t="s">
        <v>5</v>
      </c>
      <c r="E618" s="51">
        <v>1</v>
      </c>
      <c r="F618" s="76">
        <v>0</v>
      </c>
      <c r="G618" s="76">
        <f t="shared" si="1351"/>
        <v>0</v>
      </c>
      <c r="H618" s="76">
        <v>77968</v>
      </c>
      <c r="I618" s="76">
        <f t="shared" si="1352"/>
        <v>77968</v>
      </c>
      <c r="J618" s="120">
        <f t="shared" si="1324"/>
        <v>77968</v>
      </c>
      <c r="K618" s="131"/>
      <c r="L618" s="95">
        <v>0</v>
      </c>
      <c r="M618" s="95">
        <f t="shared" si="1325"/>
        <v>0</v>
      </c>
      <c r="N618" s="95">
        <v>77968</v>
      </c>
      <c r="O618" s="95">
        <f t="shared" si="1326"/>
        <v>0</v>
      </c>
      <c r="P618" s="96">
        <f t="shared" si="1327"/>
        <v>0</v>
      </c>
      <c r="Q618" s="177"/>
      <c r="R618" s="178">
        <v>0</v>
      </c>
      <c r="S618" s="178">
        <f t="shared" si="1328"/>
        <v>0</v>
      </c>
      <c r="T618" s="178">
        <v>77968</v>
      </c>
      <c r="U618" s="178">
        <f t="shared" si="1329"/>
        <v>0</v>
      </c>
      <c r="V618" s="179">
        <f t="shared" si="1330"/>
        <v>0</v>
      </c>
      <c r="W618" s="224"/>
      <c r="X618" s="225">
        <v>0</v>
      </c>
      <c r="Y618" s="225">
        <f t="shared" si="1331"/>
        <v>0</v>
      </c>
      <c r="Z618" s="225">
        <v>77968</v>
      </c>
      <c r="AA618" s="225">
        <f t="shared" si="1332"/>
        <v>0</v>
      </c>
      <c r="AB618" s="226">
        <f t="shared" si="1333"/>
        <v>0</v>
      </c>
      <c r="AC618" s="271">
        <v>0.5</v>
      </c>
      <c r="AD618" s="272">
        <v>0</v>
      </c>
      <c r="AE618" s="272">
        <f t="shared" si="1334"/>
        <v>0</v>
      </c>
      <c r="AF618" s="272">
        <v>77968</v>
      </c>
      <c r="AG618" s="272">
        <f t="shared" si="1335"/>
        <v>38984</v>
      </c>
      <c r="AH618" s="273">
        <f t="shared" si="1336"/>
        <v>38984</v>
      </c>
      <c r="AI618" s="318"/>
      <c r="AJ618" s="319">
        <v>0</v>
      </c>
      <c r="AK618" s="319">
        <f t="shared" si="1337"/>
        <v>0</v>
      </c>
      <c r="AL618" s="319">
        <v>77968</v>
      </c>
      <c r="AM618" s="319">
        <f t="shared" si="1338"/>
        <v>0</v>
      </c>
      <c r="AN618" s="320">
        <f t="shared" si="1339"/>
        <v>0</v>
      </c>
      <c r="AO618" s="1610">
        <v>0.5</v>
      </c>
      <c r="AP618" s="1093">
        <v>0</v>
      </c>
      <c r="AQ618" s="1093">
        <f t="shared" si="1340"/>
        <v>0</v>
      </c>
      <c r="AR618" s="1093">
        <v>77968</v>
      </c>
      <c r="AS618" s="1093">
        <f t="shared" si="1341"/>
        <v>38984</v>
      </c>
      <c r="AT618" s="1094">
        <f t="shared" si="1342"/>
        <v>38984</v>
      </c>
      <c r="AU618" s="1103"/>
      <c r="AV618" s="1101">
        <v>0</v>
      </c>
      <c r="AW618" s="1101">
        <f t="shared" si="1343"/>
        <v>0</v>
      </c>
      <c r="AX618" s="1101">
        <v>77968</v>
      </c>
      <c r="AY618" s="1101">
        <f t="shared" si="1344"/>
        <v>0</v>
      </c>
      <c r="AZ618" s="1102">
        <f t="shared" si="1345"/>
        <v>0</v>
      </c>
      <c r="BA618" s="1151">
        <f t="shared" si="1314"/>
        <v>0</v>
      </c>
      <c r="BB618" s="363">
        <v>0</v>
      </c>
      <c r="BC618" s="363">
        <f t="shared" si="1346"/>
        <v>0</v>
      </c>
      <c r="BD618" s="363">
        <v>77968</v>
      </c>
      <c r="BE618" s="363">
        <f t="shared" si="1347"/>
        <v>0</v>
      </c>
      <c r="BF618" s="364">
        <f t="shared" si="1348"/>
        <v>0</v>
      </c>
      <c r="BG618" s="1220">
        <f t="shared" si="1349"/>
        <v>38984</v>
      </c>
      <c r="BH618" s="1220">
        <f t="shared" si="1350"/>
        <v>-38984</v>
      </c>
    </row>
    <row r="619" spans="1:60" x14ac:dyDescent="0.2">
      <c r="A619" s="1">
        <v>604</v>
      </c>
      <c r="B619" s="1160" t="s">
        <v>91</v>
      </c>
      <c r="C619" s="51"/>
      <c r="D619" s="51"/>
      <c r="E619" s="51"/>
      <c r="F619" s="51"/>
      <c r="G619" s="76"/>
      <c r="H619" s="1124"/>
      <c r="I619" s="76"/>
      <c r="J619" s="1125"/>
      <c r="K619" s="131"/>
      <c r="L619" s="1144"/>
      <c r="M619" s="95"/>
      <c r="N619" s="1126"/>
      <c r="O619" s="95"/>
      <c r="P619" s="1127"/>
      <c r="Q619" s="177"/>
      <c r="R619" s="1145"/>
      <c r="S619" s="178"/>
      <c r="T619" s="1128"/>
      <c r="U619" s="178"/>
      <c r="V619" s="1129"/>
      <c r="W619" s="224"/>
      <c r="X619" s="1146"/>
      <c r="Y619" s="225"/>
      <c r="Z619" s="1130"/>
      <c r="AA619" s="225"/>
      <c r="AB619" s="1131"/>
      <c r="AC619" s="271"/>
      <c r="AD619" s="1147"/>
      <c r="AE619" s="272"/>
      <c r="AF619" s="1132"/>
      <c r="AG619" s="272"/>
      <c r="AH619" s="1133"/>
      <c r="AI619" s="318"/>
      <c r="AJ619" s="1148"/>
      <c r="AK619" s="319"/>
      <c r="AL619" s="1134"/>
      <c r="AM619" s="319"/>
      <c r="AN619" s="1135"/>
      <c r="AO619" s="1107"/>
      <c r="AP619" s="1149"/>
      <c r="AQ619" s="1093"/>
      <c r="AR619" s="1136"/>
      <c r="AS619" s="1093"/>
      <c r="AT619" s="1137"/>
      <c r="AU619" s="1103"/>
      <c r="AV619" s="1150"/>
      <c r="AW619" s="1101"/>
      <c r="AX619" s="1138"/>
      <c r="AY619" s="1101"/>
      <c r="AZ619" s="1139"/>
      <c r="BA619" s="1151">
        <f t="shared" si="1314"/>
        <v>0</v>
      </c>
      <c r="BB619" s="1152"/>
      <c r="BC619" s="363"/>
      <c r="BD619" s="1140"/>
      <c r="BE619" s="363"/>
      <c r="BF619" s="1141"/>
      <c r="BG619" s="1220">
        <f t="shared" si="1349"/>
        <v>0</v>
      </c>
      <c r="BH619" s="1220">
        <f t="shared" si="1350"/>
        <v>0</v>
      </c>
    </row>
    <row r="620" spans="1:60" x14ac:dyDescent="0.2">
      <c r="A620" s="1">
        <v>605</v>
      </c>
      <c r="B620" s="1160" t="s">
        <v>92</v>
      </c>
      <c r="C620" s="51"/>
      <c r="D620" s="51"/>
      <c r="E620" s="51"/>
      <c r="F620" s="51"/>
      <c r="G620" s="76"/>
      <c r="H620" s="1124"/>
      <c r="I620" s="76"/>
      <c r="J620" s="1125"/>
      <c r="K620" s="131"/>
      <c r="L620" s="1144"/>
      <c r="M620" s="95"/>
      <c r="N620" s="1126"/>
      <c r="O620" s="95"/>
      <c r="P620" s="1127"/>
      <c r="Q620" s="177"/>
      <c r="R620" s="1145"/>
      <c r="S620" s="178"/>
      <c r="T620" s="1128"/>
      <c r="U620" s="178"/>
      <c r="V620" s="1129"/>
      <c r="W620" s="224"/>
      <c r="X620" s="1146"/>
      <c r="Y620" s="225"/>
      <c r="Z620" s="1130"/>
      <c r="AA620" s="225"/>
      <c r="AB620" s="1131"/>
      <c r="AC620" s="271"/>
      <c r="AD620" s="1147"/>
      <c r="AE620" s="272"/>
      <c r="AF620" s="1132"/>
      <c r="AG620" s="272"/>
      <c r="AH620" s="1133"/>
      <c r="AI620" s="318"/>
      <c r="AJ620" s="1148"/>
      <c r="AK620" s="319"/>
      <c r="AL620" s="1134"/>
      <c r="AM620" s="319"/>
      <c r="AN620" s="1135"/>
      <c r="AO620" s="1107"/>
      <c r="AP620" s="1149"/>
      <c r="AQ620" s="1093"/>
      <c r="AR620" s="1136"/>
      <c r="AS620" s="1093"/>
      <c r="AT620" s="1137"/>
      <c r="AU620" s="1103"/>
      <c r="AV620" s="1150"/>
      <c r="AW620" s="1101"/>
      <c r="AX620" s="1138"/>
      <c r="AY620" s="1101"/>
      <c r="AZ620" s="1139"/>
      <c r="BA620" s="1151">
        <f t="shared" si="1314"/>
        <v>0</v>
      </c>
      <c r="BB620" s="1152"/>
      <c r="BC620" s="363"/>
      <c r="BD620" s="1140"/>
      <c r="BE620" s="363"/>
      <c r="BF620" s="1141"/>
      <c r="BG620" s="1220">
        <f t="shared" si="1349"/>
        <v>0</v>
      </c>
      <c r="BH620" s="1220">
        <f t="shared" si="1350"/>
        <v>0</v>
      </c>
    </row>
    <row r="621" spans="1:60" ht="25.5" x14ac:dyDescent="0.2">
      <c r="A621" s="1">
        <v>606</v>
      </c>
      <c r="B621" s="50" t="s">
        <v>312</v>
      </c>
      <c r="C621" s="51"/>
      <c r="D621" s="51" t="s">
        <v>5</v>
      </c>
      <c r="E621" s="51">
        <v>1</v>
      </c>
      <c r="F621" s="51"/>
      <c r="G621" s="76">
        <f t="shared" si="1351"/>
        <v>0</v>
      </c>
      <c r="H621" s="1124"/>
      <c r="I621" s="76">
        <f t="shared" si="1352"/>
        <v>0</v>
      </c>
      <c r="J621" s="1125"/>
      <c r="K621" s="131"/>
      <c r="L621" s="1144"/>
      <c r="M621" s="95">
        <f t="shared" ref="M621:M683" si="1353">K621*L621</f>
        <v>0</v>
      </c>
      <c r="N621" s="1126"/>
      <c r="O621" s="95">
        <f t="shared" ref="O621:O683" si="1354">K621*N621</f>
        <v>0</v>
      </c>
      <c r="P621" s="1127"/>
      <c r="Q621" s="177"/>
      <c r="R621" s="1145"/>
      <c r="S621" s="178">
        <f t="shared" ref="S621:S683" si="1355">Q621*R621</f>
        <v>0</v>
      </c>
      <c r="T621" s="1128"/>
      <c r="U621" s="178">
        <f t="shared" ref="U621:U683" si="1356">Q621*T621</f>
        <v>0</v>
      </c>
      <c r="V621" s="1129"/>
      <c r="W621" s="224"/>
      <c r="X621" s="1146"/>
      <c r="Y621" s="225">
        <f t="shared" ref="Y621:Y683" si="1357">W621*X621</f>
        <v>0</v>
      </c>
      <c r="Z621" s="1130"/>
      <c r="AA621" s="225">
        <f t="shared" ref="AA621:AA683" si="1358">W621*Z621</f>
        <v>0</v>
      </c>
      <c r="AB621" s="1131"/>
      <c r="AC621" s="271"/>
      <c r="AD621" s="1147"/>
      <c r="AE621" s="272">
        <f t="shared" ref="AE621:AE683" si="1359">AC621*AD621</f>
        <v>0</v>
      </c>
      <c r="AF621" s="1132"/>
      <c r="AG621" s="272">
        <f t="shared" ref="AG621:AG683" si="1360">AC621*AF621</f>
        <v>0</v>
      </c>
      <c r="AH621" s="1133"/>
      <c r="AI621" s="318"/>
      <c r="AJ621" s="1148"/>
      <c r="AK621" s="319">
        <f t="shared" ref="AK621:AK683" si="1361">AI621*AJ621</f>
        <v>0</v>
      </c>
      <c r="AL621" s="1134"/>
      <c r="AM621" s="319">
        <f t="shared" ref="AM621:AM683" si="1362">AI621*AL621</f>
        <v>0</v>
      </c>
      <c r="AN621" s="1135"/>
      <c r="AO621" s="1107"/>
      <c r="AP621" s="1149"/>
      <c r="AQ621" s="1093">
        <f t="shared" ref="AQ621:AQ683" si="1363">AO621*AP621</f>
        <v>0</v>
      </c>
      <c r="AR621" s="1136"/>
      <c r="AS621" s="1093">
        <f t="shared" ref="AS621:AS683" si="1364">AO621*AR621</f>
        <v>0</v>
      </c>
      <c r="AT621" s="1137"/>
      <c r="AU621" s="1103"/>
      <c r="AV621" s="1150"/>
      <c r="AW621" s="1101">
        <f t="shared" ref="AW621:AW683" si="1365">AU621*AV621</f>
        <v>0</v>
      </c>
      <c r="AX621" s="1138"/>
      <c r="AY621" s="1101">
        <f t="shared" ref="AY621:AY683" si="1366">AU621*AX621</f>
        <v>0</v>
      </c>
      <c r="AZ621" s="1139"/>
      <c r="BA621" s="1151">
        <f t="shared" si="1314"/>
        <v>1</v>
      </c>
      <c r="BB621" s="1152"/>
      <c r="BC621" s="363">
        <f t="shared" ref="BC621:BC683" si="1367">BA621*BB621</f>
        <v>0</v>
      </c>
      <c r="BD621" s="1140"/>
      <c r="BE621" s="363">
        <f t="shared" ref="BE621:BE683" si="1368">BA621*BD621</f>
        <v>0</v>
      </c>
      <c r="BF621" s="1141"/>
      <c r="BG621" s="1220">
        <f t="shared" si="1349"/>
        <v>0</v>
      </c>
      <c r="BH621" s="1220">
        <f t="shared" si="1350"/>
        <v>0</v>
      </c>
    </row>
    <row r="622" spans="1:60" x14ac:dyDescent="0.2">
      <c r="A622" s="1">
        <v>607</v>
      </c>
      <c r="B622" s="1154" t="s">
        <v>93</v>
      </c>
      <c r="C622" s="51" t="s">
        <v>314</v>
      </c>
      <c r="D622" s="51" t="s">
        <v>7</v>
      </c>
      <c r="E622" s="51">
        <v>1</v>
      </c>
      <c r="F622" s="76">
        <v>14000</v>
      </c>
      <c r="G622" s="76">
        <f t="shared" si="1351"/>
        <v>14000</v>
      </c>
      <c r="H622" s="76">
        <v>37474</v>
      </c>
      <c r="I622" s="76">
        <f t="shared" si="1352"/>
        <v>37474</v>
      </c>
      <c r="J622" s="120">
        <f t="shared" ref="J622:J624" si="1369">G622+I622</f>
        <v>51474</v>
      </c>
      <c r="K622" s="131"/>
      <c r="L622" s="95">
        <v>14000</v>
      </c>
      <c r="M622" s="95">
        <f t="shared" si="1353"/>
        <v>0</v>
      </c>
      <c r="N622" s="95">
        <v>37474</v>
      </c>
      <c r="O622" s="95">
        <f t="shared" si="1354"/>
        <v>0</v>
      </c>
      <c r="P622" s="96">
        <f t="shared" ref="P622:P624" si="1370">M622+O622</f>
        <v>0</v>
      </c>
      <c r="Q622" s="177"/>
      <c r="R622" s="178">
        <v>14000</v>
      </c>
      <c r="S622" s="178">
        <f t="shared" si="1355"/>
        <v>0</v>
      </c>
      <c r="T622" s="178">
        <v>37474</v>
      </c>
      <c r="U622" s="178">
        <f t="shared" si="1356"/>
        <v>0</v>
      </c>
      <c r="V622" s="179">
        <f t="shared" ref="V622:V624" si="1371">S622+U622</f>
        <v>0</v>
      </c>
      <c r="W622" s="224"/>
      <c r="X622" s="225">
        <v>14000</v>
      </c>
      <c r="Y622" s="225">
        <f t="shared" si="1357"/>
        <v>0</v>
      </c>
      <c r="Z622" s="225">
        <v>37474</v>
      </c>
      <c r="AA622" s="225">
        <f t="shared" si="1358"/>
        <v>0</v>
      </c>
      <c r="AB622" s="226">
        <f t="shared" ref="AB622:AB624" si="1372">Y622+AA622</f>
        <v>0</v>
      </c>
      <c r="AC622" s="271"/>
      <c r="AD622" s="272">
        <v>14000</v>
      </c>
      <c r="AE622" s="272">
        <f t="shared" si="1359"/>
        <v>0</v>
      </c>
      <c r="AF622" s="272">
        <v>37474</v>
      </c>
      <c r="AG622" s="272">
        <f t="shared" si="1360"/>
        <v>0</v>
      </c>
      <c r="AH622" s="273">
        <f t="shared" ref="AH622:AH624" si="1373">AE622+AG622</f>
        <v>0</v>
      </c>
      <c r="AI622" s="318"/>
      <c r="AJ622" s="319">
        <v>14000</v>
      </c>
      <c r="AK622" s="319">
        <f t="shared" si="1361"/>
        <v>0</v>
      </c>
      <c r="AL622" s="319">
        <v>37474</v>
      </c>
      <c r="AM622" s="319">
        <f t="shared" si="1362"/>
        <v>0</v>
      </c>
      <c r="AN622" s="320">
        <f t="shared" ref="AN622:AN624" si="1374">AK622+AM622</f>
        <v>0</v>
      </c>
      <c r="AO622" s="1610">
        <v>1</v>
      </c>
      <c r="AP622" s="1093">
        <v>14000</v>
      </c>
      <c r="AQ622" s="1093">
        <f t="shared" si="1363"/>
        <v>14000</v>
      </c>
      <c r="AR622" s="1093">
        <v>37474</v>
      </c>
      <c r="AS622" s="1093">
        <f t="shared" si="1364"/>
        <v>37474</v>
      </c>
      <c r="AT622" s="1094">
        <f t="shared" ref="AT622:AT624" si="1375">AQ622+AS622</f>
        <v>51474</v>
      </c>
      <c r="AU622" s="1103"/>
      <c r="AV622" s="1101">
        <v>14000</v>
      </c>
      <c r="AW622" s="1101">
        <f t="shared" si="1365"/>
        <v>0</v>
      </c>
      <c r="AX622" s="1101">
        <v>37474</v>
      </c>
      <c r="AY622" s="1101">
        <f t="shared" si="1366"/>
        <v>0</v>
      </c>
      <c r="AZ622" s="1102">
        <f t="shared" ref="AZ622:AZ624" si="1376">AW622+AY622</f>
        <v>0</v>
      </c>
      <c r="BA622" s="1151">
        <f t="shared" si="1314"/>
        <v>0</v>
      </c>
      <c r="BB622" s="363">
        <v>14000</v>
      </c>
      <c r="BC622" s="363">
        <f t="shared" si="1367"/>
        <v>0</v>
      </c>
      <c r="BD622" s="363">
        <v>37474</v>
      </c>
      <c r="BE622" s="363">
        <f t="shared" si="1368"/>
        <v>0</v>
      </c>
      <c r="BF622" s="364">
        <f t="shared" ref="BF622:BF624" si="1377">BC622+BE622</f>
        <v>0</v>
      </c>
      <c r="BG622" s="1220">
        <f t="shared" si="1349"/>
        <v>51474</v>
      </c>
      <c r="BH622" s="1220">
        <f t="shared" si="1350"/>
        <v>-51474</v>
      </c>
    </row>
    <row r="623" spans="1:60" x14ac:dyDescent="0.2">
      <c r="A623" s="1">
        <v>608</v>
      </c>
      <c r="B623" s="1154" t="s">
        <v>93</v>
      </c>
      <c r="C623" s="51" t="s">
        <v>313</v>
      </c>
      <c r="D623" s="51" t="s">
        <v>7</v>
      </c>
      <c r="E623" s="51">
        <v>2</v>
      </c>
      <c r="F623" s="76">
        <v>14000</v>
      </c>
      <c r="G623" s="76">
        <f t="shared" si="1351"/>
        <v>28000</v>
      </c>
      <c r="H623" s="76">
        <v>45868</v>
      </c>
      <c r="I623" s="76">
        <f t="shared" si="1352"/>
        <v>91736</v>
      </c>
      <c r="J623" s="120">
        <f t="shared" si="1369"/>
        <v>119736</v>
      </c>
      <c r="K623" s="131"/>
      <c r="L623" s="95">
        <v>14000</v>
      </c>
      <c r="M623" s="95">
        <f t="shared" si="1353"/>
        <v>0</v>
      </c>
      <c r="N623" s="95">
        <v>45868</v>
      </c>
      <c r="O623" s="95">
        <f t="shared" si="1354"/>
        <v>0</v>
      </c>
      <c r="P623" s="96">
        <f t="shared" si="1370"/>
        <v>0</v>
      </c>
      <c r="Q623" s="177"/>
      <c r="R623" s="178">
        <v>14000</v>
      </c>
      <c r="S623" s="178">
        <f t="shared" si="1355"/>
        <v>0</v>
      </c>
      <c r="T623" s="178">
        <v>45868</v>
      </c>
      <c r="U623" s="178">
        <f t="shared" si="1356"/>
        <v>0</v>
      </c>
      <c r="V623" s="179">
        <f t="shared" si="1371"/>
        <v>0</v>
      </c>
      <c r="W623" s="224"/>
      <c r="X623" s="225">
        <v>14000</v>
      </c>
      <c r="Y623" s="225">
        <f t="shared" si="1357"/>
        <v>0</v>
      </c>
      <c r="Z623" s="225">
        <v>45868</v>
      </c>
      <c r="AA623" s="225">
        <f t="shared" si="1358"/>
        <v>0</v>
      </c>
      <c r="AB623" s="226">
        <f t="shared" si="1372"/>
        <v>0</v>
      </c>
      <c r="AC623" s="271"/>
      <c r="AD623" s="272">
        <v>14000</v>
      </c>
      <c r="AE623" s="272">
        <f t="shared" si="1359"/>
        <v>0</v>
      </c>
      <c r="AF623" s="272">
        <v>45868</v>
      </c>
      <c r="AG623" s="272">
        <f t="shared" si="1360"/>
        <v>0</v>
      </c>
      <c r="AH623" s="273">
        <f t="shared" si="1373"/>
        <v>0</v>
      </c>
      <c r="AI623" s="318"/>
      <c r="AJ623" s="319">
        <v>14000</v>
      </c>
      <c r="AK623" s="319">
        <f t="shared" si="1361"/>
        <v>0</v>
      </c>
      <c r="AL623" s="319">
        <v>45868</v>
      </c>
      <c r="AM623" s="319">
        <f t="shared" si="1362"/>
        <v>0</v>
      </c>
      <c r="AN623" s="320">
        <f t="shared" si="1374"/>
        <v>0</v>
      </c>
      <c r="AO623" s="1610">
        <v>2</v>
      </c>
      <c r="AP623" s="1093">
        <v>14000</v>
      </c>
      <c r="AQ623" s="1093">
        <f t="shared" si="1363"/>
        <v>28000</v>
      </c>
      <c r="AR623" s="1093">
        <v>45868</v>
      </c>
      <c r="AS623" s="1093">
        <f t="shared" si="1364"/>
        <v>91736</v>
      </c>
      <c r="AT623" s="1094">
        <f t="shared" si="1375"/>
        <v>119736</v>
      </c>
      <c r="AU623" s="1103"/>
      <c r="AV623" s="1101">
        <v>14000</v>
      </c>
      <c r="AW623" s="1101">
        <f t="shared" si="1365"/>
        <v>0</v>
      </c>
      <c r="AX623" s="1101">
        <v>45868</v>
      </c>
      <c r="AY623" s="1101">
        <f t="shared" si="1366"/>
        <v>0</v>
      </c>
      <c r="AZ623" s="1102">
        <f t="shared" si="1376"/>
        <v>0</v>
      </c>
      <c r="BA623" s="1151">
        <f t="shared" si="1314"/>
        <v>0</v>
      </c>
      <c r="BB623" s="363">
        <v>14000</v>
      </c>
      <c r="BC623" s="363">
        <f t="shared" si="1367"/>
        <v>0</v>
      </c>
      <c r="BD623" s="363">
        <v>45868</v>
      </c>
      <c r="BE623" s="363">
        <f t="shared" si="1368"/>
        <v>0</v>
      </c>
      <c r="BF623" s="364">
        <f t="shared" si="1377"/>
        <v>0</v>
      </c>
      <c r="BG623" s="1220">
        <f t="shared" si="1349"/>
        <v>119736</v>
      </c>
      <c r="BH623" s="1220">
        <f t="shared" si="1350"/>
        <v>-119736</v>
      </c>
    </row>
    <row r="624" spans="1:60" ht="25.5" x14ac:dyDescent="0.2">
      <c r="A624" s="1">
        <v>609</v>
      </c>
      <c r="B624" s="1154" t="s">
        <v>94</v>
      </c>
      <c r="C624" s="51" t="s">
        <v>315</v>
      </c>
      <c r="D624" s="51" t="s">
        <v>7</v>
      </c>
      <c r="E624" s="51">
        <v>1</v>
      </c>
      <c r="F624" s="76">
        <v>44166</v>
      </c>
      <c r="G624" s="76">
        <f t="shared" si="1351"/>
        <v>44166</v>
      </c>
      <c r="H624" s="76">
        <v>294438</v>
      </c>
      <c r="I624" s="76">
        <f t="shared" si="1352"/>
        <v>294438</v>
      </c>
      <c r="J624" s="120">
        <f t="shared" si="1369"/>
        <v>338604</v>
      </c>
      <c r="K624" s="131"/>
      <c r="L624" s="95">
        <v>44166</v>
      </c>
      <c r="M624" s="95">
        <f t="shared" si="1353"/>
        <v>0</v>
      </c>
      <c r="N624" s="95">
        <v>294438</v>
      </c>
      <c r="O624" s="95">
        <f t="shared" si="1354"/>
        <v>0</v>
      </c>
      <c r="P624" s="96">
        <f t="shared" si="1370"/>
        <v>0</v>
      </c>
      <c r="Q624" s="177"/>
      <c r="R624" s="178">
        <v>44166</v>
      </c>
      <c r="S624" s="178">
        <f t="shared" si="1355"/>
        <v>0</v>
      </c>
      <c r="T624" s="178">
        <v>294438</v>
      </c>
      <c r="U624" s="178">
        <f t="shared" si="1356"/>
        <v>0</v>
      </c>
      <c r="V624" s="179">
        <f t="shared" si="1371"/>
        <v>0</v>
      </c>
      <c r="W624" s="224"/>
      <c r="X624" s="225">
        <v>44166</v>
      </c>
      <c r="Y624" s="225">
        <f t="shared" si="1357"/>
        <v>0</v>
      </c>
      <c r="Z624" s="225">
        <v>294438</v>
      </c>
      <c r="AA624" s="225">
        <f t="shared" si="1358"/>
        <v>0</v>
      </c>
      <c r="AB624" s="226">
        <f t="shared" si="1372"/>
        <v>0</v>
      </c>
      <c r="AC624" s="271"/>
      <c r="AD624" s="272">
        <v>44166</v>
      </c>
      <c r="AE624" s="272">
        <f t="shared" si="1359"/>
        <v>0</v>
      </c>
      <c r="AF624" s="272">
        <v>294438</v>
      </c>
      <c r="AG624" s="272">
        <f t="shared" si="1360"/>
        <v>0</v>
      </c>
      <c r="AH624" s="273">
        <f t="shared" si="1373"/>
        <v>0</v>
      </c>
      <c r="AI624" s="318"/>
      <c r="AJ624" s="319">
        <v>44166</v>
      </c>
      <c r="AK624" s="319">
        <f t="shared" si="1361"/>
        <v>0</v>
      </c>
      <c r="AL624" s="319">
        <v>294438</v>
      </c>
      <c r="AM624" s="319">
        <f t="shared" si="1362"/>
        <v>0</v>
      </c>
      <c r="AN624" s="320">
        <f t="shared" si="1374"/>
        <v>0</v>
      </c>
      <c r="AO624" s="1610">
        <v>1</v>
      </c>
      <c r="AP624" s="1093">
        <v>44166</v>
      </c>
      <c r="AQ624" s="1093">
        <f t="shared" si="1363"/>
        <v>44166</v>
      </c>
      <c r="AR624" s="1093">
        <v>294438</v>
      </c>
      <c r="AS624" s="1093">
        <f t="shared" si="1364"/>
        <v>294438</v>
      </c>
      <c r="AT624" s="1094">
        <f t="shared" si="1375"/>
        <v>338604</v>
      </c>
      <c r="AU624" s="1103"/>
      <c r="AV624" s="1101">
        <v>44166</v>
      </c>
      <c r="AW624" s="1101">
        <f t="shared" si="1365"/>
        <v>0</v>
      </c>
      <c r="AX624" s="1101">
        <v>294438</v>
      </c>
      <c r="AY624" s="1101">
        <f t="shared" si="1366"/>
        <v>0</v>
      </c>
      <c r="AZ624" s="1102">
        <f t="shared" si="1376"/>
        <v>0</v>
      </c>
      <c r="BA624" s="1151">
        <f t="shared" si="1314"/>
        <v>0</v>
      </c>
      <c r="BB624" s="363">
        <v>44166</v>
      </c>
      <c r="BC624" s="363">
        <f t="shared" si="1367"/>
        <v>0</v>
      </c>
      <c r="BD624" s="363">
        <v>294438</v>
      </c>
      <c r="BE624" s="363">
        <f t="shared" si="1368"/>
        <v>0</v>
      </c>
      <c r="BF624" s="364">
        <f t="shared" si="1377"/>
        <v>0</v>
      </c>
      <c r="BG624" s="1220">
        <f t="shared" si="1349"/>
        <v>338604</v>
      </c>
      <c r="BH624" s="1220">
        <f t="shared" si="1350"/>
        <v>-338604</v>
      </c>
    </row>
    <row r="625" spans="1:60" x14ac:dyDescent="0.2">
      <c r="A625" s="1">
        <v>610</v>
      </c>
      <c r="B625" s="1154" t="s">
        <v>95</v>
      </c>
      <c r="C625" s="51"/>
      <c r="D625" s="51" t="s">
        <v>7</v>
      </c>
      <c r="E625" s="51">
        <v>3</v>
      </c>
      <c r="F625" s="51"/>
      <c r="G625" s="76">
        <f t="shared" si="1351"/>
        <v>0</v>
      </c>
      <c r="H625" s="1124"/>
      <c r="I625" s="76">
        <f t="shared" si="1352"/>
        <v>0</v>
      </c>
      <c r="J625" s="1125"/>
      <c r="K625" s="131"/>
      <c r="L625" s="1144"/>
      <c r="M625" s="95">
        <f t="shared" si="1353"/>
        <v>0</v>
      </c>
      <c r="N625" s="1126"/>
      <c r="O625" s="95">
        <f t="shared" si="1354"/>
        <v>0</v>
      </c>
      <c r="P625" s="1127"/>
      <c r="Q625" s="177"/>
      <c r="R625" s="1145"/>
      <c r="S625" s="178">
        <f t="shared" si="1355"/>
        <v>0</v>
      </c>
      <c r="T625" s="1128"/>
      <c r="U625" s="178">
        <f t="shared" si="1356"/>
        <v>0</v>
      </c>
      <c r="V625" s="1129"/>
      <c r="W625" s="224"/>
      <c r="X625" s="1146"/>
      <c r="Y625" s="225">
        <f t="shared" si="1357"/>
        <v>0</v>
      </c>
      <c r="Z625" s="1130"/>
      <c r="AA625" s="225">
        <f t="shared" si="1358"/>
        <v>0</v>
      </c>
      <c r="AB625" s="1131"/>
      <c r="AC625" s="271"/>
      <c r="AD625" s="1147"/>
      <c r="AE625" s="272">
        <f t="shared" si="1359"/>
        <v>0</v>
      </c>
      <c r="AF625" s="1132"/>
      <c r="AG625" s="272">
        <f t="shared" si="1360"/>
        <v>0</v>
      </c>
      <c r="AH625" s="1133"/>
      <c r="AI625" s="318"/>
      <c r="AJ625" s="1148"/>
      <c r="AK625" s="319">
        <f t="shared" si="1361"/>
        <v>0</v>
      </c>
      <c r="AL625" s="1134"/>
      <c r="AM625" s="319">
        <f t="shared" si="1362"/>
        <v>0</v>
      </c>
      <c r="AN625" s="1135"/>
      <c r="AO625" s="1107"/>
      <c r="AP625" s="1149"/>
      <c r="AQ625" s="1093">
        <f t="shared" si="1363"/>
        <v>0</v>
      </c>
      <c r="AR625" s="1136"/>
      <c r="AS625" s="1093">
        <f t="shared" si="1364"/>
        <v>0</v>
      </c>
      <c r="AT625" s="1137"/>
      <c r="AU625" s="1103"/>
      <c r="AV625" s="1150"/>
      <c r="AW625" s="1101">
        <f t="shared" si="1365"/>
        <v>0</v>
      </c>
      <c r="AX625" s="1138"/>
      <c r="AY625" s="1101">
        <f t="shared" si="1366"/>
        <v>0</v>
      </c>
      <c r="AZ625" s="1139"/>
      <c r="BA625" s="1151">
        <f t="shared" si="1314"/>
        <v>3</v>
      </c>
      <c r="BB625" s="1152"/>
      <c r="BC625" s="363">
        <f t="shared" si="1367"/>
        <v>0</v>
      </c>
      <c r="BD625" s="1140"/>
      <c r="BE625" s="363">
        <f t="shared" si="1368"/>
        <v>0</v>
      </c>
      <c r="BF625" s="1141"/>
      <c r="BG625" s="1220">
        <f t="shared" si="1349"/>
        <v>0</v>
      </c>
      <c r="BH625" s="1220">
        <f t="shared" si="1350"/>
        <v>0</v>
      </c>
    </row>
    <row r="626" spans="1:60" x14ac:dyDescent="0.2">
      <c r="A626" s="1">
        <v>611</v>
      </c>
      <c r="B626" s="50" t="s">
        <v>245</v>
      </c>
      <c r="C626" s="51"/>
      <c r="D626" s="51"/>
      <c r="E626" s="51"/>
      <c r="F626" s="51"/>
      <c r="G626" s="76">
        <f t="shared" si="1351"/>
        <v>0</v>
      </c>
      <c r="H626" s="1124"/>
      <c r="I626" s="76">
        <f t="shared" si="1352"/>
        <v>0</v>
      </c>
      <c r="J626" s="1125"/>
      <c r="K626" s="131"/>
      <c r="L626" s="1144"/>
      <c r="M626" s="95">
        <f t="shared" si="1353"/>
        <v>0</v>
      </c>
      <c r="N626" s="1126"/>
      <c r="O626" s="95">
        <f t="shared" si="1354"/>
        <v>0</v>
      </c>
      <c r="P626" s="1127"/>
      <c r="Q626" s="177"/>
      <c r="R626" s="1145"/>
      <c r="S626" s="178">
        <f t="shared" si="1355"/>
        <v>0</v>
      </c>
      <c r="T626" s="1128"/>
      <c r="U626" s="178">
        <f t="shared" si="1356"/>
        <v>0</v>
      </c>
      <c r="V626" s="1129"/>
      <c r="W626" s="224"/>
      <c r="X626" s="1146"/>
      <c r="Y626" s="225">
        <f t="shared" si="1357"/>
        <v>0</v>
      </c>
      <c r="Z626" s="1130"/>
      <c r="AA626" s="225">
        <f t="shared" si="1358"/>
        <v>0</v>
      </c>
      <c r="AB626" s="1131"/>
      <c r="AC626" s="271"/>
      <c r="AD626" s="1147"/>
      <c r="AE626" s="272">
        <f t="shared" si="1359"/>
        <v>0</v>
      </c>
      <c r="AF626" s="1132"/>
      <c r="AG626" s="272">
        <f t="shared" si="1360"/>
        <v>0</v>
      </c>
      <c r="AH626" s="1133"/>
      <c r="AI626" s="318"/>
      <c r="AJ626" s="1148"/>
      <c r="AK626" s="319">
        <f t="shared" si="1361"/>
        <v>0</v>
      </c>
      <c r="AL626" s="1134"/>
      <c r="AM626" s="319">
        <f t="shared" si="1362"/>
        <v>0</v>
      </c>
      <c r="AN626" s="1135"/>
      <c r="AO626" s="1107"/>
      <c r="AP626" s="1149"/>
      <c r="AQ626" s="1093">
        <f t="shared" si="1363"/>
        <v>0</v>
      </c>
      <c r="AR626" s="1136"/>
      <c r="AS626" s="1093">
        <f t="shared" si="1364"/>
        <v>0</v>
      </c>
      <c r="AT626" s="1137"/>
      <c r="AU626" s="1103"/>
      <c r="AV626" s="1150"/>
      <c r="AW626" s="1101">
        <f t="shared" si="1365"/>
        <v>0</v>
      </c>
      <c r="AX626" s="1138"/>
      <c r="AY626" s="1101">
        <f t="shared" si="1366"/>
        <v>0</v>
      </c>
      <c r="AZ626" s="1139"/>
      <c r="BA626" s="1151">
        <f t="shared" si="1314"/>
        <v>0</v>
      </c>
      <c r="BB626" s="1152"/>
      <c r="BC626" s="363">
        <f t="shared" si="1367"/>
        <v>0</v>
      </c>
      <c r="BD626" s="1140"/>
      <c r="BE626" s="363">
        <f t="shared" si="1368"/>
        <v>0</v>
      </c>
      <c r="BF626" s="1141"/>
      <c r="BG626" s="1220">
        <f t="shared" si="1349"/>
        <v>0</v>
      </c>
      <c r="BH626" s="1220">
        <f t="shared" si="1350"/>
        <v>0</v>
      </c>
    </row>
    <row r="627" spans="1:60" x14ac:dyDescent="0.2">
      <c r="A627" s="1">
        <v>612</v>
      </c>
      <c r="B627" s="1154" t="s">
        <v>307</v>
      </c>
      <c r="C627" s="51"/>
      <c r="D627" s="51" t="s">
        <v>96</v>
      </c>
      <c r="E627" s="51">
        <v>32</v>
      </c>
      <c r="F627" s="76">
        <f>250+105</f>
        <v>355</v>
      </c>
      <c r="G627" s="76">
        <f t="shared" si="1351"/>
        <v>11360</v>
      </c>
      <c r="H627" s="76">
        <v>240</v>
      </c>
      <c r="I627" s="76">
        <f t="shared" si="1352"/>
        <v>7680</v>
      </c>
      <c r="J627" s="120">
        <f t="shared" ref="J627:J633" si="1378">G627+I627</f>
        <v>19040</v>
      </c>
      <c r="K627" s="131"/>
      <c r="L627" s="95">
        <f>250+105</f>
        <v>355</v>
      </c>
      <c r="M627" s="95">
        <f t="shared" si="1353"/>
        <v>0</v>
      </c>
      <c r="N627" s="95">
        <v>240</v>
      </c>
      <c r="O627" s="95">
        <f t="shared" si="1354"/>
        <v>0</v>
      </c>
      <c r="P627" s="96">
        <f t="shared" ref="P627:P633" si="1379">M627+O627</f>
        <v>0</v>
      </c>
      <c r="Q627" s="177"/>
      <c r="R627" s="178">
        <f>250+105</f>
        <v>355</v>
      </c>
      <c r="S627" s="178">
        <f t="shared" si="1355"/>
        <v>0</v>
      </c>
      <c r="T627" s="178">
        <v>240</v>
      </c>
      <c r="U627" s="178">
        <f t="shared" si="1356"/>
        <v>0</v>
      </c>
      <c r="V627" s="179">
        <f t="shared" ref="V627:V633" si="1380">S627+U627</f>
        <v>0</v>
      </c>
      <c r="W627" s="224"/>
      <c r="X627" s="225">
        <f>250+105</f>
        <v>355</v>
      </c>
      <c r="Y627" s="225">
        <f t="shared" si="1357"/>
        <v>0</v>
      </c>
      <c r="Z627" s="225">
        <v>240</v>
      </c>
      <c r="AA627" s="225">
        <f t="shared" si="1358"/>
        <v>0</v>
      </c>
      <c r="AB627" s="226">
        <f t="shared" ref="AB627:AB633" si="1381">Y627+AA627</f>
        <v>0</v>
      </c>
      <c r="AC627" s="271">
        <v>32</v>
      </c>
      <c r="AD627" s="272">
        <f>250+105</f>
        <v>355</v>
      </c>
      <c r="AE627" s="272">
        <f t="shared" si="1359"/>
        <v>11360</v>
      </c>
      <c r="AF627" s="272">
        <v>240</v>
      </c>
      <c r="AG627" s="272">
        <f t="shared" si="1360"/>
        <v>7680</v>
      </c>
      <c r="AH627" s="273">
        <f t="shared" ref="AH627:AH633" si="1382">AE627+AG627</f>
        <v>19040</v>
      </c>
      <c r="AI627" s="318"/>
      <c r="AJ627" s="319">
        <f>250+105</f>
        <v>355</v>
      </c>
      <c r="AK627" s="319">
        <f t="shared" si="1361"/>
        <v>0</v>
      </c>
      <c r="AL627" s="319">
        <v>240</v>
      </c>
      <c r="AM627" s="319">
        <f t="shared" si="1362"/>
        <v>0</v>
      </c>
      <c r="AN627" s="320">
        <f t="shared" ref="AN627:AN633" si="1383">AK627+AM627</f>
        <v>0</v>
      </c>
      <c r="AO627" s="1107"/>
      <c r="AP627" s="1093">
        <f>250+105</f>
        <v>355</v>
      </c>
      <c r="AQ627" s="1093">
        <f t="shared" si="1363"/>
        <v>0</v>
      </c>
      <c r="AR627" s="1093">
        <v>240</v>
      </c>
      <c r="AS627" s="1093">
        <f t="shared" si="1364"/>
        <v>0</v>
      </c>
      <c r="AT627" s="1094">
        <f t="shared" ref="AT627:AT633" si="1384">AQ627+AS627</f>
        <v>0</v>
      </c>
      <c r="AU627" s="1103"/>
      <c r="AV627" s="1101">
        <f>250+105</f>
        <v>355</v>
      </c>
      <c r="AW627" s="1101">
        <f t="shared" si="1365"/>
        <v>0</v>
      </c>
      <c r="AX627" s="1101">
        <v>240</v>
      </c>
      <c r="AY627" s="1101">
        <f t="shared" si="1366"/>
        <v>0</v>
      </c>
      <c r="AZ627" s="1102">
        <f t="shared" ref="AZ627:AZ633" si="1385">AW627+AY627</f>
        <v>0</v>
      </c>
      <c r="BA627" s="1151">
        <f t="shared" si="1314"/>
        <v>0</v>
      </c>
      <c r="BB627" s="363">
        <f>250+105</f>
        <v>355</v>
      </c>
      <c r="BC627" s="363">
        <f t="shared" si="1367"/>
        <v>0</v>
      </c>
      <c r="BD627" s="363">
        <v>240</v>
      </c>
      <c r="BE627" s="363">
        <f t="shared" si="1368"/>
        <v>0</v>
      </c>
      <c r="BF627" s="364">
        <f t="shared" ref="BF627:BF633" si="1386">BC627+BE627</f>
        <v>0</v>
      </c>
      <c r="BG627" s="1220">
        <f t="shared" si="1349"/>
        <v>0</v>
      </c>
      <c r="BH627" s="1220">
        <f t="shared" si="1350"/>
        <v>0</v>
      </c>
    </row>
    <row r="628" spans="1:60" x14ac:dyDescent="0.2">
      <c r="A628" s="1">
        <v>613</v>
      </c>
      <c r="B628" s="1154" t="s">
        <v>308</v>
      </c>
      <c r="C628" s="51"/>
      <c r="D628" s="51" t="s">
        <v>96</v>
      </c>
      <c r="E628" s="51">
        <v>27</v>
      </c>
      <c r="F628" s="76">
        <f>330+105</f>
        <v>435</v>
      </c>
      <c r="G628" s="76">
        <f t="shared" si="1351"/>
        <v>11745</v>
      </c>
      <c r="H628" s="76">
        <v>403</v>
      </c>
      <c r="I628" s="76">
        <f t="shared" si="1352"/>
        <v>10881</v>
      </c>
      <c r="J628" s="120">
        <f t="shared" si="1378"/>
        <v>22626</v>
      </c>
      <c r="K628" s="131"/>
      <c r="L628" s="95">
        <f>330+105</f>
        <v>435</v>
      </c>
      <c r="M628" s="95">
        <f t="shared" si="1353"/>
        <v>0</v>
      </c>
      <c r="N628" s="95">
        <v>403</v>
      </c>
      <c r="O628" s="95">
        <f t="shared" si="1354"/>
        <v>0</v>
      </c>
      <c r="P628" s="96">
        <f t="shared" si="1379"/>
        <v>0</v>
      </c>
      <c r="Q628" s="177"/>
      <c r="R628" s="178">
        <f>330+105</f>
        <v>435</v>
      </c>
      <c r="S628" s="178">
        <f t="shared" si="1355"/>
        <v>0</v>
      </c>
      <c r="T628" s="178">
        <v>403</v>
      </c>
      <c r="U628" s="178">
        <f t="shared" si="1356"/>
        <v>0</v>
      </c>
      <c r="V628" s="179">
        <f t="shared" si="1380"/>
        <v>0</v>
      </c>
      <c r="W628" s="224"/>
      <c r="X628" s="225">
        <f>330+105</f>
        <v>435</v>
      </c>
      <c r="Y628" s="225">
        <f t="shared" si="1357"/>
        <v>0</v>
      </c>
      <c r="Z628" s="225">
        <v>403</v>
      </c>
      <c r="AA628" s="225">
        <f t="shared" si="1358"/>
        <v>0</v>
      </c>
      <c r="AB628" s="226">
        <f t="shared" si="1381"/>
        <v>0</v>
      </c>
      <c r="AC628" s="271">
        <v>27</v>
      </c>
      <c r="AD628" s="272">
        <f>330+105</f>
        <v>435</v>
      </c>
      <c r="AE628" s="272">
        <f t="shared" si="1359"/>
        <v>11745</v>
      </c>
      <c r="AF628" s="272">
        <v>403</v>
      </c>
      <c r="AG628" s="272">
        <f t="shared" si="1360"/>
        <v>10881</v>
      </c>
      <c r="AH628" s="273">
        <f t="shared" si="1382"/>
        <v>22626</v>
      </c>
      <c r="AI628" s="318"/>
      <c r="AJ628" s="319">
        <f>330+105</f>
        <v>435</v>
      </c>
      <c r="AK628" s="319">
        <f t="shared" si="1361"/>
        <v>0</v>
      </c>
      <c r="AL628" s="319">
        <v>403</v>
      </c>
      <c r="AM628" s="319">
        <f t="shared" si="1362"/>
        <v>0</v>
      </c>
      <c r="AN628" s="320">
        <f t="shared" si="1383"/>
        <v>0</v>
      </c>
      <c r="AO628" s="1107"/>
      <c r="AP628" s="1093">
        <f>330+105</f>
        <v>435</v>
      </c>
      <c r="AQ628" s="1093">
        <f t="shared" si="1363"/>
        <v>0</v>
      </c>
      <c r="AR628" s="1093">
        <v>403</v>
      </c>
      <c r="AS628" s="1093">
        <f t="shared" si="1364"/>
        <v>0</v>
      </c>
      <c r="AT628" s="1094">
        <f t="shared" si="1384"/>
        <v>0</v>
      </c>
      <c r="AU628" s="1103"/>
      <c r="AV628" s="1101">
        <f>330+105</f>
        <v>435</v>
      </c>
      <c r="AW628" s="1101">
        <f t="shared" si="1365"/>
        <v>0</v>
      </c>
      <c r="AX628" s="1101">
        <v>403</v>
      </c>
      <c r="AY628" s="1101">
        <f t="shared" si="1366"/>
        <v>0</v>
      </c>
      <c r="AZ628" s="1102">
        <f t="shared" si="1385"/>
        <v>0</v>
      </c>
      <c r="BA628" s="1151">
        <f t="shared" si="1314"/>
        <v>0</v>
      </c>
      <c r="BB628" s="363">
        <f>330+105</f>
        <v>435</v>
      </c>
      <c r="BC628" s="363">
        <f t="shared" si="1367"/>
        <v>0</v>
      </c>
      <c r="BD628" s="363">
        <v>403</v>
      </c>
      <c r="BE628" s="363">
        <f t="shared" si="1368"/>
        <v>0</v>
      </c>
      <c r="BF628" s="364">
        <f t="shared" si="1386"/>
        <v>0</v>
      </c>
      <c r="BG628" s="1220">
        <f t="shared" si="1349"/>
        <v>0</v>
      </c>
      <c r="BH628" s="1220">
        <f t="shared" si="1350"/>
        <v>0</v>
      </c>
    </row>
    <row r="629" spans="1:60" x14ac:dyDescent="0.2">
      <c r="A629" s="1">
        <v>614</v>
      </c>
      <c r="B629" s="1154" t="s">
        <v>97</v>
      </c>
      <c r="C629" s="51"/>
      <c r="D629" s="51" t="s">
        <v>96</v>
      </c>
      <c r="E629" s="51">
        <v>15</v>
      </c>
      <c r="F629" s="76">
        <f>352+105</f>
        <v>457</v>
      </c>
      <c r="G629" s="76">
        <f t="shared" si="1351"/>
        <v>6855</v>
      </c>
      <c r="H629" s="76">
        <v>524</v>
      </c>
      <c r="I629" s="76">
        <f t="shared" si="1352"/>
        <v>7860</v>
      </c>
      <c r="J629" s="120">
        <f t="shared" si="1378"/>
        <v>14715</v>
      </c>
      <c r="K629" s="131"/>
      <c r="L629" s="95">
        <f>352+105</f>
        <v>457</v>
      </c>
      <c r="M629" s="95">
        <f t="shared" si="1353"/>
        <v>0</v>
      </c>
      <c r="N629" s="95">
        <v>524</v>
      </c>
      <c r="O629" s="95">
        <f t="shared" si="1354"/>
        <v>0</v>
      </c>
      <c r="P629" s="96">
        <f t="shared" si="1379"/>
        <v>0</v>
      </c>
      <c r="Q629" s="177"/>
      <c r="R629" s="178">
        <f>352+105</f>
        <v>457</v>
      </c>
      <c r="S629" s="178">
        <f t="shared" si="1355"/>
        <v>0</v>
      </c>
      <c r="T629" s="178">
        <v>524</v>
      </c>
      <c r="U629" s="178">
        <f t="shared" si="1356"/>
        <v>0</v>
      </c>
      <c r="V629" s="179">
        <f t="shared" si="1380"/>
        <v>0</v>
      </c>
      <c r="W629" s="224"/>
      <c r="X629" s="225">
        <f>352+105</f>
        <v>457</v>
      </c>
      <c r="Y629" s="225">
        <f t="shared" si="1357"/>
        <v>0</v>
      </c>
      <c r="Z629" s="225">
        <v>524</v>
      </c>
      <c r="AA629" s="225">
        <f t="shared" si="1358"/>
        <v>0</v>
      </c>
      <c r="AB629" s="226">
        <f t="shared" si="1381"/>
        <v>0</v>
      </c>
      <c r="AC629" s="271">
        <v>15</v>
      </c>
      <c r="AD629" s="272">
        <f>352+105</f>
        <v>457</v>
      </c>
      <c r="AE629" s="272">
        <f t="shared" si="1359"/>
        <v>6855</v>
      </c>
      <c r="AF629" s="272">
        <v>524</v>
      </c>
      <c r="AG629" s="272">
        <f t="shared" si="1360"/>
        <v>7860</v>
      </c>
      <c r="AH629" s="273">
        <f t="shared" si="1382"/>
        <v>14715</v>
      </c>
      <c r="AI629" s="318"/>
      <c r="AJ629" s="319">
        <f>352+105</f>
        <v>457</v>
      </c>
      <c r="AK629" s="319">
        <f t="shared" si="1361"/>
        <v>0</v>
      </c>
      <c r="AL629" s="319">
        <v>524</v>
      </c>
      <c r="AM629" s="319">
        <f t="shared" si="1362"/>
        <v>0</v>
      </c>
      <c r="AN629" s="320">
        <f t="shared" si="1383"/>
        <v>0</v>
      </c>
      <c r="AO629" s="1107"/>
      <c r="AP629" s="1093">
        <f>352+105</f>
        <v>457</v>
      </c>
      <c r="AQ629" s="1093">
        <f t="shared" si="1363"/>
        <v>0</v>
      </c>
      <c r="AR629" s="1093">
        <v>524</v>
      </c>
      <c r="AS629" s="1093">
        <f t="shared" si="1364"/>
        <v>0</v>
      </c>
      <c r="AT629" s="1094">
        <f t="shared" si="1384"/>
        <v>0</v>
      </c>
      <c r="AU629" s="1103"/>
      <c r="AV629" s="1101">
        <f>352+105</f>
        <v>457</v>
      </c>
      <c r="AW629" s="1101">
        <f t="shared" si="1365"/>
        <v>0</v>
      </c>
      <c r="AX629" s="1101">
        <v>524</v>
      </c>
      <c r="AY629" s="1101">
        <f t="shared" si="1366"/>
        <v>0</v>
      </c>
      <c r="AZ629" s="1102">
        <f t="shared" si="1385"/>
        <v>0</v>
      </c>
      <c r="BA629" s="1151">
        <f t="shared" si="1314"/>
        <v>0</v>
      </c>
      <c r="BB629" s="363">
        <f>352+105</f>
        <v>457</v>
      </c>
      <c r="BC629" s="363">
        <f t="shared" si="1367"/>
        <v>0</v>
      </c>
      <c r="BD629" s="363">
        <v>524</v>
      </c>
      <c r="BE629" s="363">
        <f t="shared" si="1368"/>
        <v>0</v>
      </c>
      <c r="BF629" s="364">
        <f t="shared" si="1386"/>
        <v>0</v>
      </c>
      <c r="BG629" s="1220">
        <f t="shared" si="1349"/>
        <v>0</v>
      </c>
      <c r="BH629" s="1220">
        <f t="shared" si="1350"/>
        <v>0</v>
      </c>
    </row>
    <row r="630" spans="1:60" x14ac:dyDescent="0.2">
      <c r="A630" s="1">
        <v>615</v>
      </c>
      <c r="B630" s="1154" t="s">
        <v>309</v>
      </c>
      <c r="C630" s="51"/>
      <c r="D630" s="51" t="s">
        <v>96</v>
      </c>
      <c r="E630" s="51">
        <v>10</v>
      </c>
      <c r="F630" s="76">
        <f>396+105</f>
        <v>501</v>
      </c>
      <c r="G630" s="76">
        <f t="shared" si="1351"/>
        <v>5010</v>
      </c>
      <c r="H630" s="76">
        <v>877</v>
      </c>
      <c r="I630" s="76">
        <f t="shared" si="1352"/>
        <v>8770</v>
      </c>
      <c r="J630" s="120">
        <f t="shared" si="1378"/>
        <v>13780</v>
      </c>
      <c r="K630" s="131"/>
      <c r="L630" s="95">
        <f>396+105</f>
        <v>501</v>
      </c>
      <c r="M630" s="95">
        <f t="shared" si="1353"/>
        <v>0</v>
      </c>
      <c r="N630" s="95">
        <v>877</v>
      </c>
      <c r="O630" s="95">
        <f t="shared" si="1354"/>
        <v>0</v>
      </c>
      <c r="P630" s="96">
        <f t="shared" si="1379"/>
        <v>0</v>
      </c>
      <c r="Q630" s="177"/>
      <c r="R630" s="178">
        <f>396+105</f>
        <v>501</v>
      </c>
      <c r="S630" s="178">
        <f t="shared" si="1355"/>
        <v>0</v>
      </c>
      <c r="T630" s="178">
        <v>877</v>
      </c>
      <c r="U630" s="178">
        <f t="shared" si="1356"/>
        <v>0</v>
      </c>
      <c r="V630" s="179">
        <f t="shared" si="1380"/>
        <v>0</v>
      </c>
      <c r="W630" s="224"/>
      <c r="X630" s="225">
        <f>396+105</f>
        <v>501</v>
      </c>
      <c r="Y630" s="225">
        <f t="shared" si="1357"/>
        <v>0</v>
      </c>
      <c r="Z630" s="225">
        <v>877</v>
      </c>
      <c r="AA630" s="225">
        <f t="shared" si="1358"/>
        <v>0</v>
      </c>
      <c r="AB630" s="226">
        <f t="shared" si="1381"/>
        <v>0</v>
      </c>
      <c r="AC630" s="271">
        <v>10</v>
      </c>
      <c r="AD630" s="272">
        <f>396+105</f>
        <v>501</v>
      </c>
      <c r="AE630" s="272">
        <f t="shared" si="1359"/>
        <v>5010</v>
      </c>
      <c r="AF630" s="272">
        <v>877</v>
      </c>
      <c r="AG630" s="272">
        <f t="shared" si="1360"/>
        <v>8770</v>
      </c>
      <c r="AH630" s="273">
        <f t="shared" si="1382"/>
        <v>13780</v>
      </c>
      <c r="AI630" s="318"/>
      <c r="AJ630" s="319">
        <f>396+105</f>
        <v>501</v>
      </c>
      <c r="AK630" s="319">
        <f t="shared" si="1361"/>
        <v>0</v>
      </c>
      <c r="AL630" s="319">
        <v>877</v>
      </c>
      <c r="AM630" s="319">
        <f t="shared" si="1362"/>
        <v>0</v>
      </c>
      <c r="AN630" s="320">
        <f t="shared" si="1383"/>
        <v>0</v>
      </c>
      <c r="AO630" s="1107"/>
      <c r="AP630" s="1093">
        <f>396+105</f>
        <v>501</v>
      </c>
      <c r="AQ630" s="1093">
        <f t="shared" si="1363"/>
        <v>0</v>
      </c>
      <c r="AR630" s="1093">
        <v>877</v>
      </c>
      <c r="AS630" s="1093">
        <f t="shared" si="1364"/>
        <v>0</v>
      </c>
      <c r="AT630" s="1094">
        <f t="shared" si="1384"/>
        <v>0</v>
      </c>
      <c r="AU630" s="1103"/>
      <c r="AV630" s="1101">
        <f>396+105</f>
        <v>501</v>
      </c>
      <c r="AW630" s="1101">
        <f t="shared" si="1365"/>
        <v>0</v>
      </c>
      <c r="AX630" s="1101">
        <v>877</v>
      </c>
      <c r="AY630" s="1101">
        <f t="shared" si="1366"/>
        <v>0</v>
      </c>
      <c r="AZ630" s="1102">
        <f t="shared" si="1385"/>
        <v>0</v>
      </c>
      <c r="BA630" s="1151">
        <f t="shared" si="1314"/>
        <v>0</v>
      </c>
      <c r="BB630" s="363">
        <f>396+105</f>
        <v>501</v>
      </c>
      <c r="BC630" s="363">
        <f t="shared" si="1367"/>
        <v>0</v>
      </c>
      <c r="BD630" s="363">
        <v>877</v>
      </c>
      <c r="BE630" s="363">
        <f t="shared" si="1368"/>
        <v>0</v>
      </c>
      <c r="BF630" s="364">
        <f t="shared" si="1386"/>
        <v>0</v>
      </c>
      <c r="BG630" s="1220">
        <f t="shared" si="1349"/>
        <v>0</v>
      </c>
      <c r="BH630" s="1220">
        <f t="shared" si="1350"/>
        <v>0</v>
      </c>
    </row>
    <row r="631" spans="1:60" x14ac:dyDescent="0.2">
      <c r="A631" s="1">
        <v>616</v>
      </c>
      <c r="B631" s="50" t="s">
        <v>98</v>
      </c>
      <c r="C631" s="51" t="s">
        <v>99</v>
      </c>
      <c r="D631" s="51" t="s">
        <v>7</v>
      </c>
      <c r="E631" s="51">
        <v>3</v>
      </c>
      <c r="F631" s="76">
        <v>2500</v>
      </c>
      <c r="G631" s="76">
        <f t="shared" si="1351"/>
        <v>7500</v>
      </c>
      <c r="H631" s="76">
        <v>8211</v>
      </c>
      <c r="I631" s="76">
        <f t="shared" si="1352"/>
        <v>24633</v>
      </c>
      <c r="J631" s="120">
        <f t="shared" si="1378"/>
        <v>32133</v>
      </c>
      <c r="K631" s="131"/>
      <c r="L631" s="95">
        <v>2500</v>
      </c>
      <c r="M631" s="95">
        <f t="shared" si="1353"/>
        <v>0</v>
      </c>
      <c r="N631" s="95">
        <v>8211</v>
      </c>
      <c r="O631" s="95">
        <f t="shared" si="1354"/>
        <v>0</v>
      </c>
      <c r="P631" s="96">
        <f t="shared" si="1379"/>
        <v>0</v>
      </c>
      <c r="Q631" s="177"/>
      <c r="R631" s="178">
        <v>2500</v>
      </c>
      <c r="S631" s="178">
        <f t="shared" si="1355"/>
        <v>0</v>
      </c>
      <c r="T631" s="178">
        <v>8211</v>
      </c>
      <c r="U631" s="178">
        <f t="shared" si="1356"/>
        <v>0</v>
      </c>
      <c r="V631" s="179">
        <f t="shared" si="1380"/>
        <v>0</v>
      </c>
      <c r="W631" s="224"/>
      <c r="X631" s="225">
        <v>2500</v>
      </c>
      <c r="Y631" s="225">
        <f t="shared" si="1357"/>
        <v>0</v>
      </c>
      <c r="Z631" s="225">
        <v>8211</v>
      </c>
      <c r="AA631" s="225">
        <f t="shared" si="1358"/>
        <v>0</v>
      </c>
      <c r="AB631" s="226">
        <f t="shared" si="1381"/>
        <v>0</v>
      </c>
      <c r="AC631" s="271">
        <v>3</v>
      </c>
      <c r="AD631" s="272">
        <v>2500</v>
      </c>
      <c r="AE631" s="272">
        <f t="shared" si="1359"/>
        <v>7500</v>
      </c>
      <c r="AF631" s="272">
        <v>8211</v>
      </c>
      <c r="AG631" s="272">
        <f t="shared" si="1360"/>
        <v>24633</v>
      </c>
      <c r="AH631" s="273">
        <f t="shared" si="1382"/>
        <v>32133</v>
      </c>
      <c r="AI631" s="318"/>
      <c r="AJ631" s="319">
        <v>2500</v>
      </c>
      <c r="AK631" s="319">
        <f t="shared" si="1361"/>
        <v>0</v>
      </c>
      <c r="AL631" s="319">
        <v>8211</v>
      </c>
      <c r="AM631" s="319">
        <f t="shared" si="1362"/>
        <v>0</v>
      </c>
      <c r="AN631" s="320">
        <f t="shared" si="1383"/>
        <v>0</v>
      </c>
      <c r="AO631" s="1107"/>
      <c r="AP631" s="1093">
        <v>2500</v>
      </c>
      <c r="AQ631" s="1093">
        <f t="shared" si="1363"/>
        <v>0</v>
      </c>
      <c r="AR631" s="1093">
        <v>8211</v>
      </c>
      <c r="AS631" s="1093">
        <f t="shared" si="1364"/>
        <v>0</v>
      </c>
      <c r="AT631" s="1094">
        <f t="shared" si="1384"/>
        <v>0</v>
      </c>
      <c r="AU631" s="1103"/>
      <c r="AV631" s="1101">
        <v>2500</v>
      </c>
      <c r="AW631" s="1101">
        <f t="shared" si="1365"/>
        <v>0</v>
      </c>
      <c r="AX631" s="1101">
        <v>8211</v>
      </c>
      <c r="AY631" s="1101">
        <f t="shared" si="1366"/>
        <v>0</v>
      </c>
      <c r="AZ631" s="1102">
        <f t="shared" si="1385"/>
        <v>0</v>
      </c>
      <c r="BA631" s="1151">
        <f t="shared" si="1314"/>
        <v>0</v>
      </c>
      <c r="BB631" s="363">
        <v>2500</v>
      </c>
      <c r="BC631" s="363">
        <f t="shared" si="1367"/>
        <v>0</v>
      </c>
      <c r="BD631" s="363">
        <v>8211</v>
      </c>
      <c r="BE631" s="363">
        <f t="shared" si="1368"/>
        <v>0</v>
      </c>
      <c r="BF631" s="364">
        <f t="shared" si="1386"/>
        <v>0</v>
      </c>
      <c r="BG631" s="1220">
        <f t="shared" si="1349"/>
        <v>0</v>
      </c>
      <c r="BH631" s="1220">
        <f t="shared" si="1350"/>
        <v>0</v>
      </c>
    </row>
    <row r="632" spans="1:60" x14ac:dyDescent="0.2">
      <c r="A632" s="1">
        <v>617</v>
      </c>
      <c r="B632" s="50" t="s">
        <v>310</v>
      </c>
      <c r="C632" s="51"/>
      <c r="D632" s="51" t="s">
        <v>7</v>
      </c>
      <c r="E632" s="51">
        <v>1</v>
      </c>
      <c r="F632" s="76">
        <v>2500</v>
      </c>
      <c r="G632" s="76">
        <f t="shared" si="1351"/>
        <v>2500</v>
      </c>
      <c r="H632" s="76">
        <v>5000</v>
      </c>
      <c r="I632" s="76">
        <f t="shared" si="1352"/>
        <v>5000</v>
      </c>
      <c r="J632" s="120">
        <f t="shared" si="1378"/>
        <v>7500</v>
      </c>
      <c r="K632" s="131"/>
      <c r="L632" s="95">
        <v>2500</v>
      </c>
      <c r="M632" s="95">
        <f t="shared" si="1353"/>
        <v>0</v>
      </c>
      <c r="N632" s="95">
        <v>5000</v>
      </c>
      <c r="O632" s="95">
        <f t="shared" si="1354"/>
        <v>0</v>
      </c>
      <c r="P632" s="96">
        <f t="shared" si="1379"/>
        <v>0</v>
      </c>
      <c r="Q632" s="177"/>
      <c r="R632" s="178">
        <v>2500</v>
      </c>
      <c r="S632" s="178">
        <f t="shared" si="1355"/>
        <v>0</v>
      </c>
      <c r="T632" s="178">
        <v>5000</v>
      </c>
      <c r="U632" s="178">
        <f t="shared" si="1356"/>
        <v>0</v>
      </c>
      <c r="V632" s="179">
        <f t="shared" si="1380"/>
        <v>0</v>
      </c>
      <c r="W632" s="224"/>
      <c r="X632" s="225">
        <v>2500</v>
      </c>
      <c r="Y632" s="225">
        <f t="shared" si="1357"/>
        <v>0</v>
      </c>
      <c r="Z632" s="225">
        <v>5000</v>
      </c>
      <c r="AA632" s="225">
        <f t="shared" si="1358"/>
        <v>0</v>
      </c>
      <c r="AB632" s="226">
        <f t="shared" si="1381"/>
        <v>0</v>
      </c>
      <c r="AC632" s="271"/>
      <c r="AD632" s="272">
        <v>2500</v>
      </c>
      <c r="AE632" s="272">
        <f t="shared" si="1359"/>
        <v>0</v>
      </c>
      <c r="AF632" s="272">
        <v>5000</v>
      </c>
      <c r="AG632" s="272">
        <f t="shared" si="1360"/>
        <v>0</v>
      </c>
      <c r="AH632" s="273">
        <f t="shared" si="1382"/>
        <v>0</v>
      </c>
      <c r="AI632" s="318"/>
      <c r="AJ632" s="319">
        <v>2500</v>
      </c>
      <c r="AK632" s="319">
        <f t="shared" si="1361"/>
        <v>0</v>
      </c>
      <c r="AL632" s="319">
        <v>5000</v>
      </c>
      <c r="AM632" s="319">
        <f t="shared" si="1362"/>
        <v>0</v>
      </c>
      <c r="AN632" s="320">
        <f t="shared" si="1383"/>
        <v>0</v>
      </c>
      <c r="AO632" s="1610">
        <v>1</v>
      </c>
      <c r="AP632" s="1093">
        <v>2500</v>
      </c>
      <c r="AQ632" s="1093">
        <f t="shared" si="1363"/>
        <v>2500</v>
      </c>
      <c r="AR632" s="1093">
        <v>5000</v>
      </c>
      <c r="AS632" s="1093">
        <f t="shared" si="1364"/>
        <v>5000</v>
      </c>
      <c r="AT632" s="1094">
        <f t="shared" si="1384"/>
        <v>7500</v>
      </c>
      <c r="AU632" s="1103"/>
      <c r="AV632" s="1101">
        <v>2500</v>
      </c>
      <c r="AW632" s="1101">
        <f t="shared" si="1365"/>
        <v>0</v>
      </c>
      <c r="AX632" s="1101">
        <v>5000</v>
      </c>
      <c r="AY632" s="1101">
        <f t="shared" si="1366"/>
        <v>0</v>
      </c>
      <c r="AZ632" s="1102">
        <f t="shared" si="1385"/>
        <v>0</v>
      </c>
      <c r="BA632" s="1151">
        <f t="shared" si="1314"/>
        <v>0</v>
      </c>
      <c r="BB632" s="363">
        <v>2500</v>
      </c>
      <c r="BC632" s="363">
        <f t="shared" si="1367"/>
        <v>0</v>
      </c>
      <c r="BD632" s="363">
        <v>5000</v>
      </c>
      <c r="BE632" s="363">
        <f t="shared" si="1368"/>
        <v>0</v>
      </c>
      <c r="BF632" s="364">
        <f t="shared" si="1386"/>
        <v>0</v>
      </c>
      <c r="BG632" s="1220">
        <f t="shared" si="1349"/>
        <v>7500</v>
      </c>
      <c r="BH632" s="1220">
        <f t="shared" si="1350"/>
        <v>-7500</v>
      </c>
    </row>
    <row r="633" spans="1:60" x14ac:dyDescent="0.2">
      <c r="A633" s="1659">
        <v>618</v>
      </c>
      <c r="B633" s="1160" t="s">
        <v>102</v>
      </c>
      <c r="C633" s="51"/>
      <c r="D633" s="51"/>
      <c r="E633" s="51"/>
      <c r="F633" s="76">
        <v>0</v>
      </c>
      <c r="G633" s="76">
        <f t="shared" si="1351"/>
        <v>0</v>
      </c>
      <c r="H633" s="76">
        <v>0</v>
      </c>
      <c r="I633" s="76">
        <f t="shared" si="1352"/>
        <v>0</v>
      </c>
      <c r="J633" s="120">
        <f t="shared" si="1378"/>
        <v>0</v>
      </c>
      <c r="K633" s="131"/>
      <c r="L633" s="95">
        <v>0</v>
      </c>
      <c r="M633" s="95">
        <f t="shared" si="1353"/>
        <v>0</v>
      </c>
      <c r="N633" s="95">
        <v>0</v>
      </c>
      <c r="O633" s="95">
        <f t="shared" si="1354"/>
        <v>0</v>
      </c>
      <c r="P633" s="96">
        <f t="shared" si="1379"/>
        <v>0</v>
      </c>
      <c r="Q633" s="177"/>
      <c r="R633" s="178">
        <v>0</v>
      </c>
      <c r="S633" s="178">
        <f t="shared" si="1355"/>
        <v>0</v>
      </c>
      <c r="T633" s="178">
        <v>0</v>
      </c>
      <c r="U633" s="178">
        <f t="shared" si="1356"/>
        <v>0</v>
      </c>
      <c r="V633" s="179">
        <f t="shared" si="1380"/>
        <v>0</v>
      </c>
      <c r="W633" s="224"/>
      <c r="X633" s="225">
        <v>0</v>
      </c>
      <c r="Y633" s="225">
        <f t="shared" si="1357"/>
        <v>0</v>
      </c>
      <c r="Z633" s="225">
        <v>0</v>
      </c>
      <c r="AA633" s="225">
        <f t="shared" si="1358"/>
        <v>0</v>
      </c>
      <c r="AB633" s="226">
        <f t="shared" si="1381"/>
        <v>0</v>
      </c>
      <c r="AC633" s="271"/>
      <c r="AD633" s="272">
        <v>0</v>
      </c>
      <c r="AE633" s="272">
        <f t="shared" si="1359"/>
        <v>0</v>
      </c>
      <c r="AF633" s="272">
        <v>0</v>
      </c>
      <c r="AG633" s="272">
        <f t="shared" si="1360"/>
        <v>0</v>
      </c>
      <c r="AH633" s="273">
        <f t="shared" si="1382"/>
        <v>0</v>
      </c>
      <c r="AI633" s="318"/>
      <c r="AJ633" s="319">
        <v>0</v>
      </c>
      <c r="AK633" s="319">
        <f t="shared" si="1361"/>
        <v>0</v>
      </c>
      <c r="AL633" s="319">
        <v>0</v>
      </c>
      <c r="AM633" s="319">
        <f t="shared" si="1362"/>
        <v>0</v>
      </c>
      <c r="AN633" s="320">
        <f t="shared" si="1383"/>
        <v>0</v>
      </c>
      <c r="AO633" s="1107"/>
      <c r="AP633" s="1093">
        <v>0</v>
      </c>
      <c r="AQ633" s="1093">
        <f t="shared" si="1363"/>
        <v>0</v>
      </c>
      <c r="AR633" s="1093">
        <v>0</v>
      </c>
      <c r="AS633" s="1093">
        <f t="shared" si="1364"/>
        <v>0</v>
      </c>
      <c r="AT633" s="1094">
        <f t="shared" si="1384"/>
        <v>0</v>
      </c>
      <c r="AU633" s="1103"/>
      <c r="AV633" s="1101">
        <v>0</v>
      </c>
      <c r="AW633" s="1101">
        <f t="shared" si="1365"/>
        <v>0</v>
      </c>
      <c r="AX633" s="1101">
        <v>0</v>
      </c>
      <c r="AY633" s="1101">
        <f t="shared" si="1366"/>
        <v>0</v>
      </c>
      <c r="AZ633" s="1102">
        <f t="shared" si="1385"/>
        <v>0</v>
      </c>
      <c r="BA633" s="1151">
        <f t="shared" si="1314"/>
        <v>0</v>
      </c>
      <c r="BB633" s="363">
        <v>0</v>
      </c>
      <c r="BC633" s="363">
        <f t="shared" si="1367"/>
        <v>0</v>
      </c>
      <c r="BD633" s="363">
        <v>0</v>
      </c>
      <c r="BE633" s="363">
        <f t="shared" si="1368"/>
        <v>0</v>
      </c>
      <c r="BF633" s="364">
        <f t="shared" si="1386"/>
        <v>0</v>
      </c>
      <c r="BG633" s="1220">
        <f t="shared" si="1349"/>
        <v>0</v>
      </c>
      <c r="BH633" s="1220">
        <f t="shared" si="1350"/>
        <v>0</v>
      </c>
    </row>
    <row r="634" spans="1:60" ht="25.5" x14ac:dyDescent="0.2">
      <c r="A634" s="1">
        <v>619</v>
      </c>
      <c r="B634" s="50" t="s">
        <v>312</v>
      </c>
      <c r="C634" s="51"/>
      <c r="D634" s="51" t="s">
        <v>5</v>
      </c>
      <c r="E634" s="51">
        <v>1</v>
      </c>
      <c r="F634" s="51"/>
      <c r="G634" s="76">
        <f t="shared" si="1351"/>
        <v>0</v>
      </c>
      <c r="H634" s="1124"/>
      <c r="I634" s="76">
        <f t="shared" si="1352"/>
        <v>0</v>
      </c>
      <c r="J634" s="1125"/>
      <c r="K634" s="131"/>
      <c r="L634" s="1144"/>
      <c r="M634" s="95">
        <f t="shared" si="1353"/>
        <v>0</v>
      </c>
      <c r="N634" s="1126"/>
      <c r="O634" s="95">
        <f t="shared" si="1354"/>
        <v>0</v>
      </c>
      <c r="P634" s="1127"/>
      <c r="Q634" s="177"/>
      <c r="R634" s="1145"/>
      <c r="S634" s="178">
        <f t="shared" si="1355"/>
        <v>0</v>
      </c>
      <c r="T634" s="1128"/>
      <c r="U634" s="178">
        <f t="shared" si="1356"/>
        <v>0</v>
      </c>
      <c r="V634" s="1129"/>
      <c r="W634" s="224"/>
      <c r="X634" s="1146"/>
      <c r="Y634" s="225">
        <f t="shared" si="1357"/>
        <v>0</v>
      </c>
      <c r="Z634" s="1130"/>
      <c r="AA634" s="225">
        <f t="shared" si="1358"/>
        <v>0</v>
      </c>
      <c r="AB634" s="1131"/>
      <c r="AC634" s="271"/>
      <c r="AD634" s="1147"/>
      <c r="AE634" s="272">
        <f t="shared" si="1359"/>
        <v>0</v>
      </c>
      <c r="AF634" s="1132"/>
      <c r="AG634" s="272">
        <f t="shared" si="1360"/>
        <v>0</v>
      </c>
      <c r="AH634" s="1133"/>
      <c r="AI634" s="318"/>
      <c r="AJ634" s="1148"/>
      <c r="AK634" s="319">
        <f t="shared" si="1361"/>
        <v>0</v>
      </c>
      <c r="AL634" s="1134"/>
      <c r="AM634" s="319">
        <f t="shared" si="1362"/>
        <v>0</v>
      </c>
      <c r="AN634" s="1135"/>
      <c r="AO634" s="1107"/>
      <c r="AP634" s="1149"/>
      <c r="AQ634" s="1093">
        <f t="shared" si="1363"/>
        <v>0</v>
      </c>
      <c r="AR634" s="1136"/>
      <c r="AS634" s="1093">
        <f t="shared" si="1364"/>
        <v>0</v>
      </c>
      <c r="AT634" s="1137"/>
      <c r="AU634" s="1103"/>
      <c r="AV634" s="1150"/>
      <c r="AW634" s="1101">
        <f t="shared" si="1365"/>
        <v>0</v>
      </c>
      <c r="AX634" s="1138"/>
      <c r="AY634" s="1101">
        <f t="shared" si="1366"/>
        <v>0</v>
      </c>
      <c r="AZ634" s="1139"/>
      <c r="BA634" s="1151">
        <f t="shared" si="1314"/>
        <v>1</v>
      </c>
      <c r="BB634" s="1152"/>
      <c r="BC634" s="363">
        <f t="shared" si="1367"/>
        <v>0</v>
      </c>
      <c r="BD634" s="1140"/>
      <c r="BE634" s="363">
        <f t="shared" si="1368"/>
        <v>0</v>
      </c>
      <c r="BF634" s="364"/>
      <c r="BG634" s="1220">
        <f t="shared" si="1349"/>
        <v>0</v>
      </c>
      <c r="BH634" s="1220">
        <f t="shared" si="1350"/>
        <v>0</v>
      </c>
    </row>
    <row r="635" spans="1:60" x14ac:dyDescent="0.2">
      <c r="A635" s="1">
        <v>620</v>
      </c>
      <c r="B635" s="1154" t="s">
        <v>93</v>
      </c>
      <c r="C635" s="51" t="s">
        <v>314</v>
      </c>
      <c r="D635" s="51" t="s">
        <v>7</v>
      </c>
      <c r="E635" s="51">
        <v>2</v>
      </c>
      <c r="F635" s="76">
        <v>14000</v>
      </c>
      <c r="G635" s="76">
        <f t="shared" si="1351"/>
        <v>28000</v>
      </c>
      <c r="H635" s="76">
        <v>37474</v>
      </c>
      <c r="I635" s="76">
        <f t="shared" si="1352"/>
        <v>74948</v>
      </c>
      <c r="J635" s="120">
        <f t="shared" ref="J635:J637" si="1387">G635+I635</f>
        <v>102948</v>
      </c>
      <c r="K635" s="131"/>
      <c r="L635" s="95">
        <v>14000</v>
      </c>
      <c r="M635" s="95">
        <f t="shared" si="1353"/>
        <v>0</v>
      </c>
      <c r="N635" s="95">
        <v>37474</v>
      </c>
      <c r="O635" s="95">
        <f t="shared" si="1354"/>
        <v>0</v>
      </c>
      <c r="P635" s="96">
        <f t="shared" ref="P635:P637" si="1388">M635+O635</f>
        <v>0</v>
      </c>
      <c r="Q635" s="177"/>
      <c r="R635" s="178">
        <v>14000</v>
      </c>
      <c r="S635" s="178">
        <f t="shared" si="1355"/>
        <v>0</v>
      </c>
      <c r="T635" s="178">
        <v>37474</v>
      </c>
      <c r="U635" s="178">
        <f t="shared" si="1356"/>
        <v>0</v>
      </c>
      <c r="V635" s="179">
        <f t="shared" ref="V635:V637" si="1389">S635+U635</f>
        <v>0</v>
      </c>
      <c r="W635" s="224">
        <v>2</v>
      </c>
      <c r="X635" s="225">
        <v>14000</v>
      </c>
      <c r="Y635" s="225">
        <f t="shared" si="1357"/>
        <v>28000</v>
      </c>
      <c r="Z635" s="225">
        <v>37474</v>
      </c>
      <c r="AA635" s="225">
        <f t="shared" si="1358"/>
        <v>74948</v>
      </c>
      <c r="AB635" s="226">
        <f t="shared" ref="AB635:AB637" si="1390">Y635+AA635</f>
        <v>102948</v>
      </c>
      <c r="AC635" s="271"/>
      <c r="AD635" s="272">
        <v>14000</v>
      </c>
      <c r="AE635" s="272">
        <f t="shared" si="1359"/>
        <v>0</v>
      </c>
      <c r="AF635" s="272">
        <v>37474</v>
      </c>
      <c r="AG635" s="272">
        <f t="shared" si="1360"/>
        <v>0</v>
      </c>
      <c r="AH635" s="273">
        <f t="shared" ref="AH635:AH637" si="1391">AE635+AG635</f>
        <v>0</v>
      </c>
      <c r="AI635" s="318"/>
      <c r="AJ635" s="319">
        <v>14000</v>
      </c>
      <c r="AK635" s="319">
        <f t="shared" si="1361"/>
        <v>0</v>
      </c>
      <c r="AL635" s="319">
        <v>37474</v>
      </c>
      <c r="AM635" s="319">
        <f t="shared" si="1362"/>
        <v>0</v>
      </c>
      <c r="AN635" s="320">
        <f t="shared" ref="AN635:AN637" si="1392">AK635+AM635</f>
        <v>0</v>
      </c>
      <c r="AO635" s="1107"/>
      <c r="AP635" s="1093">
        <v>14000</v>
      </c>
      <c r="AQ635" s="1093">
        <f t="shared" si="1363"/>
        <v>0</v>
      </c>
      <c r="AR635" s="1093">
        <v>37474</v>
      </c>
      <c r="AS635" s="1093">
        <f t="shared" si="1364"/>
        <v>0</v>
      </c>
      <c r="AT635" s="1094">
        <f t="shared" ref="AT635:AT637" si="1393">AQ635+AS635</f>
        <v>0</v>
      </c>
      <c r="AU635" s="1103"/>
      <c r="AV635" s="1101">
        <v>14000</v>
      </c>
      <c r="AW635" s="1101">
        <f t="shared" si="1365"/>
        <v>0</v>
      </c>
      <c r="AX635" s="1101">
        <v>37474</v>
      </c>
      <c r="AY635" s="1101">
        <f t="shared" si="1366"/>
        <v>0</v>
      </c>
      <c r="AZ635" s="1102">
        <f t="shared" ref="AZ635:AZ637" si="1394">AW635+AY635</f>
        <v>0</v>
      </c>
      <c r="BA635" s="1151">
        <f t="shared" ref="BA635:BA662" si="1395">E635-K635-Q635-W635-AC635-AI635-AO635-AU635</f>
        <v>0</v>
      </c>
      <c r="BB635" s="363">
        <v>14000</v>
      </c>
      <c r="BC635" s="363">
        <f t="shared" si="1367"/>
        <v>0</v>
      </c>
      <c r="BD635" s="363">
        <v>37474</v>
      </c>
      <c r="BE635" s="363">
        <f t="shared" si="1368"/>
        <v>0</v>
      </c>
      <c r="BF635" s="364">
        <f t="shared" ref="BF635:BF637" si="1396">BC635+BE635</f>
        <v>0</v>
      </c>
      <c r="BG635" s="1220">
        <f t="shared" si="1349"/>
        <v>0</v>
      </c>
      <c r="BH635" s="1220">
        <f t="shared" si="1350"/>
        <v>0</v>
      </c>
    </row>
    <row r="636" spans="1:60" x14ac:dyDescent="0.2">
      <c r="A636" s="1">
        <v>621</v>
      </c>
      <c r="B636" s="1154" t="s">
        <v>93</v>
      </c>
      <c r="C636" s="51" t="s">
        <v>316</v>
      </c>
      <c r="D636" s="51" t="s">
        <v>7</v>
      </c>
      <c r="E636" s="51">
        <v>2</v>
      </c>
      <c r="F636" s="76">
        <v>14000</v>
      </c>
      <c r="G636" s="76">
        <f t="shared" si="1351"/>
        <v>28000</v>
      </c>
      <c r="H636" s="76">
        <v>34605</v>
      </c>
      <c r="I636" s="76">
        <f t="shared" si="1352"/>
        <v>69210</v>
      </c>
      <c r="J636" s="120">
        <f t="shared" si="1387"/>
        <v>97210</v>
      </c>
      <c r="K636" s="131"/>
      <c r="L636" s="95">
        <v>14000</v>
      </c>
      <c r="M636" s="95">
        <f t="shared" si="1353"/>
        <v>0</v>
      </c>
      <c r="N636" s="95">
        <v>34605</v>
      </c>
      <c r="O636" s="95">
        <f t="shared" si="1354"/>
        <v>0</v>
      </c>
      <c r="P636" s="96">
        <f t="shared" si="1388"/>
        <v>0</v>
      </c>
      <c r="Q636" s="177"/>
      <c r="R636" s="178">
        <v>14000</v>
      </c>
      <c r="S636" s="178">
        <f t="shared" si="1355"/>
        <v>0</v>
      </c>
      <c r="T636" s="178">
        <v>34605</v>
      </c>
      <c r="U636" s="178">
        <f t="shared" si="1356"/>
        <v>0</v>
      </c>
      <c r="V636" s="179">
        <f t="shared" si="1389"/>
        <v>0</v>
      </c>
      <c r="W636" s="224">
        <v>2</v>
      </c>
      <c r="X636" s="225">
        <v>14000</v>
      </c>
      <c r="Y636" s="225">
        <f t="shared" si="1357"/>
        <v>28000</v>
      </c>
      <c r="Z636" s="225">
        <v>34605</v>
      </c>
      <c r="AA636" s="225">
        <f t="shared" si="1358"/>
        <v>69210</v>
      </c>
      <c r="AB636" s="226">
        <f t="shared" si="1390"/>
        <v>97210</v>
      </c>
      <c r="AC636" s="271"/>
      <c r="AD636" s="272">
        <v>14000</v>
      </c>
      <c r="AE636" s="272">
        <f t="shared" si="1359"/>
        <v>0</v>
      </c>
      <c r="AF636" s="272">
        <v>34605</v>
      </c>
      <c r="AG636" s="272">
        <f t="shared" si="1360"/>
        <v>0</v>
      </c>
      <c r="AH636" s="273">
        <f t="shared" si="1391"/>
        <v>0</v>
      </c>
      <c r="AI636" s="318"/>
      <c r="AJ636" s="319">
        <v>14000</v>
      </c>
      <c r="AK636" s="319">
        <f t="shared" si="1361"/>
        <v>0</v>
      </c>
      <c r="AL636" s="319">
        <v>34605</v>
      </c>
      <c r="AM636" s="319">
        <f t="shared" si="1362"/>
        <v>0</v>
      </c>
      <c r="AN636" s="320">
        <f t="shared" si="1392"/>
        <v>0</v>
      </c>
      <c r="AO636" s="1107"/>
      <c r="AP636" s="1093">
        <v>14000</v>
      </c>
      <c r="AQ636" s="1093">
        <f t="shared" si="1363"/>
        <v>0</v>
      </c>
      <c r="AR636" s="1093">
        <v>34605</v>
      </c>
      <c r="AS636" s="1093">
        <f t="shared" si="1364"/>
        <v>0</v>
      </c>
      <c r="AT636" s="1094">
        <f t="shared" si="1393"/>
        <v>0</v>
      </c>
      <c r="AU636" s="1103"/>
      <c r="AV636" s="1101">
        <v>14000</v>
      </c>
      <c r="AW636" s="1101">
        <f t="shared" si="1365"/>
        <v>0</v>
      </c>
      <c r="AX636" s="1101">
        <v>34605</v>
      </c>
      <c r="AY636" s="1101">
        <f t="shared" si="1366"/>
        <v>0</v>
      </c>
      <c r="AZ636" s="1102">
        <f t="shared" si="1394"/>
        <v>0</v>
      </c>
      <c r="BA636" s="1151">
        <f t="shared" si="1395"/>
        <v>0</v>
      </c>
      <c r="BB636" s="363">
        <v>14000</v>
      </c>
      <c r="BC636" s="363">
        <f t="shared" si="1367"/>
        <v>0</v>
      </c>
      <c r="BD636" s="363">
        <v>34605</v>
      </c>
      <c r="BE636" s="363">
        <f t="shared" si="1368"/>
        <v>0</v>
      </c>
      <c r="BF636" s="364">
        <f t="shared" si="1396"/>
        <v>0</v>
      </c>
      <c r="BG636" s="1220">
        <f t="shared" si="1349"/>
        <v>0</v>
      </c>
      <c r="BH636" s="1220">
        <f t="shared" si="1350"/>
        <v>0</v>
      </c>
    </row>
    <row r="637" spans="1:60" ht="25.5" x14ac:dyDescent="0.2">
      <c r="A637" s="1">
        <v>622</v>
      </c>
      <c r="B637" s="1154" t="s">
        <v>94</v>
      </c>
      <c r="C637" s="51" t="s">
        <v>317</v>
      </c>
      <c r="D637" s="51" t="s">
        <v>7</v>
      </c>
      <c r="E637" s="51">
        <v>1</v>
      </c>
      <c r="F637" s="76">
        <v>44166</v>
      </c>
      <c r="G637" s="76">
        <f t="shared" si="1351"/>
        <v>44166</v>
      </c>
      <c r="H637" s="76">
        <v>268606</v>
      </c>
      <c r="I637" s="76">
        <f t="shared" si="1352"/>
        <v>268606</v>
      </c>
      <c r="J637" s="120">
        <f t="shared" si="1387"/>
        <v>312772</v>
      </c>
      <c r="K637" s="131"/>
      <c r="L637" s="95">
        <v>44166</v>
      </c>
      <c r="M637" s="95">
        <f t="shared" si="1353"/>
        <v>0</v>
      </c>
      <c r="N637" s="95">
        <v>268606</v>
      </c>
      <c r="O637" s="95">
        <f t="shared" si="1354"/>
        <v>0</v>
      </c>
      <c r="P637" s="96">
        <f t="shared" si="1388"/>
        <v>0</v>
      </c>
      <c r="Q637" s="177"/>
      <c r="R637" s="178">
        <v>44166</v>
      </c>
      <c r="S637" s="178">
        <f t="shared" si="1355"/>
        <v>0</v>
      </c>
      <c r="T637" s="178">
        <v>268606</v>
      </c>
      <c r="U637" s="178">
        <f t="shared" si="1356"/>
        <v>0</v>
      </c>
      <c r="V637" s="179">
        <f t="shared" si="1389"/>
        <v>0</v>
      </c>
      <c r="W637" s="224">
        <v>1</v>
      </c>
      <c r="X637" s="225">
        <v>44166</v>
      </c>
      <c r="Y637" s="225">
        <f t="shared" si="1357"/>
        <v>44166</v>
      </c>
      <c r="Z637" s="225">
        <v>268606</v>
      </c>
      <c r="AA637" s="225">
        <f t="shared" si="1358"/>
        <v>268606</v>
      </c>
      <c r="AB637" s="226">
        <f t="shared" si="1390"/>
        <v>312772</v>
      </c>
      <c r="AC637" s="271"/>
      <c r="AD637" s="272">
        <v>44166</v>
      </c>
      <c r="AE637" s="272">
        <f t="shared" si="1359"/>
        <v>0</v>
      </c>
      <c r="AF637" s="272">
        <v>268606</v>
      </c>
      <c r="AG637" s="272">
        <f t="shared" si="1360"/>
        <v>0</v>
      </c>
      <c r="AH637" s="273">
        <f t="shared" si="1391"/>
        <v>0</v>
      </c>
      <c r="AI637" s="318"/>
      <c r="AJ637" s="319">
        <v>44166</v>
      </c>
      <c r="AK637" s="319">
        <f t="shared" si="1361"/>
        <v>0</v>
      </c>
      <c r="AL637" s="319">
        <v>268606</v>
      </c>
      <c r="AM637" s="319">
        <f t="shared" si="1362"/>
        <v>0</v>
      </c>
      <c r="AN637" s="320">
        <f t="shared" si="1392"/>
        <v>0</v>
      </c>
      <c r="AO637" s="1107"/>
      <c r="AP637" s="1093">
        <v>44166</v>
      </c>
      <c r="AQ637" s="1093">
        <f t="shared" si="1363"/>
        <v>0</v>
      </c>
      <c r="AR637" s="1093">
        <v>268606</v>
      </c>
      <c r="AS637" s="1093">
        <f t="shared" si="1364"/>
        <v>0</v>
      </c>
      <c r="AT637" s="1094">
        <f t="shared" si="1393"/>
        <v>0</v>
      </c>
      <c r="AU637" s="1103"/>
      <c r="AV637" s="1101">
        <v>44166</v>
      </c>
      <c r="AW637" s="1101">
        <f t="shared" si="1365"/>
        <v>0</v>
      </c>
      <c r="AX637" s="1101">
        <v>268606</v>
      </c>
      <c r="AY637" s="1101">
        <f t="shared" si="1366"/>
        <v>0</v>
      </c>
      <c r="AZ637" s="1102">
        <f t="shared" si="1394"/>
        <v>0</v>
      </c>
      <c r="BA637" s="1151">
        <f t="shared" si="1395"/>
        <v>0</v>
      </c>
      <c r="BB637" s="363">
        <v>44166</v>
      </c>
      <c r="BC637" s="363">
        <f t="shared" si="1367"/>
        <v>0</v>
      </c>
      <c r="BD637" s="363">
        <v>268606</v>
      </c>
      <c r="BE637" s="363">
        <f t="shared" si="1368"/>
        <v>0</v>
      </c>
      <c r="BF637" s="364">
        <f t="shared" si="1396"/>
        <v>0</v>
      </c>
      <c r="BG637" s="1220">
        <f t="shared" si="1349"/>
        <v>0</v>
      </c>
      <c r="BH637" s="1220">
        <f t="shared" si="1350"/>
        <v>0</v>
      </c>
    </row>
    <row r="638" spans="1:60" x14ac:dyDescent="0.2">
      <c r="A638" s="1">
        <v>623</v>
      </c>
      <c r="B638" s="1154" t="s">
        <v>95</v>
      </c>
      <c r="C638" s="51"/>
      <c r="D638" s="51" t="s">
        <v>7</v>
      </c>
      <c r="E638" s="51">
        <v>4</v>
      </c>
      <c r="F638" s="76"/>
      <c r="G638" s="76">
        <f t="shared" si="1351"/>
        <v>0</v>
      </c>
      <c r="H638" s="76"/>
      <c r="I638" s="76">
        <f t="shared" si="1352"/>
        <v>0</v>
      </c>
      <c r="J638" s="120"/>
      <c r="K638" s="131"/>
      <c r="L638" s="95"/>
      <c r="M638" s="95">
        <f t="shared" si="1353"/>
        <v>0</v>
      </c>
      <c r="N638" s="95"/>
      <c r="O638" s="95">
        <f t="shared" si="1354"/>
        <v>0</v>
      </c>
      <c r="P638" s="96"/>
      <c r="Q638" s="177"/>
      <c r="R638" s="178"/>
      <c r="S638" s="178">
        <f t="shared" si="1355"/>
        <v>0</v>
      </c>
      <c r="T638" s="178"/>
      <c r="U638" s="178">
        <f t="shared" si="1356"/>
        <v>0</v>
      </c>
      <c r="V638" s="179"/>
      <c r="W638" s="224"/>
      <c r="X638" s="225"/>
      <c r="Y638" s="225">
        <f t="shared" si="1357"/>
        <v>0</v>
      </c>
      <c r="Z638" s="225"/>
      <c r="AA638" s="225">
        <f t="shared" si="1358"/>
        <v>0</v>
      </c>
      <c r="AB638" s="226"/>
      <c r="AC638" s="271"/>
      <c r="AD638" s="272"/>
      <c r="AE638" s="272">
        <f t="shared" si="1359"/>
        <v>0</v>
      </c>
      <c r="AF638" s="272"/>
      <c r="AG638" s="272">
        <f t="shared" si="1360"/>
        <v>0</v>
      </c>
      <c r="AH638" s="273"/>
      <c r="AI638" s="318"/>
      <c r="AJ638" s="319"/>
      <c r="AK638" s="319">
        <f t="shared" si="1361"/>
        <v>0</v>
      </c>
      <c r="AL638" s="319"/>
      <c r="AM638" s="319">
        <f t="shared" si="1362"/>
        <v>0</v>
      </c>
      <c r="AN638" s="320"/>
      <c r="AO638" s="1107"/>
      <c r="AP638" s="1093"/>
      <c r="AQ638" s="1093">
        <f t="shared" si="1363"/>
        <v>0</v>
      </c>
      <c r="AR638" s="1093"/>
      <c r="AS638" s="1093">
        <f t="shared" si="1364"/>
        <v>0</v>
      </c>
      <c r="AT638" s="1094"/>
      <c r="AU638" s="1103"/>
      <c r="AV638" s="1101"/>
      <c r="AW638" s="1101">
        <f t="shared" si="1365"/>
        <v>0</v>
      </c>
      <c r="AX638" s="1101"/>
      <c r="AY638" s="1101">
        <f t="shared" si="1366"/>
        <v>0</v>
      </c>
      <c r="AZ638" s="1102"/>
      <c r="BA638" s="1151">
        <f t="shared" si="1395"/>
        <v>4</v>
      </c>
      <c r="BB638" s="363"/>
      <c r="BC638" s="363">
        <f t="shared" si="1367"/>
        <v>0</v>
      </c>
      <c r="BD638" s="363"/>
      <c r="BE638" s="363">
        <f t="shared" si="1368"/>
        <v>0</v>
      </c>
      <c r="BF638" s="364"/>
      <c r="BG638" s="1220">
        <f t="shared" si="1349"/>
        <v>0</v>
      </c>
      <c r="BH638" s="1220">
        <f t="shared" si="1350"/>
        <v>0</v>
      </c>
    </row>
    <row r="639" spans="1:60" x14ac:dyDescent="0.2">
      <c r="A639" s="1">
        <v>624</v>
      </c>
      <c r="B639" s="50" t="s">
        <v>245</v>
      </c>
      <c r="C639" s="51"/>
      <c r="D639" s="51"/>
      <c r="E639" s="51">
        <v>0</v>
      </c>
      <c r="F639" s="76"/>
      <c r="G639" s="76">
        <f t="shared" si="1351"/>
        <v>0</v>
      </c>
      <c r="H639" s="76"/>
      <c r="I639" s="76">
        <f t="shared" si="1352"/>
        <v>0</v>
      </c>
      <c r="J639" s="120"/>
      <c r="K639" s="131"/>
      <c r="L639" s="95"/>
      <c r="M639" s="95">
        <f t="shared" si="1353"/>
        <v>0</v>
      </c>
      <c r="N639" s="95"/>
      <c r="O639" s="95">
        <f t="shared" si="1354"/>
        <v>0</v>
      </c>
      <c r="P639" s="96"/>
      <c r="Q639" s="177"/>
      <c r="R639" s="178"/>
      <c r="S639" s="178">
        <f t="shared" si="1355"/>
        <v>0</v>
      </c>
      <c r="T639" s="178"/>
      <c r="U639" s="178">
        <f t="shared" si="1356"/>
        <v>0</v>
      </c>
      <c r="V639" s="179"/>
      <c r="W639" s="224"/>
      <c r="X639" s="225"/>
      <c r="Y639" s="225">
        <f t="shared" si="1357"/>
        <v>0</v>
      </c>
      <c r="Z639" s="225"/>
      <c r="AA639" s="225">
        <f t="shared" si="1358"/>
        <v>0</v>
      </c>
      <c r="AB639" s="226"/>
      <c r="AC639" s="271"/>
      <c r="AD639" s="272"/>
      <c r="AE639" s="272">
        <f t="shared" si="1359"/>
        <v>0</v>
      </c>
      <c r="AF639" s="272"/>
      <c r="AG639" s="272">
        <f t="shared" si="1360"/>
        <v>0</v>
      </c>
      <c r="AH639" s="273"/>
      <c r="AI639" s="318"/>
      <c r="AJ639" s="319"/>
      <c r="AK639" s="319">
        <f t="shared" si="1361"/>
        <v>0</v>
      </c>
      <c r="AL639" s="319"/>
      <c r="AM639" s="319">
        <f t="shared" si="1362"/>
        <v>0</v>
      </c>
      <c r="AN639" s="320"/>
      <c r="AO639" s="1107"/>
      <c r="AP639" s="1093"/>
      <c r="AQ639" s="1093">
        <f t="shared" si="1363"/>
        <v>0</v>
      </c>
      <c r="AR639" s="1093"/>
      <c r="AS639" s="1093">
        <f t="shared" si="1364"/>
        <v>0</v>
      </c>
      <c r="AT639" s="1094"/>
      <c r="AU639" s="1103"/>
      <c r="AV639" s="1101"/>
      <c r="AW639" s="1101">
        <f t="shared" si="1365"/>
        <v>0</v>
      </c>
      <c r="AX639" s="1101"/>
      <c r="AY639" s="1101">
        <f t="shared" si="1366"/>
        <v>0</v>
      </c>
      <c r="AZ639" s="1102"/>
      <c r="BA639" s="1151">
        <f t="shared" si="1395"/>
        <v>0</v>
      </c>
      <c r="BB639" s="363"/>
      <c r="BC639" s="363">
        <f t="shared" si="1367"/>
        <v>0</v>
      </c>
      <c r="BD639" s="363"/>
      <c r="BE639" s="363">
        <f t="shared" si="1368"/>
        <v>0</v>
      </c>
      <c r="BF639" s="364"/>
      <c r="BG639" s="1220">
        <f t="shared" si="1349"/>
        <v>0</v>
      </c>
      <c r="BH639" s="1220">
        <f t="shared" si="1350"/>
        <v>0</v>
      </c>
    </row>
    <row r="640" spans="1:60" x14ac:dyDescent="0.2">
      <c r="A640" s="1">
        <v>625</v>
      </c>
      <c r="B640" s="1154" t="s">
        <v>307</v>
      </c>
      <c r="C640" s="51"/>
      <c r="D640" s="51" t="s">
        <v>96</v>
      </c>
      <c r="E640" s="51">
        <v>22</v>
      </c>
      <c r="F640" s="76">
        <f>250+105</f>
        <v>355</v>
      </c>
      <c r="G640" s="76">
        <f t="shared" si="1351"/>
        <v>7810</v>
      </c>
      <c r="H640" s="76">
        <v>240</v>
      </c>
      <c r="I640" s="76">
        <f t="shared" si="1352"/>
        <v>5280</v>
      </c>
      <c r="J640" s="120">
        <f t="shared" ref="J640:J646" si="1397">G640+I640</f>
        <v>13090</v>
      </c>
      <c r="K640" s="131"/>
      <c r="L640" s="95">
        <f>250+105</f>
        <v>355</v>
      </c>
      <c r="M640" s="95">
        <f t="shared" si="1353"/>
        <v>0</v>
      </c>
      <c r="N640" s="95">
        <v>240</v>
      </c>
      <c r="O640" s="95">
        <f t="shared" si="1354"/>
        <v>0</v>
      </c>
      <c r="P640" s="96">
        <f t="shared" ref="P640:P646" si="1398">M640+O640</f>
        <v>0</v>
      </c>
      <c r="Q640" s="177"/>
      <c r="R640" s="178">
        <f>250+105</f>
        <v>355</v>
      </c>
      <c r="S640" s="178">
        <f t="shared" si="1355"/>
        <v>0</v>
      </c>
      <c r="T640" s="178">
        <v>240</v>
      </c>
      <c r="U640" s="178">
        <f t="shared" si="1356"/>
        <v>0</v>
      </c>
      <c r="V640" s="179">
        <f t="shared" ref="V640:V646" si="1399">S640+U640</f>
        <v>0</v>
      </c>
      <c r="W640" s="224"/>
      <c r="X640" s="225">
        <f>250+105</f>
        <v>355</v>
      </c>
      <c r="Y640" s="225">
        <f t="shared" si="1357"/>
        <v>0</v>
      </c>
      <c r="Z640" s="225">
        <v>240</v>
      </c>
      <c r="AA640" s="225">
        <f t="shared" si="1358"/>
        <v>0</v>
      </c>
      <c r="AB640" s="226">
        <f t="shared" ref="AB640:AB646" si="1400">Y640+AA640</f>
        <v>0</v>
      </c>
      <c r="AC640" s="271">
        <v>22</v>
      </c>
      <c r="AD640" s="272">
        <f>250+105</f>
        <v>355</v>
      </c>
      <c r="AE640" s="272">
        <f t="shared" si="1359"/>
        <v>7810</v>
      </c>
      <c r="AF640" s="272">
        <v>240</v>
      </c>
      <c r="AG640" s="272">
        <f t="shared" si="1360"/>
        <v>5280</v>
      </c>
      <c r="AH640" s="273">
        <f t="shared" ref="AH640:AH646" si="1401">AE640+AG640</f>
        <v>13090</v>
      </c>
      <c r="AI640" s="318"/>
      <c r="AJ640" s="319">
        <f>250+105</f>
        <v>355</v>
      </c>
      <c r="AK640" s="319">
        <f t="shared" si="1361"/>
        <v>0</v>
      </c>
      <c r="AL640" s="319">
        <v>240</v>
      </c>
      <c r="AM640" s="319">
        <f t="shared" si="1362"/>
        <v>0</v>
      </c>
      <c r="AN640" s="320">
        <f t="shared" ref="AN640:AN646" si="1402">AK640+AM640</f>
        <v>0</v>
      </c>
      <c r="AO640" s="1107"/>
      <c r="AP640" s="1093">
        <f>250+105</f>
        <v>355</v>
      </c>
      <c r="AQ640" s="1093">
        <f t="shared" si="1363"/>
        <v>0</v>
      </c>
      <c r="AR640" s="1093">
        <v>240</v>
      </c>
      <c r="AS640" s="1093">
        <f t="shared" si="1364"/>
        <v>0</v>
      </c>
      <c r="AT640" s="1094">
        <f t="shared" ref="AT640:AT646" si="1403">AQ640+AS640</f>
        <v>0</v>
      </c>
      <c r="AU640" s="1103"/>
      <c r="AV640" s="1101">
        <f>250+105</f>
        <v>355</v>
      </c>
      <c r="AW640" s="1101">
        <f t="shared" si="1365"/>
        <v>0</v>
      </c>
      <c r="AX640" s="1101">
        <v>240</v>
      </c>
      <c r="AY640" s="1101">
        <f t="shared" si="1366"/>
        <v>0</v>
      </c>
      <c r="AZ640" s="1102">
        <f t="shared" ref="AZ640:AZ646" si="1404">AW640+AY640</f>
        <v>0</v>
      </c>
      <c r="BA640" s="1151">
        <f t="shared" si="1395"/>
        <v>0</v>
      </c>
      <c r="BB640" s="363">
        <f>250+105</f>
        <v>355</v>
      </c>
      <c r="BC640" s="363">
        <f t="shared" si="1367"/>
        <v>0</v>
      </c>
      <c r="BD640" s="363">
        <v>240</v>
      </c>
      <c r="BE640" s="363">
        <f t="shared" si="1368"/>
        <v>0</v>
      </c>
      <c r="BF640" s="364">
        <f t="shared" ref="BF640:BF646" si="1405">BC640+BE640</f>
        <v>0</v>
      </c>
      <c r="BG640" s="1220">
        <f t="shared" si="1349"/>
        <v>0</v>
      </c>
      <c r="BH640" s="1220">
        <f t="shared" si="1350"/>
        <v>0</v>
      </c>
    </row>
    <row r="641" spans="1:60" x14ac:dyDescent="0.2">
      <c r="A641" s="1">
        <v>626</v>
      </c>
      <c r="B641" s="1154" t="s">
        <v>308</v>
      </c>
      <c r="C641" s="51"/>
      <c r="D641" s="51" t="s">
        <v>96</v>
      </c>
      <c r="E641" s="51">
        <v>24</v>
      </c>
      <c r="F641" s="76">
        <f>330+105</f>
        <v>435</v>
      </c>
      <c r="G641" s="76">
        <f t="shared" si="1351"/>
        <v>10440</v>
      </c>
      <c r="H641" s="76">
        <v>403</v>
      </c>
      <c r="I641" s="76">
        <f t="shared" si="1352"/>
        <v>9672</v>
      </c>
      <c r="J641" s="120">
        <f t="shared" si="1397"/>
        <v>20112</v>
      </c>
      <c r="K641" s="131"/>
      <c r="L641" s="95">
        <f>330+105</f>
        <v>435</v>
      </c>
      <c r="M641" s="95">
        <f t="shared" si="1353"/>
        <v>0</v>
      </c>
      <c r="N641" s="95">
        <v>403</v>
      </c>
      <c r="O641" s="95">
        <f t="shared" si="1354"/>
        <v>0</v>
      </c>
      <c r="P641" s="96">
        <f t="shared" si="1398"/>
        <v>0</v>
      </c>
      <c r="Q641" s="177"/>
      <c r="R641" s="178">
        <f>330+105</f>
        <v>435</v>
      </c>
      <c r="S641" s="178">
        <f t="shared" si="1355"/>
        <v>0</v>
      </c>
      <c r="T641" s="178">
        <v>403</v>
      </c>
      <c r="U641" s="178">
        <f t="shared" si="1356"/>
        <v>0</v>
      </c>
      <c r="V641" s="179">
        <f t="shared" si="1399"/>
        <v>0</v>
      </c>
      <c r="W641" s="224"/>
      <c r="X641" s="225">
        <f>330+105</f>
        <v>435</v>
      </c>
      <c r="Y641" s="225">
        <f t="shared" si="1357"/>
        <v>0</v>
      </c>
      <c r="Z641" s="225">
        <v>403</v>
      </c>
      <c r="AA641" s="225">
        <f t="shared" si="1358"/>
        <v>0</v>
      </c>
      <c r="AB641" s="226">
        <f t="shared" si="1400"/>
        <v>0</v>
      </c>
      <c r="AC641" s="271">
        <v>24</v>
      </c>
      <c r="AD641" s="272">
        <f>330+105</f>
        <v>435</v>
      </c>
      <c r="AE641" s="272">
        <f t="shared" si="1359"/>
        <v>10440</v>
      </c>
      <c r="AF641" s="272">
        <v>403</v>
      </c>
      <c r="AG641" s="272">
        <f t="shared" si="1360"/>
        <v>9672</v>
      </c>
      <c r="AH641" s="273">
        <f t="shared" si="1401"/>
        <v>20112</v>
      </c>
      <c r="AI641" s="318"/>
      <c r="AJ641" s="319">
        <f>330+105</f>
        <v>435</v>
      </c>
      <c r="AK641" s="319">
        <f t="shared" si="1361"/>
        <v>0</v>
      </c>
      <c r="AL641" s="319">
        <v>403</v>
      </c>
      <c r="AM641" s="319">
        <f t="shared" si="1362"/>
        <v>0</v>
      </c>
      <c r="AN641" s="320">
        <f t="shared" si="1402"/>
        <v>0</v>
      </c>
      <c r="AO641" s="1107"/>
      <c r="AP641" s="1093">
        <f>330+105</f>
        <v>435</v>
      </c>
      <c r="AQ641" s="1093">
        <f t="shared" si="1363"/>
        <v>0</v>
      </c>
      <c r="AR641" s="1093">
        <v>403</v>
      </c>
      <c r="AS641" s="1093">
        <f t="shared" si="1364"/>
        <v>0</v>
      </c>
      <c r="AT641" s="1094">
        <f t="shared" si="1403"/>
        <v>0</v>
      </c>
      <c r="AU641" s="1103"/>
      <c r="AV641" s="1101">
        <f>330+105</f>
        <v>435</v>
      </c>
      <c r="AW641" s="1101">
        <f t="shared" si="1365"/>
        <v>0</v>
      </c>
      <c r="AX641" s="1101">
        <v>403</v>
      </c>
      <c r="AY641" s="1101">
        <f t="shared" si="1366"/>
        <v>0</v>
      </c>
      <c r="AZ641" s="1102">
        <f t="shared" si="1404"/>
        <v>0</v>
      </c>
      <c r="BA641" s="1151">
        <f t="shared" si="1395"/>
        <v>0</v>
      </c>
      <c r="BB641" s="363">
        <f>330+105</f>
        <v>435</v>
      </c>
      <c r="BC641" s="363">
        <f t="shared" si="1367"/>
        <v>0</v>
      </c>
      <c r="BD641" s="363">
        <v>403</v>
      </c>
      <c r="BE641" s="363">
        <f t="shared" si="1368"/>
        <v>0</v>
      </c>
      <c r="BF641" s="364">
        <f t="shared" si="1405"/>
        <v>0</v>
      </c>
      <c r="BG641" s="1220">
        <f t="shared" si="1349"/>
        <v>0</v>
      </c>
      <c r="BH641" s="1220">
        <f t="shared" si="1350"/>
        <v>0</v>
      </c>
    </row>
    <row r="642" spans="1:60" x14ac:dyDescent="0.2">
      <c r="A642" s="1">
        <v>627</v>
      </c>
      <c r="B642" s="1154" t="s">
        <v>97</v>
      </c>
      <c r="C642" s="51"/>
      <c r="D642" s="51" t="s">
        <v>96</v>
      </c>
      <c r="E642" s="51">
        <v>8</v>
      </c>
      <c r="F642" s="76">
        <f>352+105</f>
        <v>457</v>
      </c>
      <c r="G642" s="76">
        <f t="shared" si="1351"/>
        <v>3656</v>
      </c>
      <c r="H642" s="76">
        <v>524</v>
      </c>
      <c r="I642" s="76">
        <f t="shared" si="1352"/>
        <v>4192</v>
      </c>
      <c r="J642" s="120">
        <f t="shared" si="1397"/>
        <v>7848</v>
      </c>
      <c r="K642" s="131"/>
      <c r="L642" s="95">
        <f>352+105</f>
        <v>457</v>
      </c>
      <c r="M642" s="95">
        <f t="shared" si="1353"/>
        <v>0</v>
      </c>
      <c r="N642" s="95">
        <v>524</v>
      </c>
      <c r="O642" s="95">
        <f t="shared" si="1354"/>
        <v>0</v>
      </c>
      <c r="P642" s="96">
        <f t="shared" si="1398"/>
        <v>0</v>
      </c>
      <c r="Q642" s="177"/>
      <c r="R642" s="178">
        <f>352+105</f>
        <v>457</v>
      </c>
      <c r="S642" s="178">
        <f t="shared" si="1355"/>
        <v>0</v>
      </c>
      <c r="T642" s="178">
        <v>524</v>
      </c>
      <c r="U642" s="178">
        <f t="shared" si="1356"/>
        <v>0</v>
      </c>
      <c r="V642" s="179">
        <f t="shared" si="1399"/>
        <v>0</v>
      </c>
      <c r="W642" s="224"/>
      <c r="X642" s="225">
        <f>352+105</f>
        <v>457</v>
      </c>
      <c r="Y642" s="225">
        <f t="shared" si="1357"/>
        <v>0</v>
      </c>
      <c r="Z642" s="225">
        <v>524</v>
      </c>
      <c r="AA642" s="225">
        <f t="shared" si="1358"/>
        <v>0</v>
      </c>
      <c r="AB642" s="226">
        <f t="shared" si="1400"/>
        <v>0</v>
      </c>
      <c r="AC642" s="271">
        <v>8</v>
      </c>
      <c r="AD642" s="272">
        <f>352+105</f>
        <v>457</v>
      </c>
      <c r="AE642" s="272">
        <f t="shared" si="1359"/>
        <v>3656</v>
      </c>
      <c r="AF642" s="272">
        <v>524</v>
      </c>
      <c r="AG642" s="272">
        <f t="shared" si="1360"/>
        <v>4192</v>
      </c>
      <c r="AH642" s="273">
        <f t="shared" si="1401"/>
        <v>7848</v>
      </c>
      <c r="AI642" s="318"/>
      <c r="AJ642" s="319">
        <f>352+105</f>
        <v>457</v>
      </c>
      <c r="AK642" s="319">
        <f t="shared" si="1361"/>
        <v>0</v>
      </c>
      <c r="AL642" s="319">
        <v>524</v>
      </c>
      <c r="AM642" s="319">
        <f t="shared" si="1362"/>
        <v>0</v>
      </c>
      <c r="AN642" s="320">
        <f t="shared" si="1402"/>
        <v>0</v>
      </c>
      <c r="AO642" s="1107"/>
      <c r="AP642" s="1093">
        <f>352+105</f>
        <v>457</v>
      </c>
      <c r="AQ642" s="1093">
        <f t="shared" si="1363"/>
        <v>0</v>
      </c>
      <c r="AR642" s="1093">
        <v>524</v>
      </c>
      <c r="AS642" s="1093">
        <f t="shared" si="1364"/>
        <v>0</v>
      </c>
      <c r="AT642" s="1094">
        <f t="shared" si="1403"/>
        <v>0</v>
      </c>
      <c r="AU642" s="1103"/>
      <c r="AV642" s="1101">
        <f>352+105</f>
        <v>457</v>
      </c>
      <c r="AW642" s="1101">
        <f t="shared" si="1365"/>
        <v>0</v>
      </c>
      <c r="AX642" s="1101">
        <v>524</v>
      </c>
      <c r="AY642" s="1101">
        <f t="shared" si="1366"/>
        <v>0</v>
      </c>
      <c r="AZ642" s="1102">
        <f t="shared" si="1404"/>
        <v>0</v>
      </c>
      <c r="BA642" s="1151">
        <f t="shared" si="1395"/>
        <v>0</v>
      </c>
      <c r="BB642" s="363">
        <f>352+105</f>
        <v>457</v>
      </c>
      <c r="BC642" s="363">
        <f t="shared" si="1367"/>
        <v>0</v>
      </c>
      <c r="BD642" s="363">
        <v>524</v>
      </c>
      <c r="BE642" s="363">
        <f t="shared" si="1368"/>
        <v>0</v>
      </c>
      <c r="BF642" s="364">
        <f t="shared" si="1405"/>
        <v>0</v>
      </c>
      <c r="BG642" s="1220">
        <f t="shared" si="1349"/>
        <v>0</v>
      </c>
      <c r="BH642" s="1220">
        <f t="shared" si="1350"/>
        <v>0</v>
      </c>
    </row>
    <row r="643" spans="1:60" x14ac:dyDescent="0.2">
      <c r="A643" s="1">
        <v>628</v>
      </c>
      <c r="B643" s="1154" t="s">
        <v>311</v>
      </c>
      <c r="C643" s="51"/>
      <c r="D643" s="51" t="s">
        <v>96</v>
      </c>
      <c r="E643" s="51">
        <v>10</v>
      </c>
      <c r="F643" s="76">
        <v>556</v>
      </c>
      <c r="G643" s="76">
        <f t="shared" si="1351"/>
        <v>5560</v>
      </c>
      <c r="H643" s="76">
        <v>877</v>
      </c>
      <c r="I643" s="76">
        <f t="shared" si="1352"/>
        <v>8770</v>
      </c>
      <c r="J643" s="120">
        <f t="shared" si="1397"/>
        <v>14330</v>
      </c>
      <c r="K643" s="131"/>
      <c r="L643" s="95">
        <v>556</v>
      </c>
      <c r="M643" s="95">
        <f t="shared" si="1353"/>
        <v>0</v>
      </c>
      <c r="N643" s="95">
        <v>877</v>
      </c>
      <c r="O643" s="95">
        <f t="shared" si="1354"/>
        <v>0</v>
      </c>
      <c r="P643" s="96">
        <f t="shared" si="1398"/>
        <v>0</v>
      </c>
      <c r="Q643" s="177"/>
      <c r="R643" s="178">
        <v>556</v>
      </c>
      <c r="S643" s="178">
        <f t="shared" si="1355"/>
        <v>0</v>
      </c>
      <c r="T643" s="178">
        <v>877</v>
      </c>
      <c r="U643" s="178">
        <f t="shared" si="1356"/>
        <v>0</v>
      </c>
      <c r="V643" s="179">
        <f t="shared" si="1399"/>
        <v>0</v>
      </c>
      <c r="W643" s="224"/>
      <c r="X643" s="225">
        <v>556</v>
      </c>
      <c r="Y643" s="225">
        <f t="shared" si="1357"/>
        <v>0</v>
      </c>
      <c r="Z643" s="225">
        <v>877</v>
      </c>
      <c r="AA643" s="225">
        <f t="shared" si="1358"/>
        <v>0</v>
      </c>
      <c r="AB643" s="226">
        <f t="shared" si="1400"/>
        <v>0</v>
      </c>
      <c r="AC643" s="271">
        <v>10</v>
      </c>
      <c r="AD643" s="272">
        <v>556</v>
      </c>
      <c r="AE643" s="272">
        <f t="shared" si="1359"/>
        <v>5560</v>
      </c>
      <c r="AF643" s="272">
        <v>877</v>
      </c>
      <c r="AG643" s="272">
        <f t="shared" si="1360"/>
        <v>8770</v>
      </c>
      <c r="AH643" s="273">
        <f t="shared" si="1401"/>
        <v>14330</v>
      </c>
      <c r="AI643" s="318"/>
      <c r="AJ643" s="319">
        <v>556</v>
      </c>
      <c r="AK643" s="319">
        <f t="shared" si="1361"/>
        <v>0</v>
      </c>
      <c r="AL643" s="319">
        <v>877</v>
      </c>
      <c r="AM643" s="319">
        <f t="shared" si="1362"/>
        <v>0</v>
      </c>
      <c r="AN643" s="320">
        <f t="shared" si="1402"/>
        <v>0</v>
      </c>
      <c r="AO643" s="1107"/>
      <c r="AP643" s="1093">
        <v>556</v>
      </c>
      <c r="AQ643" s="1093">
        <f t="shared" si="1363"/>
        <v>0</v>
      </c>
      <c r="AR643" s="1093">
        <v>877</v>
      </c>
      <c r="AS643" s="1093">
        <f t="shared" si="1364"/>
        <v>0</v>
      </c>
      <c r="AT643" s="1094">
        <f t="shared" si="1403"/>
        <v>0</v>
      </c>
      <c r="AU643" s="1103"/>
      <c r="AV643" s="1101">
        <v>556</v>
      </c>
      <c r="AW643" s="1101">
        <f t="shared" si="1365"/>
        <v>0</v>
      </c>
      <c r="AX643" s="1101">
        <v>877</v>
      </c>
      <c r="AY643" s="1101">
        <f t="shared" si="1366"/>
        <v>0</v>
      </c>
      <c r="AZ643" s="1102">
        <f t="shared" si="1404"/>
        <v>0</v>
      </c>
      <c r="BA643" s="1151">
        <f t="shared" si="1395"/>
        <v>0</v>
      </c>
      <c r="BB643" s="363">
        <v>556</v>
      </c>
      <c r="BC643" s="363">
        <f t="shared" si="1367"/>
        <v>0</v>
      </c>
      <c r="BD643" s="363">
        <v>877</v>
      </c>
      <c r="BE643" s="363">
        <f t="shared" si="1368"/>
        <v>0</v>
      </c>
      <c r="BF643" s="364">
        <f t="shared" si="1405"/>
        <v>0</v>
      </c>
      <c r="BG643" s="1220">
        <f t="shared" si="1349"/>
        <v>0</v>
      </c>
      <c r="BH643" s="1220">
        <f t="shared" si="1350"/>
        <v>0</v>
      </c>
    </row>
    <row r="644" spans="1:60" x14ac:dyDescent="0.2">
      <c r="A644" s="1">
        <v>629</v>
      </c>
      <c r="B644" s="50" t="s">
        <v>98</v>
      </c>
      <c r="C644" s="51" t="s">
        <v>99</v>
      </c>
      <c r="D644" s="51" t="s">
        <v>7</v>
      </c>
      <c r="E644" s="51">
        <v>4</v>
      </c>
      <c r="F644" s="76">
        <v>2500</v>
      </c>
      <c r="G644" s="76">
        <f t="shared" si="1351"/>
        <v>10000</v>
      </c>
      <c r="H644" s="76">
        <v>8211</v>
      </c>
      <c r="I644" s="76">
        <f t="shared" si="1352"/>
        <v>32844</v>
      </c>
      <c r="J644" s="120">
        <f t="shared" si="1397"/>
        <v>42844</v>
      </c>
      <c r="K644" s="131"/>
      <c r="L644" s="95">
        <v>2500</v>
      </c>
      <c r="M644" s="95">
        <f t="shared" si="1353"/>
        <v>0</v>
      </c>
      <c r="N644" s="95">
        <v>8211</v>
      </c>
      <c r="O644" s="95">
        <f t="shared" si="1354"/>
        <v>0</v>
      </c>
      <c r="P644" s="96">
        <f t="shared" si="1398"/>
        <v>0</v>
      </c>
      <c r="Q644" s="177"/>
      <c r="R644" s="178">
        <v>2500</v>
      </c>
      <c r="S644" s="178">
        <f t="shared" si="1355"/>
        <v>0</v>
      </c>
      <c r="T644" s="178">
        <v>8211</v>
      </c>
      <c r="U644" s="178">
        <f t="shared" si="1356"/>
        <v>0</v>
      </c>
      <c r="V644" s="179">
        <f t="shared" si="1399"/>
        <v>0</v>
      </c>
      <c r="W644" s="224"/>
      <c r="X644" s="225">
        <v>2500</v>
      </c>
      <c r="Y644" s="225">
        <f t="shared" si="1357"/>
        <v>0</v>
      </c>
      <c r="Z644" s="225">
        <v>8211</v>
      </c>
      <c r="AA644" s="225">
        <f t="shared" si="1358"/>
        <v>0</v>
      </c>
      <c r="AB644" s="226">
        <f t="shared" si="1400"/>
        <v>0</v>
      </c>
      <c r="AC644" s="271">
        <v>4</v>
      </c>
      <c r="AD644" s="272">
        <v>2500</v>
      </c>
      <c r="AE644" s="272">
        <f t="shared" si="1359"/>
        <v>10000</v>
      </c>
      <c r="AF644" s="272">
        <v>8211</v>
      </c>
      <c r="AG644" s="272">
        <f t="shared" si="1360"/>
        <v>32844</v>
      </c>
      <c r="AH644" s="273">
        <f t="shared" si="1401"/>
        <v>42844</v>
      </c>
      <c r="AI644" s="318"/>
      <c r="AJ644" s="319">
        <v>2500</v>
      </c>
      <c r="AK644" s="319">
        <f t="shared" si="1361"/>
        <v>0</v>
      </c>
      <c r="AL644" s="319">
        <v>8211</v>
      </c>
      <c r="AM644" s="319">
        <f t="shared" si="1362"/>
        <v>0</v>
      </c>
      <c r="AN644" s="320">
        <f t="shared" si="1402"/>
        <v>0</v>
      </c>
      <c r="AO644" s="1107"/>
      <c r="AP644" s="1093">
        <v>2500</v>
      </c>
      <c r="AQ644" s="1093">
        <f t="shared" si="1363"/>
        <v>0</v>
      </c>
      <c r="AR644" s="1093">
        <v>8211</v>
      </c>
      <c r="AS644" s="1093">
        <f t="shared" si="1364"/>
        <v>0</v>
      </c>
      <c r="AT644" s="1094">
        <f t="shared" si="1403"/>
        <v>0</v>
      </c>
      <c r="AU644" s="1103"/>
      <c r="AV644" s="1101">
        <v>2500</v>
      </c>
      <c r="AW644" s="1101">
        <f t="shared" si="1365"/>
        <v>0</v>
      </c>
      <c r="AX644" s="1101">
        <v>8211</v>
      </c>
      <c r="AY644" s="1101">
        <f t="shared" si="1366"/>
        <v>0</v>
      </c>
      <c r="AZ644" s="1102">
        <f t="shared" si="1404"/>
        <v>0</v>
      </c>
      <c r="BA644" s="1151">
        <f t="shared" si="1395"/>
        <v>0</v>
      </c>
      <c r="BB644" s="363">
        <v>2500</v>
      </c>
      <c r="BC644" s="363">
        <f t="shared" si="1367"/>
        <v>0</v>
      </c>
      <c r="BD644" s="363">
        <v>8211</v>
      </c>
      <c r="BE644" s="363">
        <f t="shared" si="1368"/>
        <v>0</v>
      </c>
      <c r="BF644" s="364">
        <f t="shared" si="1405"/>
        <v>0</v>
      </c>
      <c r="BG644" s="1220">
        <f t="shared" si="1349"/>
        <v>0</v>
      </c>
      <c r="BH644" s="1220">
        <f t="shared" si="1350"/>
        <v>0</v>
      </c>
    </row>
    <row r="645" spans="1:60" x14ac:dyDescent="0.2">
      <c r="A645" s="1">
        <v>630</v>
      </c>
      <c r="B645" s="50" t="s">
        <v>310</v>
      </c>
      <c r="C645" s="51"/>
      <c r="D645" s="51" t="s">
        <v>7</v>
      </c>
      <c r="E645" s="51">
        <v>1</v>
      </c>
      <c r="F645" s="76">
        <v>2500</v>
      </c>
      <c r="G645" s="76">
        <f t="shared" si="1351"/>
        <v>2500</v>
      </c>
      <c r="H645" s="76">
        <v>5000</v>
      </c>
      <c r="I645" s="76">
        <f t="shared" si="1352"/>
        <v>5000</v>
      </c>
      <c r="J645" s="120">
        <f t="shared" si="1397"/>
        <v>7500</v>
      </c>
      <c r="K645" s="131"/>
      <c r="L645" s="95">
        <v>2500</v>
      </c>
      <c r="M645" s="95">
        <f t="shared" si="1353"/>
        <v>0</v>
      </c>
      <c r="N645" s="95">
        <v>5000</v>
      </c>
      <c r="O645" s="95">
        <f t="shared" si="1354"/>
        <v>0</v>
      </c>
      <c r="P645" s="96">
        <f t="shared" si="1398"/>
        <v>0</v>
      </c>
      <c r="Q645" s="177"/>
      <c r="R645" s="178">
        <v>2500</v>
      </c>
      <c r="S645" s="178">
        <f t="shared" si="1355"/>
        <v>0</v>
      </c>
      <c r="T645" s="178">
        <v>5000</v>
      </c>
      <c r="U645" s="178">
        <f t="shared" si="1356"/>
        <v>0</v>
      </c>
      <c r="V645" s="179">
        <f t="shared" si="1399"/>
        <v>0</v>
      </c>
      <c r="W645" s="224"/>
      <c r="X645" s="225">
        <v>2500</v>
      </c>
      <c r="Y645" s="225">
        <f t="shared" si="1357"/>
        <v>0</v>
      </c>
      <c r="Z645" s="225">
        <v>5000</v>
      </c>
      <c r="AA645" s="225">
        <f t="shared" si="1358"/>
        <v>0</v>
      </c>
      <c r="AB645" s="226">
        <f t="shared" si="1400"/>
        <v>0</v>
      </c>
      <c r="AC645" s="271"/>
      <c r="AD645" s="272">
        <v>2500</v>
      </c>
      <c r="AE645" s="272">
        <f t="shared" si="1359"/>
        <v>0</v>
      </c>
      <c r="AF645" s="272">
        <v>5000</v>
      </c>
      <c r="AG645" s="272">
        <f t="shared" si="1360"/>
        <v>0</v>
      </c>
      <c r="AH645" s="273">
        <f t="shared" si="1401"/>
        <v>0</v>
      </c>
      <c r="AI645" s="318"/>
      <c r="AJ645" s="319">
        <v>2500</v>
      </c>
      <c r="AK645" s="319">
        <f t="shared" si="1361"/>
        <v>0</v>
      </c>
      <c r="AL645" s="319">
        <v>5000</v>
      </c>
      <c r="AM645" s="319">
        <f t="shared" si="1362"/>
        <v>0</v>
      </c>
      <c r="AN645" s="320">
        <f t="shared" si="1402"/>
        <v>0</v>
      </c>
      <c r="AO645" s="1610">
        <v>1</v>
      </c>
      <c r="AP645" s="1093">
        <v>2500</v>
      </c>
      <c r="AQ645" s="1093">
        <f t="shared" si="1363"/>
        <v>2500</v>
      </c>
      <c r="AR645" s="1093">
        <v>5000</v>
      </c>
      <c r="AS645" s="1093">
        <f t="shared" si="1364"/>
        <v>5000</v>
      </c>
      <c r="AT645" s="1094">
        <f t="shared" si="1403"/>
        <v>7500</v>
      </c>
      <c r="AU645" s="1103"/>
      <c r="AV645" s="1101">
        <v>2500</v>
      </c>
      <c r="AW645" s="1101">
        <f t="shared" si="1365"/>
        <v>0</v>
      </c>
      <c r="AX645" s="1101">
        <v>5000</v>
      </c>
      <c r="AY645" s="1101">
        <f t="shared" si="1366"/>
        <v>0</v>
      </c>
      <c r="AZ645" s="1102">
        <f t="shared" si="1404"/>
        <v>0</v>
      </c>
      <c r="BA645" s="1151">
        <f t="shared" si="1395"/>
        <v>0</v>
      </c>
      <c r="BB645" s="363">
        <v>2500</v>
      </c>
      <c r="BC645" s="363">
        <f t="shared" si="1367"/>
        <v>0</v>
      </c>
      <c r="BD645" s="363">
        <v>5000</v>
      </c>
      <c r="BE645" s="363">
        <f t="shared" si="1368"/>
        <v>0</v>
      </c>
      <c r="BF645" s="364">
        <f t="shared" si="1405"/>
        <v>0</v>
      </c>
      <c r="BG645" s="1220">
        <f t="shared" si="1349"/>
        <v>7500</v>
      </c>
      <c r="BH645" s="1220">
        <f t="shared" si="1350"/>
        <v>-7500</v>
      </c>
    </row>
    <row r="646" spans="1:60" x14ac:dyDescent="0.2">
      <c r="A646" s="1659">
        <v>631</v>
      </c>
      <c r="B646" s="1160" t="s">
        <v>103</v>
      </c>
      <c r="C646" s="51"/>
      <c r="D646" s="51"/>
      <c r="E646" s="51"/>
      <c r="F646" s="76">
        <v>0</v>
      </c>
      <c r="G646" s="76">
        <f t="shared" si="1351"/>
        <v>0</v>
      </c>
      <c r="H646" s="76">
        <v>0</v>
      </c>
      <c r="I646" s="76">
        <f t="shared" si="1352"/>
        <v>0</v>
      </c>
      <c r="J646" s="120">
        <f t="shared" si="1397"/>
        <v>0</v>
      </c>
      <c r="K646" s="131"/>
      <c r="L646" s="95">
        <v>0</v>
      </c>
      <c r="M646" s="95">
        <f t="shared" si="1353"/>
        <v>0</v>
      </c>
      <c r="N646" s="95">
        <v>0</v>
      </c>
      <c r="O646" s="95">
        <f t="shared" si="1354"/>
        <v>0</v>
      </c>
      <c r="P646" s="96">
        <f t="shared" si="1398"/>
        <v>0</v>
      </c>
      <c r="Q646" s="177"/>
      <c r="R646" s="178">
        <v>0</v>
      </c>
      <c r="S646" s="178">
        <f t="shared" si="1355"/>
        <v>0</v>
      </c>
      <c r="T646" s="178">
        <v>0</v>
      </c>
      <c r="U646" s="178">
        <f t="shared" si="1356"/>
        <v>0</v>
      </c>
      <c r="V646" s="179">
        <f t="shared" si="1399"/>
        <v>0</v>
      </c>
      <c r="W646" s="224"/>
      <c r="X646" s="225">
        <v>0</v>
      </c>
      <c r="Y646" s="225">
        <f t="shared" si="1357"/>
        <v>0</v>
      </c>
      <c r="Z646" s="225">
        <v>0</v>
      </c>
      <c r="AA646" s="225">
        <f t="shared" si="1358"/>
        <v>0</v>
      </c>
      <c r="AB646" s="226">
        <f t="shared" si="1400"/>
        <v>0</v>
      </c>
      <c r="AC646" s="271"/>
      <c r="AD646" s="272">
        <v>0</v>
      </c>
      <c r="AE646" s="272">
        <f t="shared" si="1359"/>
        <v>0</v>
      </c>
      <c r="AF646" s="272">
        <v>0</v>
      </c>
      <c r="AG646" s="272">
        <f t="shared" si="1360"/>
        <v>0</v>
      </c>
      <c r="AH646" s="273">
        <f t="shared" si="1401"/>
        <v>0</v>
      </c>
      <c r="AI646" s="318"/>
      <c r="AJ646" s="319">
        <v>0</v>
      </c>
      <c r="AK646" s="319">
        <f t="shared" si="1361"/>
        <v>0</v>
      </c>
      <c r="AL646" s="319">
        <v>0</v>
      </c>
      <c r="AM646" s="319">
        <f t="shared" si="1362"/>
        <v>0</v>
      </c>
      <c r="AN646" s="320">
        <f t="shared" si="1402"/>
        <v>0</v>
      </c>
      <c r="AO646" s="1107"/>
      <c r="AP646" s="1093">
        <v>0</v>
      </c>
      <c r="AQ646" s="1093">
        <f t="shared" si="1363"/>
        <v>0</v>
      </c>
      <c r="AR646" s="1093">
        <v>0</v>
      </c>
      <c r="AS646" s="1093">
        <f t="shared" si="1364"/>
        <v>0</v>
      </c>
      <c r="AT646" s="1094">
        <f t="shared" si="1403"/>
        <v>0</v>
      </c>
      <c r="AU646" s="1103"/>
      <c r="AV646" s="1101">
        <v>0</v>
      </c>
      <c r="AW646" s="1101">
        <f t="shared" si="1365"/>
        <v>0</v>
      </c>
      <c r="AX646" s="1101">
        <v>0</v>
      </c>
      <c r="AY646" s="1101">
        <f t="shared" si="1366"/>
        <v>0</v>
      </c>
      <c r="AZ646" s="1102">
        <f t="shared" si="1404"/>
        <v>0</v>
      </c>
      <c r="BA646" s="1151">
        <f t="shared" si="1395"/>
        <v>0</v>
      </c>
      <c r="BB646" s="363">
        <v>0</v>
      </c>
      <c r="BC646" s="363">
        <f t="shared" si="1367"/>
        <v>0</v>
      </c>
      <c r="BD646" s="363">
        <v>0</v>
      </c>
      <c r="BE646" s="363">
        <f t="shared" si="1368"/>
        <v>0</v>
      </c>
      <c r="BF646" s="364">
        <f t="shared" si="1405"/>
        <v>0</v>
      </c>
      <c r="BG646" s="1220">
        <f t="shared" si="1349"/>
        <v>0</v>
      </c>
      <c r="BH646" s="1220">
        <f t="shared" si="1350"/>
        <v>0</v>
      </c>
    </row>
    <row r="647" spans="1:60" ht="25.5" x14ac:dyDescent="0.2">
      <c r="A647" s="1">
        <v>632</v>
      </c>
      <c r="B647" s="50" t="s">
        <v>312</v>
      </c>
      <c r="C647" s="51"/>
      <c r="D647" s="51" t="s">
        <v>5</v>
      </c>
      <c r="E647" s="51">
        <v>1</v>
      </c>
      <c r="F647" s="51"/>
      <c r="G647" s="76">
        <f t="shared" si="1351"/>
        <v>0</v>
      </c>
      <c r="H647" s="1124"/>
      <c r="I647" s="76">
        <f t="shared" si="1352"/>
        <v>0</v>
      </c>
      <c r="J647" s="1125"/>
      <c r="K647" s="131"/>
      <c r="L647" s="1144"/>
      <c r="M647" s="95">
        <f t="shared" si="1353"/>
        <v>0</v>
      </c>
      <c r="N647" s="1126"/>
      <c r="O647" s="95">
        <f t="shared" si="1354"/>
        <v>0</v>
      </c>
      <c r="P647" s="1127"/>
      <c r="Q647" s="177"/>
      <c r="R647" s="1145"/>
      <c r="S647" s="178">
        <f t="shared" si="1355"/>
        <v>0</v>
      </c>
      <c r="T647" s="1128"/>
      <c r="U647" s="178">
        <f t="shared" si="1356"/>
        <v>0</v>
      </c>
      <c r="V647" s="1129"/>
      <c r="W647" s="224"/>
      <c r="X647" s="1146"/>
      <c r="Y647" s="225">
        <f t="shared" si="1357"/>
        <v>0</v>
      </c>
      <c r="Z647" s="1130"/>
      <c r="AA647" s="225">
        <f t="shared" si="1358"/>
        <v>0</v>
      </c>
      <c r="AB647" s="1131"/>
      <c r="AC647" s="271"/>
      <c r="AD647" s="1147"/>
      <c r="AE647" s="272">
        <f t="shared" si="1359"/>
        <v>0</v>
      </c>
      <c r="AF647" s="1132"/>
      <c r="AG647" s="272">
        <f t="shared" si="1360"/>
        <v>0</v>
      </c>
      <c r="AH647" s="1133"/>
      <c r="AI647" s="318"/>
      <c r="AJ647" s="1148"/>
      <c r="AK647" s="319">
        <f t="shared" si="1361"/>
        <v>0</v>
      </c>
      <c r="AL647" s="1134"/>
      <c r="AM647" s="319">
        <f t="shared" si="1362"/>
        <v>0</v>
      </c>
      <c r="AN647" s="1135"/>
      <c r="AO647" s="1107"/>
      <c r="AP647" s="1149"/>
      <c r="AQ647" s="1093">
        <f t="shared" si="1363"/>
        <v>0</v>
      </c>
      <c r="AR647" s="1136"/>
      <c r="AS647" s="1093">
        <f t="shared" si="1364"/>
        <v>0</v>
      </c>
      <c r="AT647" s="1137"/>
      <c r="AU647" s="1103"/>
      <c r="AV647" s="1150"/>
      <c r="AW647" s="1101">
        <f t="shared" si="1365"/>
        <v>0</v>
      </c>
      <c r="AX647" s="1138"/>
      <c r="AY647" s="1101">
        <f t="shared" si="1366"/>
        <v>0</v>
      </c>
      <c r="AZ647" s="1139"/>
      <c r="BA647" s="1151">
        <f t="shared" si="1395"/>
        <v>1</v>
      </c>
      <c r="BB647" s="1152"/>
      <c r="BC647" s="363">
        <f t="shared" si="1367"/>
        <v>0</v>
      </c>
      <c r="BD647" s="1140"/>
      <c r="BE647" s="363">
        <f t="shared" si="1368"/>
        <v>0</v>
      </c>
      <c r="BF647" s="1141"/>
      <c r="BG647" s="1220">
        <f t="shared" si="1349"/>
        <v>0</v>
      </c>
      <c r="BH647" s="1220">
        <f t="shared" si="1350"/>
        <v>0</v>
      </c>
    </row>
    <row r="648" spans="1:60" x14ac:dyDescent="0.2">
      <c r="A648" s="1">
        <v>633</v>
      </c>
      <c r="B648" s="1154" t="s">
        <v>93</v>
      </c>
      <c r="C648" s="51" t="s">
        <v>316</v>
      </c>
      <c r="D648" s="51" t="s">
        <v>7</v>
      </c>
      <c r="E648" s="51">
        <v>1</v>
      </c>
      <c r="F648" s="76">
        <v>14000</v>
      </c>
      <c r="G648" s="76">
        <f t="shared" si="1351"/>
        <v>14000</v>
      </c>
      <c r="H648" s="76">
        <v>34605</v>
      </c>
      <c r="I648" s="76">
        <f t="shared" si="1352"/>
        <v>34605</v>
      </c>
      <c r="J648" s="120">
        <f t="shared" ref="J648:J651" si="1406">G648+I648</f>
        <v>48605</v>
      </c>
      <c r="K648" s="131"/>
      <c r="L648" s="95">
        <v>14000</v>
      </c>
      <c r="M648" s="95">
        <f t="shared" si="1353"/>
        <v>0</v>
      </c>
      <c r="N648" s="95">
        <v>34605</v>
      </c>
      <c r="O648" s="95">
        <f t="shared" si="1354"/>
        <v>0</v>
      </c>
      <c r="P648" s="96">
        <f t="shared" ref="P648:P651" si="1407">M648+O648</f>
        <v>0</v>
      </c>
      <c r="Q648" s="177"/>
      <c r="R648" s="178">
        <v>14000</v>
      </c>
      <c r="S648" s="178">
        <f t="shared" si="1355"/>
        <v>0</v>
      </c>
      <c r="T648" s="178">
        <v>34605</v>
      </c>
      <c r="U648" s="178">
        <f t="shared" si="1356"/>
        <v>0</v>
      </c>
      <c r="V648" s="179">
        <f t="shared" ref="V648:V651" si="1408">S648+U648</f>
        <v>0</v>
      </c>
      <c r="W648" s="224">
        <v>1</v>
      </c>
      <c r="X648" s="225">
        <v>14000</v>
      </c>
      <c r="Y648" s="225">
        <f t="shared" si="1357"/>
        <v>14000</v>
      </c>
      <c r="Z648" s="225">
        <v>34605</v>
      </c>
      <c r="AA648" s="225">
        <f t="shared" si="1358"/>
        <v>34605</v>
      </c>
      <c r="AB648" s="226">
        <f t="shared" ref="AB648:AB651" si="1409">Y648+AA648</f>
        <v>48605</v>
      </c>
      <c r="AC648" s="271"/>
      <c r="AD648" s="272">
        <v>14000</v>
      </c>
      <c r="AE648" s="272">
        <f t="shared" si="1359"/>
        <v>0</v>
      </c>
      <c r="AF648" s="272">
        <v>34605</v>
      </c>
      <c r="AG648" s="272">
        <f t="shared" si="1360"/>
        <v>0</v>
      </c>
      <c r="AH648" s="273">
        <f t="shared" ref="AH648:AH651" si="1410">AE648+AG648</f>
        <v>0</v>
      </c>
      <c r="AI648" s="318"/>
      <c r="AJ648" s="319">
        <v>14000</v>
      </c>
      <c r="AK648" s="319">
        <f t="shared" si="1361"/>
        <v>0</v>
      </c>
      <c r="AL648" s="319">
        <v>34605</v>
      </c>
      <c r="AM648" s="319">
        <f t="shared" si="1362"/>
        <v>0</v>
      </c>
      <c r="AN648" s="320">
        <f t="shared" ref="AN648:AN651" si="1411">AK648+AM648</f>
        <v>0</v>
      </c>
      <c r="AO648" s="1107"/>
      <c r="AP648" s="1093">
        <v>14000</v>
      </c>
      <c r="AQ648" s="1093">
        <f t="shared" si="1363"/>
        <v>0</v>
      </c>
      <c r="AR648" s="1093">
        <v>34605</v>
      </c>
      <c r="AS648" s="1093">
        <f t="shared" si="1364"/>
        <v>0</v>
      </c>
      <c r="AT648" s="1094">
        <f t="shared" ref="AT648:AT651" si="1412">AQ648+AS648</f>
        <v>0</v>
      </c>
      <c r="AU648" s="1103"/>
      <c r="AV648" s="1101">
        <v>14000</v>
      </c>
      <c r="AW648" s="1101">
        <f t="shared" si="1365"/>
        <v>0</v>
      </c>
      <c r="AX648" s="1101">
        <v>34605</v>
      </c>
      <c r="AY648" s="1101">
        <f t="shared" si="1366"/>
        <v>0</v>
      </c>
      <c r="AZ648" s="1102">
        <f t="shared" ref="AZ648:AZ651" si="1413">AW648+AY648</f>
        <v>0</v>
      </c>
      <c r="BA648" s="1151">
        <f t="shared" si="1395"/>
        <v>0</v>
      </c>
      <c r="BB648" s="363">
        <v>14000</v>
      </c>
      <c r="BC648" s="363">
        <f t="shared" si="1367"/>
        <v>0</v>
      </c>
      <c r="BD648" s="363">
        <v>34605</v>
      </c>
      <c r="BE648" s="363">
        <f t="shared" si="1368"/>
        <v>0</v>
      </c>
      <c r="BF648" s="364">
        <f t="shared" ref="BF648:BF651" si="1414">BC648+BE648</f>
        <v>0</v>
      </c>
      <c r="BG648" s="1220">
        <f t="shared" si="1349"/>
        <v>0</v>
      </c>
      <c r="BH648" s="1220">
        <f t="shared" si="1350"/>
        <v>0</v>
      </c>
    </row>
    <row r="649" spans="1:60" x14ac:dyDescent="0.2">
      <c r="A649" s="1">
        <v>634</v>
      </c>
      <c r="B649" s="1154" t="s">
        <v>93</v>
      </c>
      <c r="C649" s="51" t="s">
        <v>313</v>
      </c>
      <c r="D649" s="51" t="s">
        <v>7</v>
      </c>
      <c r="E649" s="51">
        <v>1</v>
      </c>
      <c r="F649" s="76">
        <v>14000</v>
      </c>
      <c r="G649" s="76">
        <f t="shared" si="1351"/>
        <v>14000</v>
      </c>
      <c r="H649" s="76">
        <v>45868</v>
      </c>
      <c r="I649" s="76">
        <f t="shared" si="1352"/>
        <v>45868</v>
      </c>
      <c r="J649" s="120">
        <f t="shared" si="1406"/>
        <v>59868</v>
      </c>
      <c r="K649" s="131"/>
      <c r="L649" s="95">
        <v>14000</v>
      </c>
      <c r="M649" s="95">
        <f t="shared" si="1353"/>
        <v>0</v>
      </c>
      <c r="N649" s="95">
        <v>45868</v>
      </c>
      <c r="O649" s="95">
        <f t="shared" si="1354"/>
        <v>0</v>
      </c>
      <c r="P649" s="96">
        <f t="shared" si="1407"/>
        <v>0</v>
      </c>
      <c r="Q649" s="177"/>
      <c r="R649" s="178">
        <v>14000</v>
      </c>
      <c r="S649" s="178">
        <f t="shared" si="1355"/>
        <v>0</v>
      </c>
      <c r="T649" s="178">
        <v>45868</v>
      </c>
      <c r="U649" s="178">
        <f t="shared" si="1356"/>
        <v>0</v>
      </c>
      <c r="V649" s="179">
        <f t="shared" si="1408"/>
        <v>0</v>
      </c>
      <c r="W649" s="224">
        <v>1</v>
      </c>
      <c r="X649" s="225">
        <v>14000</v>
      </c>
      <c r="Y649" s="225">
        <f t="shared" si="1357"/>
        <v>14000</v>
      </c>
      <c r="Z649" s="225">
        <v>45868</v>
      </c>
      <c r="AA649" s="225">
        <f t="shared" si="1358"/>
        <v>45868</v>
      </c>
      <c r="AB649" s="226">
        <f t="shared" si="1409"/>
        <v>59868</v>
      </c>
      <c r="AC649" s="271"/>
      <c r="AD649" s="272">
        <v>14000</v>
      </c>
      <c r="AE649" s="272">
        <f t="shared" si="1359"/>
        <v>0</v>
      </c>
      <c r="AF649" s="272">
        <v>45868</v>
      </c>
      <c r="AG649" s="272">
        <f t="shared" si="1360"/>
        <v>0</v>
      </c>
      <c r="AH649" s="273">
        <f t="shared" si="1410"/>
        <v>0</v>
      </c>
      <c r="AI649" s="318"/>
      <c r="AJ649" s="319">
        <v>14000</v>
      </c>
      <c r="AK649" s="319">
        <f t="shared" si="1361"/>
        <v>0</v>
      </c>
      <c r="AL649" s="319">
        <v>45868</v>
      </c>
      <c r="AM649" s="319">
        <f t="shared" si="1362"/>
        <v>0</v>
      </c>
      <c r="AN649" s="320">
        <f t="shared" si="1411"/>
        <v>0</v>
      </c>
      <c r="AO649" s="1107"/>
      <c r="AP649" s="1093">
        <v>14000</v>
      </c>
      <c r="AQ649" s="1093">
        <f t="shared" si="1363"/>
        <v>0</v>
      </c>
      <c r="AR649" s="1093">
        <v>45868</v>
      </c>
      <c r="AS649" s="1093">
        <f t="shared" si="1364"/>
        <v>0</v>
      </c>
      <c r="AT649" s="1094">
        <f t="shared" si="1412"/>
        <v>0</v>
      </c>
      <c r="AU649" s="1103"/>
      <c r="AV649" s="1101">
        <v>14000</v>
      </c>
      <c r="AW649" s="1101">
        <f t="shared" si="1365"/>
        <v>0</v>
      </c>
      <c r="AX649" s="1101">
        <v>45868</v>
      </c>
      <c r="AY649" s="1101">
        <f t="shared" si="1366"/>
        <v>0</v>
      </c>
      <c r="AZ649" s="1102">
        <f t="shared" si="1413"/>
        <v>0</v>
      </c>
      <c r="BA649" s="1151">
        <f t="shared" si="1395"/>
        <v>0</v>
      </c>
      <c r="BB649" s="363">
        <v>14000</v>
      </c>
      <c r="BC649" s="363">
        <f t="shared" si="1367"/>
        <v>0</v>
      </c>
      <c r="BD649" s="363">
        <v>45868</v>
      </c>
      <c r="BE649" s="363">
        <f t="shared" si="1368"/>
        <v>0</v>
      </c>
      <c r="BF649" s="364">
        <f t="shared" si="1414"/>
        <v>0</v>
      </c>
      <c r="BG649" s="1220">
        <f t="shared" si="1349"/>
        <v>0</v>
      </c>
      <c r="BH649" s="1220">
        <f t="shared" si="1350"/>
        <v>0</v>
      </c>
    </row>
    <row r="650" spans="1:60" x14ac:dyDescent="0.2">
      <c r="A650" s="1">
        <v>635</v>
      </c>
      <c r="B650" s="1154" t="s">
        <v>93</v>
      </c>
      <c r="C650" s="51" t="s">
        <v>314</v>
      </c>
      <c r="D650" s="51" t="s">
        <v>7</v>
      </c>
      <c r="E650" s="51">
        <v>1</v>
      </c>
      <c r="F650" s="76">
        <v>14000</v>
      </c>
      <c r="G650" s="76">
        <f t="shared" si="1351"/>
        <v>14000</v>
      </c>
      <c r="H650" s="76">
        <v>37474</v>
      </c>
      <c r="I650" s="76">
        <f t="shared" si="1352"/>
        <v>37474</v>
      </c>
      <c r="J650" s="120">
        <f t="shared" si="1406"/>
        <v>51474</v>
      </c>
      <c r="K650" s="131"/>
      <c r="L650" s="95">
        <v>14000</v>
      </c>
      <c r="M650" s="95">
        <f t="shared" si="1353"/>
        <v>0</v>
      </c>
      <c r="N650" s="95">
        <v>37474</v>
      </c>
      <c r="O650" s="95">
        <f t="shared" si="1354"/>
        <v>0</v>
      </c>
      <c r="P650" s="96">
        <f t="shared" si="1407"/>
        <v>0</v>
      </c>
      <c r="Q650" s="177"/>
      <c r="R650" s="178">
        <v>14000</v>
      </c>
      <c r="S650" s="178">
        <f t="shared" si="1355"/>
        <v>0</v>
      </c>
      <c r="T650" s="178">
        <v>37474</v>
      </c>
      <c r="U650" s="178">
        <f t="shared" si="1356"/>
        <v>0</v>
      </c>
      <c r="V650" s="179">
        <f t="shared" si="1408"/>
        <v>0</v>
      </c>
      <c r="W650" s="224">
        <v>1</v>
      </c>
      <c r="X650" s="225">
        <v>14000</v>
      </c>
      <c r="Y650" s="225">
        <f t="shared" si="1357"/>
        <v>14000</v>
      </c>
      <c r="Z650" s="225">
        <v>37474</v>
      </c>
      <c r="AA650" s="225">
        <f t="shared" si="1358"/>
        <v>37474</v>
      </c>
      <c r="AB650" s="226">
        <f t="shared" si="1409"/>
        <v>51474</v>
      </c>
      <c r="AC650" s="271"/>
      <c r="AD650" s="272">
        <v>14000</v>
      </c>
      <c r="AE650" s="272">
        <f t="shared" si="1359"/>
        <v>0</v>
      </c>
      <c r="AF650" s="272">
        <v>37474</v>
      </c>
      <c r="AG650" s="272">
        <f t="shared" si="1360"/>
        <v>0</v>
      </c>
      <c r="AH650" s="273">
        <f t="shared" si="1410"/>
        <v>0</v>
      </c>
      <c r="AI650" s="318"/>
      <c r="AJ650" s="319">
        <v>14000</v>
      </c>
      <c r="AK650" s="319">
        <f t="shared" si="1361"/>
        <v>0</v>
      </c>
      <c r="AL650" s="319">
        <v>37474</v>
      </c>
      <c r="AM650" s="319">
        <f t="shared" si="1362"/>
        <v>0</v>
      </c>
      <c r="AN650" s="320">
        <f t="shared" si="1411"/>
        <v>0</v>
      </c>
      <c r="AO650" s="1107"/>
      <c r="AP650" s="1093">
        <v>14000</v>
      </c>
      <c r="AQ650" s="1093">
        <f t="shared" si="1363"/>
        <v>0</v>
      </c>
      <c r="AR650" s="1093">
        <v>37474</v>
      </c>
      <c r="AS650" s="1093">
        <f t="shared" si="1364"/>
        <v>0</v>
      </c>
      <c r="AT650" s="1094">
        <f t="shared" si="1412"/>
        <v>0</v>
      </c>
      <c r="AU650" s="1103"/>
      <c r="AV650" s="1101">
        <v>14000</v>
      </c>
      <c r="AW650" s="1101">
        <f t="shared" si="1365"/>
        <v>0</v>
      </c>
      <c r="AX650" s="1101">
        <v>37474</v>
      </c>
      <c r="AY650" s="1101">
        <f t="shared" si="1366"/>
        <v>0</v>
      </c>
      <c r="AZ650" s="1102">
        <f t="shared" si="1413"/>
        <v>0</v>
      </c>
      <c r="BA650" s="1151">
        <f t="shared" si="1395"/>
        <v>0</v>
      </c>
      <c r="BB650" s="363">
        <v>14000</v>
      </c>
      <c r="BC650" s="363">
        <f t="shared" si="1367"/>
        <v>0</v>
      </c>
      <c r="BD650" s="363">
        <v>37474</v>
      </c>
      <c r="BE650" s="363">
        <f t="shared" si="1368"/>
        <v>0</v>
      </c>
      <c r="BF650" s="364">
        <f t="shared" si="1414"/>
        <v>0</v>
      </c>
      <c r="BG650" s="1220">
        <f t="shared" si="1349"/>
        <v>0</v>
      </c>
      <c r="BH650" s="1220">
        <f t="shared" si="1350"/>
        <v>0</v>
      </c>
    </row>
    <row r="651" spans="1:60" ht="25.5" x14ac:dyDescent="0.2">
      <c r="A651" s="1">
        <v>636</v>
      </c>
      <c r="B651" s="1154" t="s">
        <v>94</v>
      </c>
      <c r="C651" s="51" t="s">
        <v>317</v>
      </c>
      <c r="D651" s="51" t="s">
        <v>7</v>
      </c>
      <c r="E651" s="51">
        <v>1</v>
      </c>
      <c r="F651" s="76">
        <v>44166</v>
      </c>
      <c r="G651" s="76">
        <f t="shared" si="1351"/>
        <v>44166</v>
      </c>
      <c r="H651" s="76">
        <v>268606</v>
      </c>
      <c r="I651" s="76">
        <f t="shared" si="1352"/>
        <v>268606</v>
      </c>
      <c r="J651" s="120">
        <f t="shared" si="1406"/>
        <v>312772</v>
      </c>
      <c r="K651" s="131"/>
      <c r="L651" s="95">
        <v>44166</v>
      </c>
      <c r="M651" s="95">
        <f t="shared" si="1353"/>
        <v>0</v>
      </c>
      <c r="N651" s="95">
        <v>268606</v>
      </c>
      <c r="O651" s="95">
        <f t="shared" si="1354"/>
        <v>0</v>
      </c>
      <c r="P651" s="96">
        <f t="shared" si="1407"/>
        <v>0</v>
      </c>
      <c r="Q651" s="177"/>
      <c r="R651" s="178">
        <v>44166</v>
      </c>
      <c r="S651" s="178">
        <f t="shared" si="1355"/>
        <v>0</v>
      </c>
      <c r="T651" s="178">
        <v>268606</v>
      </c>
      <c r="U651" s="178">
        <f t="shared" si="1356"/>
        <v>0</v>
      </c>
      <c r="V651" s="179">
        <f t="shared" si="1408"/>
        <v>0</v>
      </c>
      <c r="W651" s="224">
        <v>1</v>
      </c>
      <c r="X651" s="225">
        <v>44166</v>
      </c>
      <c r="Y651" s="225">
        <f t="shared" si="1357"/>
        <v>44166</v>
      </c>
      <c r="Z651" s="225">
        <v>268606</v>
      </c>
      <c r="AA651" s="225">
        <f t="shared" si="1358"/>
        <v>268606</v>
      </c>
      <c r="AB651" s="226">
        <f t="shared" si="1409"/>
        <v>312772</v>
      </c>
      <c r="AC651" s="271"/>
      <c r="AD651" s="272">
        <v>44166</v>
      </c>
      <c r="AE651" s="272">
        <f t="shared" si="1359"/>
        <v>0</v>
      </c>
      <c r="AF651" s="272">
        <v>268606</v>
      </c>
      <c r="AG651" s="272">
        <f t="shared" si="1360"/>
        <v>0</v>
      </c>
      <c r="AH651" s="273">
        <f t="shared" si="1410"/>
        <v>0</v>
      </c>
      <c r="AI651" s="318"/>
      <c r="AJ651" s="319">
        <v>44166</v>
      </c>
      <c r="AK651" s="319">
        <f t="shared" si="1361"/>
        <v>0</v>
      </c>
      <c r="AL651" s="319">
        <v>268606</v>
      </c>
      <c r="AM651" s="319">
        <f t="shared" si="1362"/>
        <v>0</v>
      </c>
      <c r="AN651" s="320">
        <f t="shared" si="1411"/>
        <v>0</v>
      </c>
      <c r="AO651" s="1107"/>
      <c r="AP651" s="1093">
        <v>44166</v>
      </c>
      <c r="AQ651" s="1093">
        <f t="shared" si="1363"/>
        <v>0</v>
      </c>
      <c r="AR651" s="1093">
        <v>268606</v>
      </c>
      <c r="AS651" s="1093">
        <f t="shared" si="1364"/>
        <v>0</v>
      </c>
      <c r="AT651" s="1094">
        <f t="shared" si="1412"/>
        <v>0</v>
      </c>
      <c r="AU651" s="1103"/>
      <c r="AV651" s="1101">
        <v>44166</v>
      </c>
      <c r="AW651" s="1101">
        <f t="shared" si="1365"/>
        <v>0</v>
      </c>
      <c r="AX651" s="1101">
        <v>268606</v>
      </c>
      <c r="AY651" s="1101">
        <f t="shared" si="1366"/>
        <v>0</v>
      </c>
      <c r="AZ651" s="1102">
        <f t="shared" si="1413"/>
        <v>0</v>
      </c>
      <c r="BA651" s="1151">
        <f t="shared" si="1395"/>
        <v>0</v>
      </c>
      <c r="BB651" s="363">
        <v>44166</v>
      </c>
      <c r="BC651" s="363">
        <f t="shared" si="1367"/>
        <v>0</v>
      </c>
      <c r="BD651" s="363">
        <v>268606</v>
      </c>
      <c r="BE651" s="363">
        <f t="shared" si="1368"/>
        <v>0</v>
      </c>
      <c r="BF651" s="364">
        <f t="shared" si="1414"/>
        <v>0</v>
      </c>
      <c r="BG651" s="1220">
        <f t="shared" si="1349"/>
        <v>0</v>
      </c>
      <c r="BH651" s="1220">
        <f t="shared" si="1350"/>
        <v>0</v>
      </c>
    </row>
    <row r="652" spans="1:60" x14ac:dyDescent="0.2">
      <c r="A652" s="1">
        <v>637</v>
      </c>
      <c r="B652" s="1154" t="s">
        <v>95</v>
      </c>
      <c r="C652" s="51"/>
      <c r="D652" s="51" t="s">
        <v>7</v>
      </c>
      <c r="E652" s="51">
        <v>3</v>
      </c>
      <c r="F652" s="76"/>
      <c r="G652" s="76">
        <f t="shared" si="1351"/>
        <v>0</v>
      </c>
      <c r="H652" s="76"/>
      <c r="I652" s="76">
        <f t="shared" si="1352"/>
        <v>0</v>
      </c>
      <c r="J652" s="120"/>
      <c r="K652" s="131"/>
      <c r="L652" s="95"/>
      <c r="M652" s="95">
        <f t="shared" si="1353"/>
        <v>0</v>
      </c>
      <c r="N652" s="95"/>
      <c r="O652" s="95">
        <f t="shared" si="1354"/>
        <v>0</v>
      </c>
      <c r="P652" s="96"/>
      <c r="Q652" s="177"/>
      <c r="R652" s="178"/>
      <c r="S652" s="178">
        <f t="shared" si="1355"/>
        <v>0</v>
      </c>
      <c r="T652" s="178"/>
      <c r="U652" s="178">
        <f t="shared" si="1356"/>
        <v>0</v>
      </c>
      <c r="V652" s="179"/>
      <c r="W652" s="224"/>
      <c r="X652" s="225"/>
      <c r="Y652" s="225">
        <f t="shared" si="1357"/>
        <v>0</v>
      </c>
      <c r="Z652" s="225"/>
      <c r="AA652" s="225">
        <f t="shared" si="1358"/>
        <v>0</v>
      </c>
      <c r="AB652" s="226"/>
      <c r="AC652" s="271"/>
      <c r="AD652" s="272"/>
      <c r="AE652" s="272">
        <f t="shared" si="1359"/>
        <v>0</v>
      </c>
      <c r="AF652" s="272"/>
      <c r="AG652" s="272">
        <f t="shared" si="1360"/>
        <v>0</v>
      </c>
      <c r="AH652" s="273"/>
      <c r="AI652" s="318"/>
      <c r="AJ652" s="319"/>
      <c r="AK652" s="319">
        <f t="shared" si="1361"/>
        <v>0</v>
      </c>
      <c r="AL652" s="319"/>
      <c r="AM652" s="319">
        <f t="shared" si="1362"/>
        <v>0</v>
      </c>
      <c r="AN652" s="320"/>
      <c r="AO652" s="1107"/>
      <c r="AP652" s="1093"/>
      <c r="AQ652" s="1093">
        <f t="shared" si="1363"/>
        <v>0</v>
      </c>
      <c r="AR652" s="1093"/>
      <c r="AS652" s="1093">
        <f t="shared" si="1364"/>
        <v>0</v>
      </c>
      <c r="AT652" s="1094"/>
      <c r="AU652" s="1103"/>
      <c r="AV652" s="1101"/>
      <c r="AW652" s="1101">
        <f t="shared" si="1365"/>
        <v>0</v>
      </c>
      <c r="AX652" s="1101"/>
      <c r="AY652" s="1101">
        <f t="shared" si="1366"/>
        <v>0</v>
      </c>
      <c r="AZ652" s="1102"/>
      <c r="BA652" s="1151">
        <f t="shared" si="1395"/>
        <v>3</v>
      </c>
      <c r="BB652" s="363"/>
      <c r="BC652" s="363">
        <f t="shared" si="1367"/>
        <v>0</v>
      </c>
      <c r="BD652" s="363"/>
      <c r="BE652" s="363">
        <f t="shared" si="1368"/>
        <v>0</v>
      </c>
      <c r="BF652" s="364"/>
      <c r="BG652" s="1220">
        <f t="shared" si="1349"/>
        <v>0</v>
      </c>
      <c r="BH652" s="1220">
        <f t="shared" si="1350"/>
        <v>0</v>
      </c>
    </row>
    <row r="653" spans="1:60" x14ac:dyDescent="0.2">
      <c r="A653" s="1">
        <v>638</v>
      </c>
      <c r="B653" s="50" t="s">
        <v>245</v>
      </c>
      <c r="C653" s="51"/>
      <c r="D653" s="51"/>
      <c r="E653" s="51"/>
      <c r="F653" s="76"/>
      <c r="G653" s="76">
        <f t="shared" si="1351"/>
        <v>0</v>
      </c>
      <c r="H653" s="76"/>
      <c r="I653" s="76">
        <f t="shared" si="1352"/>
        <v>0</v>
      </c>
      <c r="J653" s="120"/>
      <c r="K653" s="131"/>
      <c r="L653" s="95"/>
      <c r="M653" s="95">
        <f t="shared" si="1353"/>
        <v>0</v>
      </c>
      <c r="N653" s="95"/>
      <c r="O653" s="95">
        <f t="shared" si="1354"/>
        <v>0</v>
      </c>
      <c r="P653" s="96"/>
      <c r="Q653" s="177"/>
      <c r="R653" s="178"/>
      <c r="S653" s="178">
        <f t="shared" si="1355"/>
        <v>0</v>
      </c>
      <c r="T653" s="178"/>
      <c r="U653" s="178">
        <f t="shared" si="1356"/>
        <v>0</v>
      </c>
      <c r="V653" s="179"/>
      <c r="W653" s="224"/>
      <c r="X653" s="225"/>
      <c r="Y653" s="225">
        <f t="shared" si="1357"/>
        <v>0</v>
      </c>
      <c r="Z653" s="225"/>
      <c r="AA653" s="225">
        <f t="shared" si="1358"/>
        <v>0</v>
      </c>
      <c r="AB653" s="226"/>
      <c r="AC653" s="271"/>
      <c r="AD653" s="272"/>
      <c r="AE653" s="272">
        <f t="shared" si="1359"/>
        <v>0</v>
      </c>
      <c r="AF653" s="272"/>
      <c r="AG653" s="272">
        <f t="shared" si="1360"/>
        <v>0</v>
      </c>
      <c r="AH653" s="273"/>
      <c r="AI653" s="318"/>
      <c r="AJ653" s="319"/>
      <c r="AK653" s="319">
        <f t="shared" si="1361"/>
        <v>0</v>
      </c>
      <c r="AL653" s="319"/>
      <c r="AM653" s="319">
        <f t="shared" si="1362"/>
        <v>0</v>
      </c>
      <c r="AN653" s="320"/>
      <c r="AO653" s="1107"/>
      <c r="AP653" s="1093"/>
      <c r="AQ653" s="1093">
        <f t="shared" si="1363"/>
        <v>0</v>
      </c>
      <c r="AR653" s="1093"/>
      <c r="AS653" s="1093">
        <f t="shared" si="1364"/>
        <v>0</v>
      </c>
      <c r="AT653" s="1094"/>
      <c r="AU653" s="1103"/>
      <c r="AV653" s="1101"/>
      <c r="AW653" s="1101">
        <f t="shared" si="1365"/>
        <v>0</v>
      </c>
      <c r="AX653" s="1101"/>
      <c r="AY653" s="1101">
        <f t="shared" si="1366"/>
        <v>0</v>
      </c>
      <c r="AZ653" s="1102"/>
      <c r="BA653" s="1151">
        <f t="shared" si="1395"/>
        <v>0</v>
      </c>
      <c r="BB653" s="363"/>
      <c r="BC653" s="363">
        <f t="shared" si="1367"/>
        <v>0</v>
      </c>
      <c r="BD653" s="363"/>
      <c r="BE653" s="363">
        <f t="shared" si="1368"/>
        <v>0</v>
      </c>
      <c r="BF653" s="364"/>
      <c r="BG653" s="1220">
        <f t="shared" si="1349"/>
        <v>0</v>
      </c>
      <c r="BH653" s="1220">
        <f t="shared" si="1350"/>
        <v>0</v>
      </c>
    </row>
    <row r="654" spans="1:60" x14ac:dyDescent="0.2">
      <c r="A654" s="1">
        <v>639</v>
      </c>
      <c r="B654" s="1154" t="s">
        <v>307</v>
      </c>
      <c r="C654" s="51"/>
      <c r="D654" s="51" t="s">
        <v>96</v>
      </c>
      <c r="E654" s="51">
        <v>20</v>
      </c>
      <c r="F654" s="76">
        <f>250+105</f>
        <v>355</v>
      </c>
      <c r="G654" s="76">
        <f t="shared" si="1351"/>
        <v>7100</v>
      </c>
      <c r="H654" s="76">
        <v>240</v>
      </c>
      <c r="I654" s="76">
        <f t="shared" si="1352"/>
        <v>4800</v>
      </c>
      <c r="J654" s="120">
        <f t="shared" ref="J654:J659" si="1415">G654+I654</f>
        <v>11900</v>
      </c>
      <c r="K654" s="131"/>
      <c r="L654" s="95">
        <f>250+105</f>
        <v>355</v>
      </c>
      <c r="M654" s="95">
        <f t="shared" si="1353"/>
        <v>0</v>
      </c>
      <c r="N654" s="95">
        <v>240</v>
      </c>
      <c r="O654" s="95">
        <f t="shared" si="1354"/>
        <v>0</v>
      </c>
      <c r="P654" s="96">
        <f t="shared" ref="P654:P659" si="1416">M654+O654</f>
        <v>0</v>
      </c>
      <c r="Q654" s="177"/>
      <c r="R654" s="178">
        <f>250+105</f>
        <v>355</v>
      </c>
      <c r="S654" s="178">
        <f t="shared" si="1355"/>
        <v>0</v>
      </c>
      <c r="T654" s="178">
        <v>240</v>
      </c>
      <c r="U654" s="178">
        <f t="shared" si="1356"/>
        <v>0</v>
      </c>
      <c r="V654" s="179">
        <f t="shared" ref="V654:V659" si="1417">S654+U654</f>
        <v>0</v>
      </c>
      <c r="W654" s="224"/>
      <c r="X654" s="225">
        <f>250+105</f>
        <v>355</v>
      </c>
      <c r="Y654" s="225">
        <f t="shared" si="1357"/>
        <v>0</v>
      </c>
      <c r="Z654" s="225">
        <v>240</v>
      </c>
      <c r="AA654" s="225">
        <f t="shared" si="1358"/>
        <v>0</v>
      </c>
      <c r="AB654" s="226">
        <f t="shared" ref="AB654:AB659" si="1418">Y654+AA654</f>
        <v>0</v>
      </c>
      <c r="AC654" s="271">
        <v>20</v>
      </c>
      <c r="AD654" s="272">
        <f>250+105</f>
        <v>355</v>
      </c>
      <c r="AE654" s="272">
        <f t="shared" si="1359"/>
        <v>7100</v>
      </c>
      <c r="AF654" s="272">
        <v>240</v>
      </c>
      <c r="AG654" s="272">
        <f t="shared" si="1360"/>
        <v>4800</v>
      </c>
      <c r="AH654" s="273">
        <f t="shared" ref="AH654:AH659" si="1419">AE654+AG654</f>
        <v>11900</v>
      </c>
      <c r="AI654" s="318"/>
      <c r="AJ654" s="319">
        <f>250+105</f>
        <v>355</v>
      </c>
      <c r="AK654" s="319">
        <f t="shared" si="1361"/>
        <v>0</v>
      </c>
      <c r="AL654" s="319">
        <v>240</v>
      </c>
      <c r="AM654" s="319">
        <f t="shared" si="1362"/>
        <v>0</v>
      </c>
      <c r="AN654" s="320">
        <f t="shared" ref="AN654:AN659" si="1420">AK654+AM654</f>
        <v>0</v>
      </c>
      <c r="AO654" s="1107"/>
      <c r="AP654" s="1093">
        <f>250+105</f>
        <v>355</v>
      </c>
      <c r="AQ654" s="1093">
        <f t="shared" si="1363"/>
        <v>0</v>
      </c>
      <c r="AR654" s="1093">
        <v>240</v>
      </c>
      <c r="AS654" s="1093">
        <f t="shared" si="1364"/>
        <v>0</v>
      </c>
      <c r="AT654" s="1094">
        <f t="shared" ref="AT654:AT659" si="1421">AQ654+AS654</f>
        <v>0</v>
      </c>
      <c r="AU654" s="1103"/>
      <c r="AV654" s="1101">
        <f>250+105</f>
        <v>355</v>
      </c>
      <c r="AW654" s="1101">
        <f t="shared" si="1365"/>
        <v>0</v>
      </c>
      <c r="AX654" s="1101">
        <v>240</v>
      </c>
      <c r="AY654" s="1101">
        <f t="shared" si="1366"/>
        <v>0</v>
      </c>
      <c r="AZ654" s="1102">
        <f t="shared" ref="AZ654:AZ659" si="1422">AW654+AY654</f>
        <v>0</v>
      </c>
      <c r="BA654" s="1151">
        <f t="shared" si="1395"/>
        <v>0</v>
      </c>
      <c r="BB654" s="363">
        <f>250+105</f>
        <v>355</v>
      </c>
      <c r="BC654" s="363">
        <f t="shared" si="1367"/>
        <v>0</v>
      </c>
      <c r="BD654" s="363">
        <v>240</v>
      </c>
      <c r="BE654" s="363">
        <f t="shared" si="1368"/>
        <v>0</v>
      </c>
      <c r="BF654" s="364">
        <f t="shared" ref="BF654:BF659" si="1423">BC654+BE654</f>
        <v>0</v>
      </c>
      <c r="BG654" s="1220">
        <f t="shared" si="1349"/>
        <v>0</v>
      </c>
      <c r="BH654" s="1220">
        <f t="shared" si="1350"/>
        <v>0</v>
      </c>
    </row>
    <row r="655" spans="1:60" x14ac:dyDescent="0.2">
      <c r="A655" s="1">
        <v>640</v>
      </c>
      <c r="B655" s="1154" t="s">
        <v>308</v>
      </c>
      <c r="C655" s="51"/>
      <c r="D655" s="51" t="s">
        <v>96</v>
      </c>
      <c r="E655" s="51">
        <v>35</v>
      </c>
      <c r="F655" s="76">
        <f>330+105</f>
        <v>435</v>
      </c>
      <c r="G655" s="76">
        <f t="shared" si="1351"/>
        <v>15225</v>
      </c>
      <c r="H655" s="76">
        <v>403</v>
      </c>
      <c r="I655" s="76">
        <f t="shared" si="1352"/>
        <v>14105</v>
      </c>
      <c r="J655" s="120">
        <f t="shared" si="1415"/>
        <v>29330</v>
      </c>
      <c r="K655" s="131"/>
      <c r="L655" s="95">
        <f>330+105</f>
        <v>435</v>
      </c>
      <c r="M655" s="95">
        <f t="shared" si="1353"/>
        <v>0</v>
      </c>
      <c r="N655" s="95">
        <v>403</v>
      </c>
      <c r="O655" s="95">
        <f t="shared" si="1354"/>
        <v>0</v>
      </c>
      <c r="P655" s="96">
        <f t="shared" si="1416"/>
        <v>0</v>
      </c>
      <c r="Q655" s="177"/>
      <c r="R655" s="178">
        <f>330+105</f>
        <v>435</v>
      </c>
      <c r="S655" s="178">
        <f t="shared" si="1355"/>
        <v>0</v>
      </c>
      <c r="T655" s="178">
        <v>403</v>
      </c>
      <c r="U655" s="178">
        <f t="shared" si="1356"/>
        <v>0</v>
      </c>
      <c r="V655" s="179">
        <f t="shared" si="1417"/>
        <v>0</v>
      </c>
      <c r="W655" s="224"/>
      <c r="X655" s="225">
        <f>330+105</f>
        <v>435</v>
      </c>
      <c r="Y655" s="225">
        <f t="shared" si="1357"/>
        <v>0</v>
      </c>
      <c r="Z655" s="225">
        <v>403</v>
      </c>
      <c r="AA655" s="225">
        <f t="shared" si="1358"/>
        <v>0</v>
      </c>
      <c r="AB655" s="226">
        <f t="shared" si="1418"/>
        <v>0</v>
      </c>
      <c r="AC655" s="271">
        <v>35</v>
      </c>
      <c r="AD655" s="272">
        <f>330+105</f>
        <v>435</v>
      </c>
      <c r="AE655" s="272">
        <f t="shared" si="1359"/>
        <v>15225</v>
      </c>
      <c r="AF655" s="272">
        <v>403</v>
      </c>
      <c r="AG655" s="272">
        <f t="shared" si="1360"/>
        <v>14105</v>
      </c>
      <c r="AH655" s="273">
        <f t="shared" si="1419"/>
        <v>29330</v>
      </c>
      <c r="AI655" s="318"/>
      <c r="AJ655" s="319">
        <f>330+105</f>
        <v>435</v>
      </c>
      <c r="AK655" s="319">
        <f t="shared" si="1361"/>
        <v>0</v>
      </c>
      <c r="AL655" s="319">
        <v>403</v>
      </c>
      <c r="AM655" s="319">
        <f t="shared" si="1362"/>
        <v>0</v>
      </c>
      <c r="AN655" s="320">
        <f t="shared" si="1420"/>
        <v>0</v>
      </c>
      <c r="AO655" s="1107"/>
      <c r="AP655" s="1093">
        <f>330+105</f>
        <v>435</v>
      </c>
      <c r="AQ655" s="1093">
        <f t="shared" si="1363"/>
        <v>0</v>
      </c>
      <c r="AR655" s="1093">
        <v>403</v>
      </c>
      <c r="AS655" s="1093">
        <f t="shared" si="1364"/>
        <v>0</v>
      </c>
      <c r="AT655" s="1094">
        <f t="shared" si="1421"/>
        <v>0</v>
      </c>
      <c r="AU655" s="1103"/>
      <c r="AV655" s="1101">
        <f>330+105</f>
        <v>435</v>
      </c>
      <c r="AW655" s="1101">
        <f t="shared" si="1365"/>
        <v>0</v>
      </c>
      <c r="AX655" s="1101">
        <v>403</v>
      </c>
      <c r="AY655" s="1101">
        <f t="shared" si="1366"/>
        <v>0</v>
      </c>
      <c r="AZ655" s="1102">
        <f t="shared" si="1422"/>
        <v>0</v>
      </c>
      <c r="BA655" s="1151">
        <f t="shared" si="1395"/>
        <v>0</v>
      </c>
      <c r="BB655" s="363">
        <f>330+105</f>
        <v>435</v>
      </c>
      <c r="BC655" s="363">
        <f t="shared" si="1367"/>
        <v>0</v>
      </c>
      <c r="BD655" s="363">
        <v>403</v>
      </c>
      <c r="BE655" s="363">
        <f t="shared" si="1368"/>
        <v>0</v>
      </c>
      <c r="BF655" s="364">
        <f t="shared" si="1423"/>
        <v>0</v>
      </c>
      <c r="BG655" s="1220">
        <f t="shared" si="1349"/>
        <v>0</v>
      </c>
      <c r="BH655" s="1220">
        <f t="shared" si="1350"/>
        <v>0</v>
      </c>
    </row>
    <row r="656" spans="1:60" x14ac:dyDescent="0.2">
      <c r="A656" s="1">
        <v>641</v>
      </c>
      <c r="B656" s="1154" t="s">
        <v>309</v>
      </c>
      <c r="C656" s="51"/>
      <c r="D656" s="51" t="s">
        <v>96</v>
      </c>
      <c r="E656" s="51">
        <v>15</v>
      </c>
      <c r="F656" s="76">
        <f>396+105</f>
        <v>501</v>
      </c>
      <c r="G656" s="76">
        <f t="shared" si="1351"/>
        <v>7515</v>
      </c>
      <c r="H656" s="76">
        <v>877</v>
      </c>
      <c r="I656" s="76">
        <f t="shared" si="1352"/>
        <v>13155</v>
      </c>
      <c r="J656" s="120">
        <f t="shared" si="1415"/>
        <v>20670</v>
      </c>
      <c r="K656" s="131"/>
      <c r="L656" s="95">
        <f>396+105</f>
        <v>501</v>
      </c>
      <c r="M656" s="95">
        <f t="shared" si="1353"/>
        <v>0</v>
      </c>
      <c r="N656" s="95">
        <v>877</v>
      </c>
      <c r="O656" s="95">
        <f t="shared" si="1354"/>
        <v>0</v>
      </c>
      <c r="P656" s="96">
        <f t="shared" si="1416"/>
        <v>0</v>
      </c>
      <c r="Q656" s="177"/>
      <c r="R656" s="178">
        <f>396+105</f>
        <v>501</v>
      </c>
      <c r="S656" s="178">
        <f t="shared" si="1355"/>
        <v>0</v>
      </c>
      <c r="T656" s="178">
        <v>877</v>
      </c>
      <c r="U656" s="178">
        <f t="shared" si="1356"/>
        <v>0</v>
      </c>
      <c r="V656" s="179">
        <f t="shared" si="1417"/>
        <v>0</v>
      </c>
      <c r="W656" s="224"/>
      <c r="X656" s="225">
        <f>396+105</f>
        <v>501</v>
      </c>
      <c r="Y656" s="225">
        <f t="shared" si="1357"/>
        <v>0</v>
      </c>
      <c r="Z656" s="225">
        <v>877</v>
      </c>
      <c r="AA656" s="225">
        <f t="shared" si="1358"/>
        <v>0</v>
      </c>
      <c r="AB656" s="226">
        <f t="shared" si="1418"/>
        <v>0</v>
      </c>
      <c r="AC656" s="271">
        <v>15</v>
      </c>
      <c r="AD656" s="272">
        <f>396+105</f>
        <v>501</v>
      </c>
      <c r="AE656" s="272">
        <f t="shared" si="1359"/>
        <v>7515</v>
      </c>
      <c r="AF656" s="272">
        <v>877</v>
      </c>
      <c r="AG656" s="272">
        <f t="shared" si="1360"/>
        <v>13155</v>
      </c>
      <c r="AH656" s="273">
        <f t="shared" si="1419"/>
        <v>20670</v>
      </c>
      <c r="AI656" s="318"/>
      <c r="AJ656" s="319">
        <f>396+105</f>
        <v>501</v>
      </c>
      <c r="AK656" s="319">
        <f t="shared" si="1361"/>
        <v>0</v>
      </c>
      <c r="AL656" s="319">
        <v>877</v>
      </c>
      <c r="AM656" s="319">
        <f t="shared" si="1362"/>
        <v>0</v>
      </c>
      <c r="AN656" s="320">
        <f t="shared" si="1420"/>
        <v>0</v>
      </c>
      <c r="AO656" s="1107"/>
      <c r="AP656" s="1093">
        <f>396+105</f>
        <v>501</v>
      </c>
      <c r="AQ656" s="1093">
        <f t="shared" si="1363"/>
        <v>0</v>
      </c>
      <c r="AR656" s="1093">
        <v>877</v>
      </c>
      <c r="AS656" s="1093">
        <f t="shared" si="1364"/>
        <v>0</v>
      </c>
      <c r="AT656" s="1094">
        <f t="shared" si="1421"/>
        <v>0</v>
      </c>
      <c r="AU656" s="1103"/>
      <c r="AV656" s="1101">
        <f>396+105</f>
        <v>501</v>
      </c>
      <c r="AW656" s="1101">
        <f t="shared" si="1365"/>
        <v>0</v>
      </c>
      <c r="AX656" s="1101">
        <v>877</v>
      </c>
      <c r="AY656" s="1101">
        <f t="shared" si="1366"/>
        <v>0</v>
      </c>
      <c r="AZ656" s="1102">
        <f t="shared" si="1422"/>
        <v>0</v>
      </c>
      <c r="BA656" s="1151">
        <f t="shared" si="1395"/>
        <v>0</v>
      </c>
      <c r="BB656" s="363">
        <f>396+105</f>
        <v>501</v>
      </c>
      <c r="BC656" s="363">
        <f t="shared" si="1367"/>
        <v>0</v>
      </c>
      <c r="BD656" s="363">
        <v>877</v>
      </c>
      <c r="BE656" s="363">
        <f t="shared" si="1368"/>
        <v>0</v>
      </c>
      <c r="BF656" s="364">
        <f t="shared" si="1423"/>
        <v>0</v>
      </c>
      <c r="BG656" s="1220">
        <f t="shared" si="1349"/>
        <v>0</v>
      </c>
      <c r="BH656" s="1220">
        <f t="shared" si="1350"/>
        <v>0</v>
      </c>
    </row>
    <row r="657" spans="1:60" x14ac:dyDescent="0.2">
      <c r="A657" s="1">
        <v>642</v>
      </c>
      <c r="B657" s="50" t="s">
        <v>98</v>
      </c>
      <c r="C657" s="51" t="s">
        <v>99</v>
      </c>
      <c r="D657" s="51" t="s">
        <v>7</v>
      </c>
      <c r="E657" s="51">
        <v>3</v>
      </c>
      <c r="F657" s="76">
        <v>2500</v>
      </c>
      <c r="G657" s="76">
        <f t="shared" si="1351"/>
        <v>7500</v>
      </c>
      <c r="H657" s="76">
        <v>8211</v>
      </c>
      <c r="I657" s="76">
        <f t="shared" si="1352"/>
        <v>24633</v>
      </c>
      <c r="J657" s="120">
        <f t="shared" si="1415"/>
        <v>32133</v>
      </c>
      <c r="K657" s="131"/>
      <c r="L657" s="95">
        <v>2500</v>
      </c>
      <c r="M657" s="95">
        <f t="shared" si="1353"/>
        <v>0</v>
      </c>
      <c r="N657" s="95">
        <v>8211</v>
      </c>
      <c r="O657" s="95">
        <f t="shared" si="1354"/>
        <v>0</v>
      </c>
      <c r="P657" s="96">
        <f t="shared" si="1416"/>
        <v>0</v>
      </c>
      <c r="Q657" s="177"/>
      <c r="R657" s="178">
        <v>2500</v>
      </c>
      <c r="S657" s="178">
        <f t="shared" si="1355"/>
        <v>0</v>
      </c>
      <c r="T657" s="178">
        <v>8211</v>
      </c>
      <c r="U657" s="178">
        <f t="shared" si="1356"/>
        <v>0</v>
      </c>
      <c r="V657" s="179">
        <f t="shared" si="1417"/>
        <v>0</v>
      </c>
      <c r="W657" s="224"/>
      <c r="X657" s="225">
        <v>2500</v>
      </c>
      <c r="Y657" s="225">
        <f t="shared" si="1357"/>
        <v>0</v>
      </c>
      <c r="Z657" s="225">
        <v>8211</v>
      </c>
      <c r="AA657" s="225">
        <f t="shared" si="1358"/>
        <v>0</v>
      </c>
      <c r="AB657" s="226">
        <f t="shared" si="1418"/>
        <v>0</v>
      </c>
      <c r="AC657" s="271">
        <v>3</v>
      </c>
      <c r="AD657" s="272">
        <v>2500</v>
      </c>
      <c r="AE657" s="272">
        <f t="shared" si="1359"/>
        <v>7500</v>
      </c>
      <c r="AF657" s="272">
        <v>8211</v>
      </c>
      <c r="AG657" s="272">
        <f t="shared" si="1360"/>
        <v>24633</v>
      </c>
      <c r="AH657" s="273">
        <f t="shared" si="1419"/>
        <v>32133</v>
      </c>
      <c r="AI657" s="318"/>
      <c r="AJ657" s="319">
        <v>2500</v>
      </c>
      <c r="AK657" s="319">
        <f t="shared" si="1361"/>
        <v>0</v>
      </c>
      <c r="AL657" s="319">
        <v>8211</v>
      </c>
      <c r="AM657" s="319">
        <f t="shared" si="1362"/>
        <v>0</v>
      </c>
      <c r="AN657" s="320">
        <f t="shared" si="1420"/>
        <v>0</v>
      </c>
      <c r="AO657" s="1107"/>
      <c r="AP657" s="1093">
        <v>2500</v>
      </c>
      <c r="AQ657" s="1093">
        <f t="shared" si="1363"/>
        <v>0</v>
      </c>
      <c r="AR657" s="1093">
        <v>8211</v>
      </c>
      <c r="AS657" s="1093">
        <f t="shared" si="1364"/>
        <v>0</v>
      </c>
      <c r="AT657" s="1094">
        <f t="shared" si="1421"/>
        <v>0</v>
      </c>
      <c r="AU657" s="1103"/>
      <c r="AV657" s="1101">
        <v>2500</v>
      </c>
      <c r="AW657" s="1101">
        <f t="shared" si="1365"/>
        <v>0</v>
      </c>
      <c r="AX657" s="1101">
        <v>8211</v>
      </c>
      <c r="AY657" s="1101">
        <f t="shared" si="1366"/>
        <v>0</v>
      </c>
      <c r="AZ657" s="1102">
        <f t="shared" si="1422"/>
        <v>0</v>
      </c>
      <c r="BA657" s="1151">
        <f t="shared" si="1395"/>
        <v>0</v>
      </c>
      <c r="BB657" s="363">
        <v>2500</v>
      </c>
      <c r="BC657" s="363">
        <f t="shared" si="1367"/>
        <v>0</v>
      </c>
      <c r="BD657" s="363">
        <v>8211</v>
      </c>
      <c r="BE657" s="363">
        <f t="shared" si="1368"/>
        <v>0</v>
      </c>
      <c r="BF657" s="364">
        <f t="shared" si="1423"/>
        <v>0</v>
      </c>
      <c r="BG657" s="1220">
        <f t="shared" si="1349"/>
        <v>0</v>
      </c>
      <c r="BH657" s="1220">
        <f t="shared" si="1350"/>
        <v>0</v>
      </c>
    </row>
    <row r="658" spans="1:60" x14ac:dyDescent="0.2">
      <c r="A658" s="1">
        <v>643</v>
      </c>
      <c r="B658" s="50" t="s">
        <v>310</v>
      </c>
      <c r="C658" s="51"/>
      <c r="D658" s="51" t="s">
        <v>7</v>
      </c>
      <c r="E658" s="51">
        <v>1</v>
      </c>
      <c r="F658" s="76">
        <v>2500</v>
      </c>
      <c r="G658" s="76">
        <f t="shared" si="1351"/>
        <v>2500</v>
      </c>
      <c r="H658" s="76">
        <v>5000</v>
      </c>
      <c r="I658" s="76">
        <f t="shared" si="1352"/>
        <v>5000</v>
      </c>
      <c r="J658" s="120">
        <f t="shared" si="1415"/>
        <v>7500</v>
      </c>
      <c r="K658" s="131"/>
      <c r="L658" s="95">
        <v>2500</v>
      </c>
      <c r="M658" s="95">
        <f t="shared" si="1353"/>
        <v>0</v>
      </c>
      <c r="N658" s="95">
        <v>5000</v>
      </c>
      <c r="O658" s="95">
        <f t="shared" si="1354"/>
        <v>0</v>
      </c>
      <c r="P658" s="96">
        <f t="shared" si="1416"/>
        <v>0</v>
      </c>
      <c r="Q658" s="177"/>
      <c r="R658" s="178">
        <v>2500</v>
      </c>
      <c r="S658" s="178">
        <f t="shared" si="1355"/>
        <v>0</v>
      </c>
      <c r="T658" s="178">
        <v>5000</v>
      </c>
      <c r="U658" s="178">
        <f t="shared" si="1356"/>
        <v>0</v>
      </c>
      <c r="V658" s="179">
        <f t="shared" si="1417"/>
        <v>0</v>
      </c>
      <c r="W658" s="224"/>
      <c r="X658" s="225">
        <v>2500</v>
      </c>
      <c r="Y658" s="225">
        <f t="shared" si="1357"/>
        <v>0</v>
      </c>
      <c r="Z658" s="225">
        <v>5000</v>
      </c>
      <c r="AA658" s="225">
        <f t="shared" si="1358"/>
        <v>0</v>
      </c>
      <c r="AB658" s="226">
        <f t="shared" si="1418"/>
        <v>0</v>
      </c>
      <c r="AC658" s="271"/>
      <c r="AD658" s="272">
        <v>2500</v>
      </c>
      <c r="AE658" s="272">
        <f t="shared" si="1359"/>
        <v>0</v>
      </c>
      <c r="AF658" s="272">
        <v>5000</v>
      </c>
      <c r="AG658" s="272">
        <f t="shared" si="1360"/>
        <v>0</v>
      </c>
      <c r="AH658" s="273">
        <f t="shared" si="1419"/>
        <v>0</v>
      </c>
      <c r="AI658" s="318"/>
      <c r="AJ658" s="319">
        <v>2500</v>
      </c>
      <c r="AK658" s="319">
        <f t="shared" si="1361"/>
        <v>0</v>
      </c>
      <c r="AL658" s="319">
        <v>5000</v>
      </c>
      <c r="AM658" s="319">
        <f t="shared" si="1362"/>
        <v>0</v>
      </c>
      <c r="AN658" s="320">
        <f t="shared" si="1420"/>
        <v>0</v>
      </c>
      <c r="AO658" s="1610">
        <v>1</v>
      </c>
      <c r="AP658" s="1093">
        <v>2500</v>
      </c>
      <c r="AQ658" s="1093">
        <f t="shared" si="1363"/>
        <v>2500</v>
      </c>
      <c r="AR658" s="1093">
        <v>5000</v>
      </c>
      <c r="AS658" s="1093">
        <f t="shared" si="1364"/>
        <v>5000</v>
      </c>
      <c r="AT658" s="1094">
        <f t="shared" si="1421"/>
        <v>7500</v>
      </c>
      <c r="AU658" s="1103"/>
      <c r="AV658" s="1101">
        <v>2500</v>
      </c>
      <c r="AW658" s="1101">
        <f t="shared" si="1365"/>
        <v>0</v>
      </c>
      <c r="AX658" s="1101">
        <v>5000</v>
      </c>
      <c r="AY658" s="1101">
        <f t="shared" si="1366"/>
        <v>0</v>
      </c>
      <c r="AZ658" s="1102">
        <f t="shared" si="1422"/>
        <v>0</v>
      </c>
      <c r="BA658" s="1151">
        <f t="shared" si="1395"/>
        <v>0</v>
      </c>
      <c r="BB658" s="363">
        <v>2500</v>
      </c>
      <c r="BC658" s="363">
        <f t="shared" si="1367"/>
        <v>0</v>
      </c>
      <c r="BD658" s="363">
        <v>5000</v>
      </c>
      <c r="BE658" s="363">
        <f t="shared" si="1368"/>
        <v>0</v>
      </c>
      <c r="BF658" s="364">
        <f t="shared" si="1423"/>
        <v>0</v>
      </c>
      <c r="BG658" s="1220">
        <f t="shared" si="1349"/>
        <v>7500</v>
      </c>
      <c r="BH658" s="1220">
        <f t="shared" si="1350"/>
        <v>-7500</v>
      </c>
    </row>
    <row r="659" spans="1:60" x14ac:dyDescent="0.2">
      <c r="A659" s="1">
        <v>644</v>
      </c>
      <c r="B659" s="1160" t="s">
        <v>247</v>
      </c>
      <c r="C659" s="51"/>
      <c r="D659" s="51"/>
      <c r="E659" s="51"/>
      <c r="F659" s="76">
        <v>0</v>
      </c>
      <c r="G659" s="76">
        <f t="shared" si="1351"/>
        <v>0</v>
      </c>
      <c r="H659" s="76">
        <v>0</v>
      </c>
      <c r="I659" s="76">
        <f t="shared" si="1352"/>
        <v>0</v>
      </c>
      <c r="J659" s="120">
        <f t="shared" si="1415"/>
        <v>0</v>
      </c>
      <c r="K659" s="131"/>
      <c r="L659" s="95">
        <v>0</v>
      </c>
      <c r="M659" s="95">
        <f t="shared" si="1353"/>
        <v>0</v>
      </c>
      <c r="N659" s="95">
        <v>0</v>
      </c>
      <c r="O659" s="95">
        <f t="shared" si="1354"/>
        <v>0</v>
      </c>
      <c r="P659" s="96">
        <f t="shared" si="1416"/>
        <v>0</v>
      </c>
      <c r="Q659" s="177"/>
      <c r="R659" s="178">
        <v>0</v>
      </c>
      <c r="S659" s="178">
        <f t="shared" si="1355"/>
        <v>0</v>
      </c>
      <c r="T659" s="178">
        <v>0</v>
      </c>
      <c r="U659" s="178">
        <f t="shared" si="1356"/>
        <v>0</v>
      </c>
      <c r="V659" s="179">
        <f t="shared" si="1417"/>
        <v>0</v>
      </c>
      <c r="W659" s="224"/>
      <c r="X659" s="225">
        <v>0</v>
      </c>
      <c r="Y659" s="225">
        <f t="shared" si="1357"/>
        <v>0</v>
      </c>
      <c r="Z659" s="225">
        <v>0</v>
      </c>
      <c r="AA659" s="225">
        <f t="shared" si="1358"/>
        <v>0</v>
      </c>
      <c r="AB659" s="226">
        <f t="shared" si="1418"/>
        <v>0</v>
      </c>
      <c r="AC659" s="271"/>
      <c r="AD659" s="272">
        <v>0</v>
      </c>
      <c r="AE659" s="272">
        <f t="shared" si="1359"/>
        <v>0</v>
      </c>
      <c r="AF659" s="272">
        <v>0</v>
      </c>
      <c r="AG659" s="272">
        <f t="shared" si="1360"/>
        <v>0</v>
      </c>
      <c r="AH659" s="273">
        <f t="shared" si="1419"/>
        <v>0</v>
      </c>
      <c r="AI659" s="318"/>
      <c r="AJ659" s="319">
        <v>0</v>
      </c>
      <c r="AK659" s="319">
        <f t="shared" si="1361"/>
        <v>0</v>
      </c>
      <c r="AL659" s="319">
        <v>0</v>
      </c>
      <c r="AM659" s="319">
        <f t="shared" si="1362"/>
        <v>0</v>
      </c>
      <c r="AN659" s="320">
        <f t="shared" si="1420"/>
        <v>0</v>
      </c>
      <c r="AO659" s="1107"/>
      <c r="AP659" s="1093">
        <v>0</v>
      </c>
      <c r="AQ659" s="1093">
        <f t="shared" si="1363"/>
        <v>0</v>
      </c>
      <c r="AR659" s="1093">
        <v>0</v>
      </c>
      <c r="AS659" s="1093">
        <f t="shared" si="1364"/>
        <v>0</v>
      </c>
      <c r="AT659" s="1094">
        <f t="shared" si="1421"/>
        <v>0</v>
      </c>
      <c r="AU659" s="1103"/>
      <c r="AV659" s="1101">
        <v>0</v>
      </c>
      <c r="AW659" s="1101">
        <f t="shared" si="1365"/>
        <v>0</v>
      </c>
      <c r="AX659" s="1101">
        <v>0</v>
      </c>
      <c r="AY659" s="1101">
        <f t="shared" si="1366"/>
        <v>0</v>
      </c>
      <c r="AZ659" s="1102">
        <f t="shared" si="1422"/>
        <v>0</v>
      </c>
      <c r="BA659" s="1151">
        <f t="shared" si="1395"/>
        <v>0</v>
      </c>
      <c r="BB659" s="363">
        <v>0</v>
      </c>
      <c r="BC659" s="363">
        <f t="shared" si="1367"/>
        <v>0</v>
      </c>
      <c r="BD659" s="363">
        <v>0</v>
      </c>
      <c r="BE659" s="363">
        <f t="shared" si="1368"/>
        <v>0</v>
      </c>
      <c r="BF659" s="364">
        <f t="shared" si="1423"/>
        <v>0</v>
      </c>
      <c r="BG659" s="1220">
        <f t="shared" si="1349"/>
        <v>0</v>
      </c>
      <c r="BH659" s="1220">
        <f t="shared" si="1350"/>
        <v>0</v>
      </c>
    </row>
    <row r="660" spans="1:60" ht="25.5" x14ac:dyDescent="0.2">
      <c r="A660" s="1">
        <v>645</v>
      </c>
      <c r="B660" s="50" t="s">
        <v>312</v>
      </c>
      <c r="C660" s="51"/>
      <c r="D660" s="51" t="s">
        <v>5</v>
      </c>
      <c r="E660" s="51">
        <v>1</v>
      </c>
      <c r="F660" s="76"/>
      <c r="G660" s="76">
        <f t="shared" si="1351"/>
        <v>0</v>
      </c>
      <c r="H660" s="76"/>
      <c r="I660" s="76">
        <f t="shared" si="1352"/>
        <v>0</v>
      </c>
      <c r="J660" s="120"/>
      <c r="K660" s="131"/>
      <c r="L660" s="95"/>
      <c r="M660" s="95">
        <f t="shared" si="1353"/>
        <v>0</v>
      </c>
      <c r="N660" s="95"/>
      <c r="O660" s="95">
        <f t="shared" si="1354"/>
        <v>0</v>
      </c>
      <c r="P660" s="96"/>
      <c r="Q660" s="177"/>
      <c r="R660" s="178"/>
      <c r="S660" s="178">
        <f t="shared" si="1355"/>
        <v>0</v>
      </c>
      <c r="T660" s="178"/>
      <c r="U660" s="178">
        <f t="shared" si="1356"/>
        <v>0</v>
      </c>
      <c r="V660" s="179"/>
      <c r="W660" s="224"/>
      <c r="X660" s="225"/>
      <c r="Y660" s="225">
        <f t="shared" si="1357"/>
        <v>0</v>
      </c>
      <c r="Z660" s="225"/>
      <c r="AA660" s="225">
        <f t="shared" si="1358"/>
        <v>0</v>
      </c>
      <c r="AB660" s="226"/>
      <c r="AC660" s="271"/>
      <c r="AD660" s="272"/>
      <c r="AE660" s="272">
        <f t="shared" si="1359"/>
        <v>0</v>
      </c>
      <c r="AF660" s="272"/>
      <c r="AG660" s="272">
        <f t="shared" si="1360"/>
        <v>0</v>
      </c>
      <c r="AH660" s="273"/>
      <c r="AI660" s="318"/>
      <c r="AJ660" s="319"/>
      <c r="AK660" s="319">
        <f t="shared" si="1361"/>
        <v>0</v>
      </c>
      <c r="AL660" s="319"/>
      <c r="AM660" s="319">
        <f t="shared" si="1362"/>
        <v>0</v>
      </c>
      <c r="AN660" s="320"/>
      <c r="AO660" s="1107"/>
      <c r="AP660" s="1093"/>
      <c r="AQ660" s="1093">
        <f t="shared" si="1363"/>
        <v>0</v>
      </c>
      <c r="AR660" s="1093"/>
      <c r="AS660" s="1093">
        <f t="shared" si="1364"/>
        <v>0</v>
      </c>
      <c r="AT660" s="1094"/>
      <c r="AU660" s="1103"/>
      <c r="AV660" s="1101"/>
      <c r="AW660" s="1101">
        <f t="shared" si="1365"/>
        <v>0</v>
      </c>
      <c r="AX660" s="1101"/>
      <c r="AY660" s="1101">
        <f t="shared" si="1366"/>
        <v>0</v>
      </c>
      <c r="AZ660" s="1102"/>
      <c r="BA660" s="1151">
        <f t="shared" si="1395"/>
        <v>1</v>
      </c>
      <c r="BB660" s="363"/>
      <c r="BC660" s="363">
        <f t="shared" si="1367"/>
        <v>0</v>
      </c>
      <c r="BD660" s="363"/>
      <c r="BE660" s="363">
        <f t="shared" si="1368"/>
        <v>0</v>
      </c>
      <c r="BF660" s="364"/>
      <c r="BG660" s="1220">
        <f t="shared" si="1349"/>
        <v>0</v>
      </c>
      <c r="BH660" s="1220">
        <f t="shared" si="1350"/>
        <v>0</v>
      </c>
    </row>
    <row r="661" spans="1:60" x14ac:dyDescent="0.2">
      <c r="A661" s="1">
        <v>646</v>
      </c>
      <c r="B661" s="1154" t="s">
        <v>93</v>
      </c>
      <c r="C661" s="51" t="s">
        <v>314</v>
      </c>
      <c r="D661" s="51" t="s">
        <v>7</v>
      </c>
      <c r="E661" s="51">
        <v>2</v>
      </c>
      <c r="F661" s="76">
        <v>14000</v>
      </c>
      <c r="G661" s="76">
        <f t="shared" si="1351"/>
        <v>28000</v>
      </c>
      <c r="H661" s="76">
        <v>37474</v>
      </c>
      <c r="I661" s="76">
        <f t="shared" si="1352"/>
        <v>74948</v>
      </c>
      <c r="J661" s="120">
        <f t="shared" ref="J661:J663" si="1424">G661+I661</f>
        <v>102948</v>
      </c>
      <c r="K661" s="131"/>
      <c r="L661" s="95">
        <v>14000</v>
      </c>
      <c r="M661" s="95">
        <f t="shared" si="1353"/>
        <v>0</v>
      </c>
      <c r="N661" s="95">
        <v>37474</v>
      </c>
      <c r="O661" s="95">
        <f t="shared" si="1354"/>
        <v>0</v>
      </c>
      <c r="P661" s="96">
        <f t="shared" ref="P661:P663" si="1425">M661+O661</f>
        <v>0</v>
      </c>
      <c r="Q661" s="177"/>
      <c r="R661" s="178">
        <v>14000</v>
      </c>
      <c r="S661" s="178">
        <f t="shared" si="1355"/>
        <v>0</v>
      </c>
      <c r="T661" s="178">
        <v>37474</v>
      </c>
      <c r="U661" s="178">
        <f t="shared" si="1356"/>
        <v>0</v>
      </c>
      <c r="V661" s="179">
        <f t="shared" ref="V661:V663" si="1426">S661+U661</f>
        <v>0</v>
      </c>
      <c r="W661" s="224">
        <v>2</v>
      </c>
      <c r="X661" s="225">
        <v>14000</v>
      </c>
      <c r="Y661" s="225">
        <f t="shared" si="1357"/>
        <v>28000</v>
      </c>
      <c r="Z661" s="225">
        <v>37474</v>
      </c>
      <c r="AA661" s="225">
        <f t="shared" si="1358"/>
        <v>74948</v>
      </c>
      <c r="AB661" s="226">
        <f t="shared" ref="AB661:AB663" si="1427">Y661+AA661</f>
        <v>102948</v>
      </c>
      <c r="AC661" s="271"/>
      <c r="AD661" s="272">
        <v>14000</v>
      </c>
      <c r="AE661" s="272">
        <f t="shared" si="1359"/>
        <v>0</v>
      </c>
      <c r="AF661" s="272">
        <v>37474</v>
      </c>
      <c r="AG661" s="272">
        <f t="shared" si="1360"/>
        <v>0</v>
      </c>
      <c r="AH661" s="273">
        <f t="shared" ref="AH661:AH663" si="1428">AE661+AG661</f>
        <v>0</v>
      </c>
      <c r="AI661" s="318"/>
      <c r="AJ661" s="319">
        <v>14000</v>
      </c>
      <c r="AK661" s="319">
        <f t="shared" si="1361"/>
        <v>0</v>
      </c>
      <c r="AL661" s="319">
        <v>37474</v>
      </c>
      <c r="AM661" s="319">
        <f t="shared" si="1362"/>
        <v>0</v>
      </c>
      <c r="AN661" s="320">
        <f t="shared" ref="AN661:AN663" si="1429">AK661+AM661</f>
        <v>0</v>
      </c>
      <c r="AO661" s="1107"/>
      <c r="AP661" s="1093">
        <v>14000</v>
      </c>
      <c r="AQ661" s="1093">
        <f t="shared" si="1363"/>
        <v>0</v>
      </c>
      <c r="AR661" s="1093">
        <v>37474</v>
      </c>
      <c r="AS661" s="1093">
        <f t="shared" si="1364"/>
        <v>0</v>
      </c>
      <c r="AT661" s="1094">
        <f t="shared" ref="AT661:AT663" si="1430">AQ661+AS661</f>
        <v>0</v>
      </c>
      <c r="AU661" s="1103"/>
      <c r="AV661" s="1101">
        <v>14000</v>
      </c>
      <c r="AW661" s="1101">
        <f t="shared" si="1365"/>
        <v>0</v>
      </c>
      <c r="AX661" s="1101">
        <v>37474</v>
      </c>
      <c r="AY661" s="1101">
        <f t="shared" si="1366"/>
        <v>0</v>
      </c>
      <c r="AZ661" s="1102">
        <f t="shared" ref="AZ661:AZ663" si="1431">AW661+AY661</f>
        <v>0</v>
      </c>
      <c r="BA661" s="1151">
        <f t="shared" si="1395"/>
        <v>0</v>
      </c>
      <c r="BB661" s="363">
        <v>14000</v>
      </c>
      <c r="BC661" s="363">
        <f t="shared" si="1367"/>
        <v>0</v>
      </c>
      <c r="BD661" s="363">
        <v>37474</v>
      </c>
      <c r="BE661" s="363">
        <f t="shared" si="1368"/>
        <v>0</v>
      </c>
      <c r="BF661" s="364">
        <f t="shared" ref="BF661:BF663" si="1432">BC661+BE661</f>
        <v>0</v>
      </c>
      <c r="BG661" s="1220">
        <f t="shared" si="1349"/>
        <v>0</v>
      </c>
      <c r="BH661" s="1220">
        <f t="shared" si="1350"/>
        <v>0</v>
      </c>
    </row>
    <row r="662" spans="1:60" x14ac:dyDescent="0.2">
      <c r="A662" s="1">
        <v>647</v>
      </c>
      <c r="B662" s="1154" t="s">
        <v>93</v>
      </c>
      <c r="C662" s="51" t="s">
        <v>318</v>
      </c>
      <c r="D662" s="51" t="s">
        <v>7</v>
      </c>
      <c r="E662" s="51">
        <v>1</v>
      </c>
      <c r="F662" s="76">
        <v>14000</v>
      </c>
      <c r="G662" s="76">
        <f t="shared" si="1351"/>
        <v>14000</v>
      </c>
      <c r="H662" s="76">
        <v>45868</v>
      </c>
      <c r="I662" s="76">
        <f t="shared" si="1352"/>
        <v>45868</v>
      </c>
      <c r="J662" s="120">
        <f t="shared" si="1424"/>
        <v>59868</v>
      </c>
      <c r="K662" s="131"/>
      <c r="L662" s="95">
        <v>14000</v>
      </c>
      <c r="M662" s="95">
        <f t="shared" si="1353"/>
        <v>0</v>
      </c>
      <c r="N662" s="95">
        <v>45868</v>
      </c>
      <c r="O662" s="95">
        <f t="shared" si="1354"/>
        <v>0</v>
      </c>
      <c r="P662" s="96">
        <f t="shared" si="1425"/>
        <v>0</v>
      </c>
      <c r="Q662" s="177"/>
      <c r="R662" s="178">
        <v>14000</v>
      </c>
      <c r="S662" s="178">
        <f t="shared" si="1355"/>
        <v>0</v>
      </c>
      <c r="T662" s="178">
        <v>45868</v>
      </c>
      <c r="U662" s="178">
        <f t="shared" si="1356"/>
        <v>0</v>
      </c>
      <c r="V662" s="179">
        <f t="shared" si="1426"/>
        <v>0</v>
      </c>
      <c r="W662" s="224">
        <v>1</v>
      </c>
      <c r="X662" s="225">
        <v>14000</v>
      </c>
      <c r="Y662" s="225">
        <f t="shared" si="1357"/>
        <v>14000</v>
      </c>
      <c r="Z662" s="225">
        <v>45868</v>
      </c>
      <c r="AA662" s="225">
        <f t="shared" si="1358"/>
        <v>45868</v>
      </c>
      <c r="AB662" s="226">
        <f t="shared" si="1427"/>
        <v>59868</v>
      </c>
      <c r="AC662" s="271"/>
      <c r="AD662" s="272">
        <v>14000</v>
      </c>
      <c r="AE662" s="272">
        <f t="shared" si="1359"/>
        <v>0</v>
      </c>
      <c r="AF662" s="272">
        <v>45868</v>
      </c>
      <c r="AG662" s="272">
        <f t="shared" si="1360"/>
        <v>0</v>
      </c>
      <c r="AH662" s="273">
        <f t="shared" si="1428"/>
        <v>0</v>
      </c>
      <c r="AI662" s="318"/>
      <c r="AJ662" s="319">
        <v>14000</v>
      </c>
      <c r="AK662" s="319">
        <f t="shared" si="1361"/>
        <v>0</v>
      </c>
      <c r="AL662" s="319">
        <v>45868</v>
      </c>
      <c r="AM662" s="319">
        <f t="shared" si="1362"/>
        <v>0</v>
      </c>
      <c r="AN662" s="320">
        <f t="shared" si="1429"/>
        <v>0</v>
      </c>
      <c r="AO662" s="1107"/>
      <c r="AP662" s="1093">
        <v>14000</v>
      </c>
      <c r="AQ662" s="1093">
        <f t="shared" si="1363"/>
        <v>0</v>
      </c>
      <c r="AR662" s="1093">
        <v>45868</v>
      </c>
      <c r="AS662" s="1093">
        <f t="shared" si="1364"/>
        <v>0</v>
      </c>
      <c r="AT662" s="1094">
        <f t="shared" si="1430"/>
        <v>0</v>
      </c>
      <c r="AU662" s="1103"/>
      <c r="AV662" s="1101">
        <v>14000</v>
      </c>
      <c r="AW662" s="1101">
        <f t="shared" si="1365"/>
        <v>0</v>
      </c>
      <c r="AX662" s="1101">
        <v>45868</v>
      </c>
      <c r="AY662" s="1101">
        <f t="shared" si="1366"/>
        <v>0</v>
      </c>
      <c r="AZ662" s="1102">
        <f t="shared" si="1431"/>
        <v>0</v>
      </c>
      <c r="BA662" s="1151">
        <f t="shared" si="1395"/>
        <v>0</v>
      </c>
      <c r="BB662" s="363">
        <v>14000</v>
      </c>
      <c r="BC662" s="363">
        <f t="shared" si="1367"/>
        <v>0</v>
      </c>
      <c r="BD662" s="363">
        <v>45868</v>
      </c>
      <c r="BE662" s="363">
        <f t="shared" si="1368"/>
        <v>0</v>
      </c>
      <c r="BF662" s="364">
        <f t="shared" si="1432"/>
        <v>0</v>
      </c>
      <c r="BG662" s="1220">
        <f t="shared" si="1349"/>
        <v>0</v>
      </c>
      <c r="BH662" s="1220">
        <f t="shared" si="1350"/>
        <v>0</v>
      </c>
    </row>
    <row r="663" spans="1:60" ht="25.5" x14ac:dyDescent="0.2">
      <c r="A663" s="1">
        <v>648</v>
      </c>
      <c r="B663" s="1154" t="s">
        <v>94</v>
      </c>
      <c r="C663" s="51" t="s">
        <v>317</v>
      </c>
      <c r="D663" s="51" t="s">
        <v>7</v>
      </c>
      <c r="E663" s="51">
        <v>1</v>
      </c>
      <c r="F663" s="76">
        <v>44166</v>
      </c>
      <c r="G663" s="76">
        <f t="shared" si="1351"/>
        <v>44166</v>
      </c>
      <c r="H663" s="76">
        <v>268606</v>
      </c>
      <c r="I663" s="76">
        <f t="shared" si="1352"/>
        <v>268606</v>
      </c>
      <c r="J663" s="120">
        <f t="shared" si="1424"/>
        <v>312772</v>
      </c>
      <c r="K663" s="131"/>
      <c r="L663" s="95">
        <v>44166</v>
      </c>
      <c r="M663" s="95">
        <f t="shared" si="1353"/>
        <v>0</v>
      </c>
      <c r="N663" s="95">
        <v>268606</v>
      </c>
      <c r="O663" s="95">
        <f t="shared" si="1354"/>
        <v>0</v>
      </c>
      <c r="P663" s="96">
        <f t="shared" si="1425"/>
        <v>0</v>
      </c>
      <c r="Q663" s="177"/>
      <c r="R663" s="178">
        <v>44166</v>
      </c>
      <c r="S663" s="178">
        <f t="shared" si="1355"/>
        <v>0</v>
      </c>
      <c r="T663" s="178">
        <v>268606</v>
      </c>
      <c r="U663" s="178">
        <f t="shared" si="1356"/>
        <v>0</v>
      </c>
      <c r="V663" s="179">
        <f t="shared" si="1426"/>
        <v>0</v>
      </c>
      <c r="W663" s="224">
        <v>1</v>
      </c>
      <c r="X663" s="225">
        <v>44166</v>
      </c>
      <c r="Y663" s="225">
        <f t="shared" si="1357"/>
        <v>44166</v>
      </c>
      <c r="Z663" s="225">
        <v>268606</v>
      </c>
      <c r="AA663" s="225">
        <f t="shared" si="1358"/>
        <v>268606</v>
      </c>
      <c r="AB663" s="226">
        <f t="shared" si="1427"/>
        <v>312772</v>
      </c>
      <c r="AC663" s="271"/>
      <c r="AD663" s="272">
        <v>44166</v>
      </c>
      <c r="AE663" s="272">
        <f t="shared" si="1359"/>
        <v>0</v>
      </c>
      <c r="AF663" s="272">
        <v>268606</v>
      </c>
      <c r="AG663" s="272">
        <f t="shared" si="1360"/>
        <v>0</v>
      </c>
      <c r="AH663" s="273">
        <f t="shared" si="1428"/>
        <v>0</v>
      </c>
      <c r="AI663" s="318"/>
      <c r="AJ663" s="319">
        <v>44166</v>
      </c>
      <c r="AK663" s="319">
        <f t="shared" si="1361"/>
        <v>0</v>
      </c>
      <c r="AL663" s="319">
        <v>268606</v>
      </c>
      <c r="AM663" s="319">
        <f t="shared" si="1362"/>
        <v>0</v>
      </c>
      <c r="AN663" s="320">
        <f t="shared" si="1429"/>
        <v>0</v>
      </c>
      <c r="AO663" s="1107"/>
      <c r="AP663" s="1093">
        <v>44166</v>
      </c>
      <c r="AQ663" s="1093">
        <f t="shared" si="1363"/>
        <v>0</v>
      </c>
      <c r="AR663" s="1093">
        <v>268606</v>
      </c>
      <c r="AS663" s="1093">
        <f t="shared" si="1364"/>
        <v>0</v>
      </c>
      <c r="AT663" s="1094">
        <f t="shared" si="1430"/>
        <v>0</v>
      </c>
      <c r="AU663" s="1103"/>
      <c r="AV663" s="1101">
        <v>44166</v>
      </c>
      <c r="AW663" s="1101">
        <f t="shared" si="1365"/>
        <v>0</v>
      </c>
      <c r="AX663" s="1101">
        <v>268606</v>
      </c>
      <c r="AY663" s="1101">
        <f t="shared" si="1366"/>
        <v>0</v>
      </c>
      <c r="AZ663" s="1102">
        <f t="shared" si="1431"/>
        <v>0</v>
      </c>
      <c r="BA663" s="1151">
        <f>E663-K663-Q663-W663-AC663-AI663-AO663-AU663</f>
        <v>0</v>
      </c>
      <c r="BB663" s="363">
        <v>44166</v>
      </c>
      <c r="BC663" s="363">
        <f t="shared" si="1367"/>
        <v>0</v>
      </c>
      <c r="BD663" s="363">
        <v>268606</v>
      </c>
      <c r="BE663" s="363">
        <f t="shared" si="1368"/>
        <v>0</v>
      </c>
      <c r="BF663" s="364">
        <f t="shared" si="1432"/>
        <v>0</v>
      </c>
      <c r="BG663" s="1220">
        <f t="shared" si="1349"/>
        <v>0</v>
      </c>
      <c r="BH663" s="1220">
        <f t="shared" si="1350"/>
        <v>0</v>
      </c>
    </row>
    <row r="664" spans="1:60" x14ac:dyDescent="0.2">
      <c r="A664" s="1">
        <v>649</v>
      </c>
      <c r="B664" s="1154" t="s">
        <v>95</v>
      </c>
      <c r="C664" s="51"/>
      <c r="D664" s="51" t="s">
        <v>7</v>
      </c>
      <c r="E664" s="51">
        <v>3</v>
      </c>
      <c r="F664" s="76"/>
      <c r="G664" s="76">
        <f t="shared" si="1351"/>
        <v>0</v>
      </c>
      <c r="H664" s="76"/>
      <c r="I664" s="76">
        <f t="shared" si="1352"/>
        <v>0</v>
      </c>
      <c r="J664" s="120"/>
      <c r="K664" s="131"/>
      <c r="L664" s="95"/>
      <c r="M664" s="95">
        <f t="shared" si="1353"/>
        <v>0</v>
      </c>
      <c r="N664" s="95"/>
      <c r="O664" s="95">
        <f t="shared" si="1354"/>
        <v>0</v>
      </c>
      <c r="P664" s="96"/>
      <c r="Q664" s="177"/>
      <c r="R664" s="178"/>
      <c r="S664" s="178">
        <f t="shared" si="1355"/>
        <v>0</v>
      </c>
      <c r="T664" s="178"/>
      <c r="U664" s="178">
        <f t="shared" si="1356"/>
        <v>0</v>
      </c>
      <c r="V664" s="179"/>
      <c r="W664" s="224"/>
      <c r="X664" s="225"/>
      <c r="Y664" s="225">
        <f t="shared" si="1357"/>
        <v>0</v>
      </c>
      <c r="Z664" s="225"/>
      <c r="AA664" s="225">
        <f t="shared" si="1358"/>
        <v>0</v>
      </c>
      <c r="AB664" s="226"/>
      <c r="AC664" s="271"/>
      <c r="AD664" s="272"/>
      <c r="AE664" s="272">
        <f t="shared" si="1359"/>
        <v>0</v>
      </c>
      <c r="AF664" s="272"/>
      <c r="AG664" s="272">
        <f t="shared" si="1360"/>
        <v>0</v>
      </c>
      <c r="AH664" s="273"/>
      <c r="AI664" s="318"/>
      <c r="AJ664" s="319"/>
      <c r="AK664" s="319">
        <f t="shared" si="1361"/>
        <v>0</v>
      </c>
      <c r="AL664" s="319"/>
      <c r="AM664" s="319">
        <f t="shared" si="1362"/>
        <v>0</v>
      </c>
      <c r="AN664" s="320"/>
      <c r="AO664" s="1107"/>
      <c r="AP664" s="1093"/>
      <c r="AQ664" s="1093">
        <f t="shared" si="1363"/>
        <v>0</v>
      </c>
      <c r="AR664" s="1093"/>
      <c r="AS664" s="1093">
        <f t="shared" si="1364"/>
        <v>0</v>
      </c>
      <c r="AT664" s="1094"/>
      <c r="AU664" s="1103"/>
      <c r="AV664" s="1101"/>
      <c r="AW664" s="1101">
        <f t="shared" si="1365"/>
        <v>0</v>
      </c>
      <c r="AX664" s="1101"/>
      <c r="AY664" s="1101">
        <f t="shared" si="1366"/>
        <v>0</v>
      </c>
      <c r="AZ664" s="1102"/>
      <c r="BA664" s="1151">
        <f t="shared" ref="BA664:BA710" si="1433">E664-K664-Q664-W664-AC664-AI664-AO664-AU664</f>
        <v>3</v>
      </c>
      <c r="BB664" s="363"/>
      <c r="BC664" s="363">
        <f t="shared" si="1367"/>
        <v>0</v>
      </c>
      <c r="BD664" s="363"/>
      <c r="BE664" s="363">
        <f t="shared" si="1368"/>
        <v>0</v>
      </c>
      <c r="BF664" s="364"/>
      <c r="BG664" s="1220">
        <f t="shared" ref="BG664:BG710" si="1434">J664-P664-V664-AB664-AH664-AN664</f>
        <v>0</v>
      </c>
      <c r="BH664" s="1220">
        <f t="shared" ref="BH664:BH710" si="1435">BF664-BG664</f>
        <v>0</v>
      </c>
    </row>
    <row r="665" spans="1:60" x14ac:dyDescent="0.2">
      <c r="A665" s="1">
        <v>650</v>
      </c>
      <c r="B665" s="50" t="s">
        <v>245</v>
      </c>
      <c r="C665" s="51"/>
      <c r="D665" s="51"/>
      <c r="E665" s="51"/>
      <c r="F665" s="76"/>
      <c r="G665" s="76">
        <f t="shared" si="1351"/>
        <v>0</v>
      </c>
      <c r="H665" s="76"/>
      <c r="I665" s="76">
        <f t="shared" si="1352"/>
        <v>0</v>
      </c>
      <c r="J665" s="120"/>
      <c r="K665" s="131"/>
      <c r="L665" s="95"/>
      <c r="M665" s="95">
        <f t="shared" si="1353"/>
        <v>0</v>
      </c>
      <c r="N665" s="95"/>
      <c r="O665" s="95">
        <f t="shared" si="1354"/>
        <v>0</v>
      </c>
      <c r="P665" s="96"/>
      <c r="Q665" s="177"/>
      <c r="R665" s="178"/>
      <c r="S665" s="178">
        <f t="shared" si="1355"/>
        <v>0</v>
      </c>
      <c r="T665" s="178"/>
      <c r="U665" s="178">
        <f t="shared" si="1356"/>
        <v>0</v>
      </c>
      <c r="V665" s="179"/>
      <c r="W665" s="224"/>
      <c r="X665" s="225"/>
      <c r="Y665" s="225">
        <f t="shared" si="1357"/>
        <v>0</v>
      </c>
      <c r="Z665" s="225"/>
      <c r="AA665" s="225">
        <f t="shared" si="1358"/>
        <v>0</v>
      </c>
      <c r="AB665" s="226"/>
      <c r="AC665" s="271"/>
      <c r="AD665" s="272"/>
      <c r="AE665" s="272">
        <f t="shared" si="1359"/>
        <v>0</v>
      </c>
      <c r="AF665" s="272"/>
      <c r="AG665" s="272">
        <f t="shared" si="1360"/>
        <v>0</v>
      </c>
      <c r="AH665" s="273"/>
      <c r="AI665" s="318"/>
      <c r="AJ665" s="319"/>
      <c r="AK665" s="319">
        <f t="shared" si="1361"/>
        <v>0</v>
      </c>
      <c r="AL665" s="319"/>
      <c r="AM665" s="319">
        <f t="shared" si="1362"/>
        <v>0</v>
      </c>
      <c r="AN665" s="320"/>
      <c r="AO665" s="1107"/>
      <c r="AP665" s="1093"/>
      <c r="AQ665" s="1093">
        <f t="shared" si="1363"/>
        <v>0</v>
      </c>
      <c r="AR665" s="1093"/>
      <c r="AS665" s="1093">
        <f t="shared" si="1364"/>
        <v>0</v>
      </c>
      <c r="AT665" s="1094"/>
      <c r="AU665" s="1103"/>
      <c r="AV665" s="1101"/>
      <c r="AW665" s="1101">
        <f t="shared" si="1365"/>
        <v>0</v>
      </c>
      <c r="AX665" s="1101"/>
      <c r="AY665" s="1101">
        <f t="shared" si="1366"/>
        <v>0</v>
      </c>
      <c r="AZ665" s="1102"/>
      <c r="BA665" s="1151">
        <f t="shared" si="1433"/>
        <v>0</v>
      </c>
      <c r="BB665" s="363"/>
      <c r="BC665" s="363">
        <f t="shared" si="1367"/>
        <v>0</v>
      </c>
      <c r="BD665" s="363"/>
      <c r="BE665" s="363">
        <f t="shared" si="1368"/>
        <v>0</v>
      </c>
      <c r="BF665" s="364"/>
      <c r="BG665" s="1220">
        <f t="shared" si="1434"/>
        <v>0</v>
      </c>
      <c r="BH665" s="1220">
        <f t="shared" si="1435"/>
        <v>0</v>
      </c>
    </row>
    <row r="666" spans="1:60" x14ac:dyDescent="0.2">
      <c r="A666" s="1">
        <v>651</v>
      </c>
      <c r="B666" s="1154" t="s">
        <v>307</v>
      </c>
      <c r="C666" s="51"/>
      <c r="D666" s="51" t="s">
        <v>96</v>
      </c>
      <c r="E666" s="51">
        <v>20</v>
      </c>
      <c r="F666" s="76">
        <f>250+105</f>
        <v>355</v>
      </c>
      <c r="G666" s="76">
        <f t="shared" si="1351"/>
        <v>7100</v>
      </c>
      <c r="H666" s="76">
        <v>240</v>
      </c>
      <c r="I666" s="76">
        <f t="shared" si="1352"/>
        <v>4800</v>
      </c>
      <c r="J666" s="120">
        <f t="shared" ref="J666:J671" si="1436">G666+I666</f>
        <v>11900</v>
      </c>
      <c r="K666" s="131"/>
      <c r="L666" s="95">
        <f>250+105</f>
        <v>355</v>
      </c>
      <c r="M666" s="95">
        <f t="shared" si="1353"/>
        <v>0</v>
      </c>
      <c r="N666" s="95">
        <v>240</v>
      </c>
      <c r="O666" s="95">
        <f t="shared" si="1354"/>
        <v>0</v>
      </c>
      <c r="P666" s="96">
        <f t="shared" ref="P666:P671" si="1437">M666+O666</f>
        <v>0</v>
      </c>
      <c r="Q666" s="177"/>
      <c r="R666" s="178">
        <f>250+105</f>
        <v>355</v>
      </c>
      <c r="S666" s="178">
        <f t="shared" si="1355"/>
        <v>0</v>
      </c>
      <c r="T666" s="178">
        <v>240</v>
      </c>
      <c r="U666" s="178">
        <f t="shared" si="1356"/>
        <v>0</v>
      </c>
      <c r="V666" s="179">
        <f t="shared" ref="V666:V671" si="1438">S666+U666</f>
        <v>0</v>
      </c>
      <c r="W666" s="224"/>
      <c r="X666" s="225">
        <f>250+105</f>
        <v>355</v>
      </c>
      <c r="Y666" s="225">
        <f t="shared" si="1357"/>
        <v>0</v>
      </c>
      <c r="Z666" s="225">
        <v>240</v>
      </c>
      <c r="AA666" s="225">
        <f t="shared" si="1358"/>
        <v>0</v>
      </c>
      <c r="AB666" s="226">
        <f t="shared" ref="AB666:AB671" si="1439">Y666+AA666</f>
        <v>0</v>
      </c>
      <c r="AC666" s="271">
        <v>8</v>
      </c>
      <c r="AD666" s="272">
        <f>250+105</f>
        <v>355</v>
      </c>
      <c r="AE666" s="272">
        <f t="shared" si="1359"/>
        <v>2840</v>
      </c>
      <c r="AF666" s="272">
        <v>240</v>
      </c>
      <c r="AG666" s="272">
        <f t="shared" si="1360"/>
        <v>1920</v>
      </c>
      <c r="AH666" s="273">
        <f t="shared" ref="AH666:AH671" si="1440">AE666+AG666</f>
        <v>4760</v>
      </c>
      <c r="AI666" s="318"/>
      <c r="AJ666" s="319">
        <f>250+105</f>
        <v>355</v>
      </c>
      <c r="AK666" s="319">
        <f t="shared" si="1361"/>
        <v>0</v>
      </c>
      <c r="AL666" s="319">
        <v>240</v>
      </c>
      <c r="AM666" s="319">
        <f t="shared" si="1362"/>
        <v>0</v>
      </c>
      <c r="AN666" s="320">
        <f t="shared" ref="AN666:AN671" si="1441">AK666+AM666</f>
        <v>0</v>
      </c>
      <c r="AO666" s="1610">
        <v>12</v>
      </c>
      <c r="AP666" s="1093">
        <f>250+105</f>
        <v>355</v>
      </c>
      <c r="AQ666" s="1093">
        <f t="shared" si="1363"/>
        <v>4260</v>
      </c>
      <c r="AR666" s="1093">
        <v>240</v>
      </c>
      <c r="AS666" s="1093">
        <f t="shared" si="1364"/>
        <v>2880</v>
      </c>
      <c r="AT666" s="1094">
        <f t="shared" ref="AT666:AT671" si="1442">AQ666+AS666</f>
        <v>7140</v>
      </c>
      <c r="AU666" s="1103"/>
      <c r="AV666" s="1101">
        <f>250+105</f>
        <v>355</v>
      </c>
      <c r="AW666" s="1101">
        <f t="shared" si="1365"/>
        <v>0</v>
      </c>
      <c r="AX666" s="1101">
        <v>240</v>
      </c>
      <c r="AY666" s="1101">
        <f t="shared" si="1366"/>
        <v>0</v>
      </c>
      <c r="AZ666" s="1102">
        <f t="shared" ref="AZ666:AZ671" si="1443">AW666+AY666</f>
        <v>0</v>
      </c>
      <c r="BA666" s="1151">
        <f t="shared" si="1433"/>
        <v>0</v>
      </c>
      <c r="BB666" s="363">
        <f>250+105</f>
        <v>355</v>
      </c>
      <c r="BC666" s="363">
        <f t="shared" si="1367"/>
        <v>0</v>
      </c>
      <c r="BD666" s="363">
        <v>240</v>
      </c>
      <c r="BE666" s="363">
        <f t="shared" si="1368"/>
        <v>0</v>
      </c>
      <c r="BF666" s="364">
        <f t="shared" ref="BF666:BF671" si="1444">BC666+BE666</f>
        <v>0</v>
      </c>
      <c r="BG666" s="1220">
        <f t="shared" si="1434"/>
        <v>7140</v>
      </c>
      <c r="BH666" s="1220">
        <f t="shared" si="1435"/>
        <v>-7140</v>
      </c>
    </row>
    <row r="667" spans="1:60" x14ac:dyDescent="0.2">
      <c r="A667" s="1">
        <v>652</v>
      </c>
      <c r="B667" s="1154" t="s">
        <v>308</v>
      </c>
      <c r="C667" s="51"/>
      <c r="D667" s="51" t="s">
        <v>96</v>
      </c>
      <c r="E667" s="51">
        <v>35</v>
      </c>
      <c r="F667" s="76">
        <f>330+105</f>
        <v>435</v>
      </c>
      <c r="G667" s="76">
        <f t="shared" si="1351"/>
        <v>15225</v>
      </c>
      <c r="H667" s="76">
        <v>403</v>
      </c>
      <c r="I667" s="76">
        <f t="shared" si="1352"/>
        <v>14105</v>
      </c>
      <c r="J667" s="120">
        <f t="shared" si="1436"/>
        <v>29330</v>
      </c>
      <c r="K667" s="131"/>
      <c r="L667" s="95">
        <f>330+105</f>
        <v>435</v>
      </c>
      <c r="M667" s="95">
        <f t="shared" si="1353"/>
        <v>0</v>
      </c>
      <c r="N667" s="95">
        <v>403</v>
      </c>
      <c r="O667" s="95">
        <f t="shared" si="1354"/>
        <v>0</v>
      </c>
      <c r="P667" s="96">
        <f t="shared" si="1437"/>
        <v>0</v>
      </c>
      <c r="Q667" s="177"/>
      <c r="R667" s="178">
        <f>330+105</f>
        <v>435</v>
      </c>
      <c r="S667" s="178">
        <f t="shared" si="1355"/>
        <v>0</v>
      </c>
      <c r="T667" s="178">
        <v>403</v>
      </c>
      <c r="U667" s="178">
        <f t="shared" si="1356"/>
        <v>0</v>
      </c>
      <c r="V667" s="179">
        <f t="shared" si="1438"/>
        <v>0</v>
      </c>
      <c r="W667" s="224"/>
      <c r="X667" s="225">
        <f>330+105</f>
        <v>435</v>
      </c>
      <c r="Y667" s="225">
        <f t="shared" si="1357"/>
        <v>0</v>
      </c>
      <c r="Z667" s="225">
        <v>403</v>
      </c>
      <c r="AA667" s="225">
        <f t="shared" si="1358"/>
        <v>0</v>
      </c>
      <c r="AB667" s="226">
        <f t="shared" si="1439"/>
        <v>0</v>
      </c>
      <c r="AC667" s="271">
        <v>24</v>
      </c>
      <c r="AD667" s="272">
        <f>330+105</f>
        <v>435</v>
      </c>
      <c r="AE667" s="272">
        <f t="shared" si="1359"/>
        <v>10440</v>
      </c>
      <c r="AF667" s="272">
        <v>403</v>
      </c>
      <c r="AG667" s="272">
        <f t="shared" si="1360"/>
        <v>9672</v>
      </c>
      <c r="AH667" s="273">
        <f t="shared" si="1440"/>
        <v>20112</v>
      </c>
      <c r="AI667" s="318"/>
      <c r="AJ667" s="319">
        <f>330+105</f>
        <v>435</v>
      </c>
      <c r="AK667" s="319">
        <f t="shared" si="1361"/>
        <v>0</v>
      </c>
      <c r="AL667" s="319">
        <v>403</v>
      </c>
      <c r="AM667" s="319">
        <f t="shared" si="1362"/>
        <v>0</v>
      </c>
      <c r="AN667" s="320">
        <f t="shared" si="1441"/>
        <v>0</v>
      </c>
      <c r="AO667" s="1610">
        <v>11</v>
      </c>
      <c r="AP667" s="1093">
        <f>330+105</f>
        <v>435</v>
      </c>
      <c r="AQ667" s="1093">
        <f t="shared" si="1363"/>
        <v>4785</v>
      </c>
      <c r="AR667" s="1093">
        <v>403</v>
      </c>
      <c r="AS667" s="1093">
        <f t="shared" si="1364"/>
        <v>4433</v>
      </c>
      <c r="AT667" s="1094">
        <f t="shared" si="1442"/>
        <v>9218</v>
      </c>
      <c r="AU667" s="1103"/>
      <c r="AV667" s="1101">
        <f>330+105</f>
        <v>435</v>
      </c>
      <c r="AW667" s="1101">
        <f t="shared" si="1365"/>
        <v>0</v>
      </c>
      <c r="AX667" s="1101">
        <v>403</v>
      </c>
      <c r="AY667" s="1101">
        <f t="shared" si="1366"/>
        <v>0</v>
      </c>
      <c r="AZ667" s="1102">
        <f t="shared" si="1443"/>
        <v>0</v>
      </c>
      <c r="BA667" s="1151">
        <f t="shared" si="1433"/>
        <v>0</v>
      </c>
      <c r="BB667" s="363">
        <f>330+105</f>
        <v>435</v>
      </c>
      <c r="BC667" s="363">
        <f t="shared" si="1367"/>
        <v>0</v>
      </c>
      <c r="BD667" s="363">
        <v>403</v>
      </c>
      <c r="BE667" s="363">
        <f t="shared" si="1368"/>
        <v>0</v>
      </c>
      <c r="BF667" s="364">
        <f t="shared" si="1444"/>
        <v>0</v>
      </c>
      <c r="BG667" s="1220">
        <f t="shared" si="1434"/>
        <v>9218</v>
      </c>
      <c r="BH667" s="1220">
        <f t="shared" si="1435"/>
        <v>-9218</v>
      </c>
    </row>
    <row r="668" spans="1:60" x14ac:dyDescent="0.2">
      <c r="A668" s="1">
        <v>653</v>
      </c>
      <c r="B668" s="1154" t="s">
        <v>309</v>
      </c>
      <c r="C668" s="51"/>
      <c r="D668" s="51" t="s">
        <v>96</v>
      </c>
      <c r="E668" s="51">
        <v>15</v>
      </c>
      <c r="F668" s="76">
        <f>396+105</f>
        <v>501</v>
      </c>
      <c r="G668" s="76">
        <f t="shared" ref="G668:G691" si="1445">E668*F668</f>
        <v>7515</v>
      </c>
      <c r="H668" s="76">
        <v>877</v>
      </c>
      <c r="I668" s="76">
        <f t="shared" ref="I668:I691" si="1446">E668*H668</f>
        <v>13155</v>
      </c>
      <c r="J668" s="120">
        <f t="shared" si="1436"/>
        <v>20670</v>
      </c>
      <c r="K668" s="131"/>
      <c r="L668" s="95">
        <f>396+105</f>
        <v>501</v>
      </c>
      <c r="M668" s="95">
        <f t="shared" si="1353"/>
        <v>0</v>
      </c>
      <c r="N668" s="95">
        <v>877</v>
      </c>
      <c r="O668" s="95">
        <f t="shared" si="1354"/>
        <v>0</v>
      </c>
      <c r="P668" s="96">
        <f t="shared" si="1437"/>
        <v>0</v>
      </c>
      <c r="Q668" s="177"/>
      <c r="R668" s="178">
        <f>396+105</f>
        <v>501</v>
      </c>
      <c r="S668" s="178">
        <f t="shared" si="1355"/>
        <v>0</v>
      </c>
      <c r="T668" s="178">
        <v>877</v>
      </c>
      <c r="U668" s="178">
        <f t="shared" si="1356"/>
        <v>0</v>
      </c>
      <c r="V668" s="179">
        <f t="shared" si="1438"/>
        <v>0</v>
      </c>
      <c r="W668" s="224"/>
      <c r="X668" s="225">
        <f>396+105</f>
        <v>501</v>
      </c>
      <c r="Y668" s="225">
        <f t="shared" si="1357"/>
        <v>0</v>
      </c>
      <c r="Z668" s="225">
        <v>877</v>
      </c>
      <c r="AA668" s="225">
        <f t="shared" si="1358"/>
        <v>0</v>
      </c>
      <c r="AB668" s="226">
        <f t="shared" si="1439"/>
        <v>0</v>
      </c>
      <c r="AC668" s="271"/>
      <c r="AD668" s="272">
        <f>396+105</f>
        <v>501</v>
      </c>
      <c r="AE668" s="272">
        <f t="shared" si="1359"/>
        <v>0</v>
      </c>
      <c r="AF668" s="272">
        <v>877</v>
      </c>
      <c r="AG668" s="272">
        <f t="shared" si="1360"/>
        <v>0</v>
      </c>
      <c r="AH668" s="273">
        <f t="shared" si="1440"/>
        <v>0</v>
      </c>
      <c r="AI668" s="318"/>
      <c r="AJ668" s="319">
        <f>396+105</f>
        <v>501</v>
      </c>
      <c r="AK668" s="319">
        <f t="shared" si="1361"/>
        <v>0</v>
      </c>
      <c r="AL668" s="319">
        <v>877</v>
      </c>
      <c r="AM668" s="319">
        <f t="shared" si="1362"/>
        <v>0</v>
      </c>
      <c r="AN668" s="320">
        <f t="shared" si="1441"/>
        <v>0</v>
      </c>
      <c r="AO668" s="1610">
        <v>15</v>
      </c>
      <c r="AP668" s="1093">
        <f>396+105</f>
        <v>501</v>
      </c>
      <c r="AQ668" s="1093">
        <f t="shared" si="1363"/>
        <v>7515</v>
      </c>
      <c r="AR668" s="1093">
        <v>877</v>
      </c>
      <c r="AS668" s="1093">
        <f t="shared" si="1364"/>
        <v>13155</v>
      </c>
      <c r="AT668" s="1094">
        <f t="shared" si="1442"/>
        <v>20670</v>
      </c>
      <c r="AU668" s="1103"/>
      <c r="AV668" s="1101">
        <f>396+105</f>
        <v>501</v>
      </c>
      <c r="AW668" s="1101">
        <f t="shared" si="1365"/>
        <v>0</v>
      </c>
      <c r="AX668" s="1101">
        <v>877</v>
      </c>
      <c r="AY668" s="1101">
        <f t="shared" si="1366"/>
        <v>0</v>
      </c>
      <c r="AZ668" s="1102">
        <f t="shared" si="1443"/>
        <v>0</v>
      </c>
      <c r="BA668" s="1151">
        <f t="shared" si="1433"/>
        <v>0</v>
      </c>
      <c r="BB668" s="363">
        <f>396+105</f>
        <v>501</v>
      </c>
      <c r="BC668" s="363">
        <f t="shared" si="1367"/>
        <v>0</v>
      </c>
      <c r="BD668" s="363">
        <v>877</v>
      </c>
      <c r="BE668" s="363">
        <f t="shared" si="1368"/>
        <v>0</v>
      </c>
      <c r="BF668" s="364">
        <f t="shared" si="1444"/>
        <v>0</v>
      </c>
      <c r="BG668" s="1220">
        <f t="shared" si="1434"/>
        <v>20670</v>
      </c>
      <c r="BH668" s="1220">
        <f t="shared" si="1435"/>
        <v>-20670</v>
      </c>
    </row>
    <row r="669" spans="1:60" x14ac:dyDescent="0.2">
      <c r="A669" s="1">
        <v>654</v>
      </c>
      <c r="B669" s="50" t="s">
        <v>98</v>
      </c>
      <c r="C669" s="51" t="s">
        <v>99</v>
      </c>
      <c r="D669" s="51" t="s">
        <v>7</v>
      </c>
      <c r="E669" s="51">
        <v>3</v>
      </c>
      <c r="F669" s="76">
        <v>2500</v>
      </c>
      <c r="G669" s="76">
        <f t="shared" si="1445"/>
        <v>7500</v>
      </c>
      <c r="H669" s="76">
        <v>8211</v>
      </c>
      <c r="I669" s="76">
        <f t="shared" si="1446"/>
        <v>24633</v>
      </c>
      <c r="J669" s="120">
        <f t="shared" si="1436"/>
        <v>32133</v>
      </c>
      <c r="K669" s="131"/>
      <c r="L669" s="95">
        <v>2500</v>
      </c>
      <c r="M669" s="95">
        <f t="shared" si="1353"/>
        <v>0</v>
      </c>
      <c r="N669" s="95">
        <v>8211</v>
      </c>
      <c r="O669" s="95">
        <f t="shared" si="1354"/>
        <v>0</v>
      </c>
      <c r="P669" s="96">
        <f t="shared" si="1437"/>
        <v>0</v>
      </c>
      <c r="Q669" s="177"/>
      <c r="R669" s="178">
        <v>2500</v>
      </c>
      <c r="S669" s="178">
        <f t="shared" si="1355"/>
        <v>0</v>
      </c>
      <c r="T669" s="178">
        <v>8211</v>
      </c>
      <c r="U669" s="178">
        <f t="shared" si="1356"/>
        <v>0</v>
      </c>
      <c r="V669" s="179">
        <f t="shared" si="1438"/>
        <v>0</v>
      </c>
      <c r="W669" s="224"/>
      <c r="X669" s="225">
        <v>2500</v>
      </c>
      <c r="Y669" s="225">
        <f t="shared" si="1357"/>
        <v>0</v>
      </c>
      <c r="Z669" s="225">
        <v>8211</v>
      </c>
      <c r="AA669" s="225">
        <f t="shared" si="1358"/>
        <v>0</v>
      </c>
      <c r="AB669" s="226">
        <f t="shared" si="1439"/>
        <v>0</v>
      </c>
      <c r="AC669" s="271">
        <v>2</v>
      </c>
      <c r="AD669" s="272">
        <v>2500</v>
      </c>
      <c r="AE669" s="272">
        <f t="shared" si="1359"/>
        <v>5000</v>
      </c>
      <c r="AF669" s="272">
        <v>8211</v>
      </c>
      <c r="AG669" s="272">
        <f t="shared" si="1360"/>
        <v>16422</v>
      </c>
      <c r="AH669" s="273">
        <f t="shared" si="1440"/>
        <v>21422</v>
      </c>
      <c r="AI669" s="318"/>
      <c r="AJ669" s="319">
        <v>2500</v>
      </c>
      <c r="AK669" s="319">
        <f t="shared" si="1361"/>
        <v>0</v>
      </c>
      <c r="AL669" s="319">
        <v>8211</v>
      </c>
      <c r="AM669" s="319">
        <f t="shared" si="1362"/>
        <v>0</v>
      </c>
      <c r="AN669" s="320">
        <f t="shared" si="1441"/>
        <v>0</v>
      </c>
      <c r="AO669" s="1610">
        <v>1</v>
      </c>
      <c r="AP669" s="1093">
        <v>2500</v>
      </c>
      <c r="AQ669" s="1093">
        <f t="shared" si="1363"/>
        <v>2500</v>
      </c>
      <c r="AR669" s="1093">
        <v>8211</v>
      </c>
      <c r="AS669" s="1093">
        <f t="shared" si="1364"/>
        <v>8211</v>
      </c>
      <c r="AT669" s="1094">
        <f t="shared" si="1442"/>
        <v>10711</v>
      </c>
      <c r="AU669" s="1103"/>
      <c r="AV669" s="1101">
        <v>2500</v>
      </c>
      <c r="AW669" s="1101">
        <f t="shared" si="1365"/>
        <v>0</v>
      </c>
      <c r="AX669" s="1101">
        <v>8211</v>
      </c>
      <c r="AY669" s="1101">
        <f t="shared" si="1366"/>
        <v>0</v>
      </c>
      <c r="AZ669" s="1102">
        <f t="shared" si="1443"/>
        <v>0</v>
      </c>
      <c r="BA669" s="1151">
        <f t="shared" si="1433"/>
        <v>0</v>
      </c>
      <c r="BB669" s="363">
        <v>2500</v>
      </c>
      <c r="BC669" s="363">
        <f t="shared" si="1367"/>
        <v>0</v>
      </c>
      <c r="BD669" s="363">
        <v>8211</v>
      </c>
      <c r="BE669" s="363">
        <f t="shared" si="1368"/>
        <v>0</v>
      </c>
      <c r="BF669" s="364">
        <f t="shared" si="1444"/>
        <v>0</v>
      </c>
      <c r="BG669" s="1220">
        <f t="shared" si="1434"/>
        <v>10711</v>
      </c>
      <c r="BH669" s="1220">
        <f t="shared" si="1435"/>
        <v>-10711</v>
      </c>
    </row>
    <row r="670" spans="1:60" x14ac:dyDescent="0.2">
      <c r="A670" s="1">
        <v>655</v>
      </c>
      <c r="B670" s="50" t="s">
        <v>310</v>
      </c>
      <c r="C670" s="51"/>
      <c r="D670" s="51" t="s">
        <v>7</v>
      </c>
      <c r="E670" s="51">
        <v>1</v>
      </c>
      <c r="F670" s="76">
        <v>2500</v>
      </c>
      <c r="G670" s="76">
        <f t="shared" si="1445"/>
        <v>2500</v>
      </c>
      <c r="H670" s="76">
        <v>5000</v>
      </c>
      <c r="I670" s="76">
        <f t="shared" si="1446"/>
        <v>5000</v>
      </c>
      <c r="J670" s="120">
        <f t="shared" si="1436"/>
        <v>7500</v>
      </c>
      <c r="K670" s="131"/>
      <c r="L670" s="95">
        <v>2500</v>
      </c>
      <c r="M670" s="95">
        <f t="shared" si="1353"/>
        <v>0</v>
      </c>
      <c r="N670" s="95">
        <v>5000</v>
      </c>
      <c r="O670" s="95">
        <f t="shared" si="1354"/>
        <v>0</v>
      </c>
      <c r="P670" s="96">
        <f t="shared" si="1437"/>
        <v>0</v>
      </c>
      <c r="Q670" s="177"/>
      <c r="R670" s="178">
        <v>2500</v>
      </c>
      <c r="S670" s="178">
        <f t="shared" si="1355"/>
        <v>0</v>
      </c>
      <c r="T670" s="178">
        <v>5000</v>
      </c>
      <c r="U670" s="178">
        <f t="shared" si="1356"/>
        <v>0</v>
      </c>
      <c r="V670" s="179">
        <f t="shared" si="1438"/>
        <v>0</v>
      </c>
      <c r="W670" s="224"/>
      <c r="X670" s="225">
        <v>2500</v>
      </c>
      <c r="Y670" s="225">
        <f t="shared" si="1357"/>
        <v>0</v>
      </c>
      <c r="Z670" s="225">
        <v>5000</v>
      </c>
      <c r="AA670" s="225">
        <f t="shared" si="1358"/>
        <v>0</v>
      </c>
      <c r="AB670" s="226">
        <f t="shared" si="1439"/>
        <v>0</v>
      </c>
      <c r="AC670" s="271"/>
      <c r="AD670" s="272">
        <v>2500</v>
      </c>
      <c r="AE670" s="272">
        <f t="shared" si="1359"/>
        <v>0</v>
      </c>
      <c r="AF670" s="272">
        <v>5000</v>
      </c>
      <c r="AG670" s="272">
        <f t="shared" si="1360"/>
        <v>0</v>
      </c>
      <c r="AH670" s="273">
        <f t="shared" si="1440"/>
        <v>0</v>
      </c>
      <c r="AI670" s="318"/>
      <c r="AJ670" s="319">
        <v>2500</v>
      </c>
      <c r="AK670" s="319">
        <f t="shared" si="1361"/>
        <v>0</v>
      </c>
      <c r="AL670" s="319">
        <v>5000</v>
      </c>
      <c r="AM670" s="319">
        <f t="shared" si="1362"/>
        <v>0</v>
      </c>
      <c r="AN670" s="320">
        <f t="shared" si="1441"/>
        <v>0</v>
      </c>
      <c r="AO670" s="1610">
        <v>1</v>
      </c>
      <c r="AP670" s="1093">
        <v>2500</v>
      </c>
      <c r="AQ670" s="1093">
        <f t="shared" si="1363"/>
        <v>2500</v>
      </c>
      <c r="AR670" s="1093">
        <v>5000</v>
      </c>
      <c r="AS670" s="1093">
        <f t="shared" si="1364"/>
        <v>5000</v>
      </c>
      <c r="AT670" s="1094">
        <f t="shared" si="1442"/>
        <v>7500</v>
      </c>
      <c r="AU670" s="1103"/>
      <c r="AV670" s="1101">
        <v>2500</v>
      </c>
      <c r="AW670" s="1101">
        <f t="shared" si="1365"/>
        <v>0</v>
      </c>
      <c r="AX670" s="1101">
        <v>5000</v>
      </c>
      <c r="AY670" s="1101">
        <f t="shared" si="1366"/>
        <v>0</v>
      </c>
      <c r="AZ670" s="1102">
        <f t="shared" si="1443"/>
        <v>0</v>
      </c>
      <c r="BA670" s="1151">
        <f t="shared" si="1433"/>
        <v>0</v>
      </c>
      <c r="BB670" s="363">
        <v>2500</v>
      </c>
      <c r="BC670" s="363">
        <f t="shared" si="1367"/>
        <v>0</v>
      </c>
      <c r="BD670" s="363">
        <v>5000</v>
      </c>
      <c r="BE670" s="363">
        <f t="shared" si="1368"/>
        <v>0</v>
      </c>
      <c r="BF670" s="364">
        <f t="shared" si="1444"/>
        <v>0</v>
      </c>
      <c r="BG670" s="1220">
        <f t="shared" si="1434"/>
        <v>7500</v>
      </c>
      <c r="BH670" s="1220">
        <f t="shared" si="1435"/>
        <v>-7500</v>
      </c>
    </row>
    <row r="671" spans="1:60" x14ac:dyDescent="0.2">
      <c r="A671" s="1">
        <v>656</v>
      </c>
      <c r="B671" s="1160" t="s">
        <v>248</v>
      </c>
      <c r="C671" s="51"/>
      <c r="D671" s="51"/>
      <c r="E671" s="51"/>
      <c r="F671" s="76">
        <v>0</v>
      </c>
      <c r="G671" s="76">
        <f t="shared" si="1445"/>
        <v>0</v>
      </c>
      <c r="H671" s="76">
        <v>0</v>
      </c>
      <c r="I671" s="76">
        <f t="shared" si="1446"/>
        <v>0</v>
      </c>
      <c r="J671" s="120">
        <f t="shared" si="1436"/>
        <v>0</v>
      </c>
      <c r="K671" s="131"/>
      <c r="L671" s="95">
        <v>0</v>
      </c>
      <c r="M671" s="95">
        <f t="shared" si="1353"/>
        <v>0</v>
      </c>
      <c r="N671" s="95">
        <v>0</v>
      </c>
      <c r="O671" s="95">
        <f t="shared" si="1354"/>
        <v>0</v>
      </c>
      <c r="P671" s="96">
        <f t="shared" si="1437"/>
        <v>0</v>
      </c>
      <c r="Q671" s="177"/>
      <c r="R671" s="178">
        <v>0</v>
      </c>
      <c r="S671" s="178">
        <f t="shared" si="1355"/>
        <v>0</v>
      </c>
      <c r="T671" s="178">
        <v>0</v>
      </c>
      <c r="U671" s="178">
        <f t="shared" si="1356"/>
        <v>0</v>
      </c>
      <c r="V671" s="179">
        <f t="shared" si="1438"/>
        <v>0</v>
      </c>
      <c r="W671" s="224"/>
      <c r="X671" s="225">
        <v>0</v>
      </c>
      <c r="Y671" s="225">
        <f t="shared" si="1357"/>
        <v>0</v>
      </c>
      <c r="Z671" s="225">
        <v>0</v>
      </c>
      <c r="AA671" s="225">
        <f t="shared" si="1358"/>
        <v>0</v>
      </c>
      <c r="AB671" s="226">
        <f t="shared" si="1439"/>
        <v>0</v>
      </c>
      <c r="AC671" s="271"/>
      <c r="AD671" s="272">
        <v>0</v>
      </c>
      <c r="AE671" s="272">
        <f t="shared" si="1359"/>
        <v>0</v>
      </c>
      <c r="AF671" s="272">
        <v>0</v>
      </c>
      <c r="AG671" s="272">
        <f t="shared" si="1360"/>
        <v>0</v>
      </c>
      <c r="AH671" s="273">
        <f t="shared" si="1440"/>
        <v>0</v>
      </c>
      <c r="AI671" s="318"/>
      <c r="AJ671" s="319">
        <v>0</v>
      </c>
      <c r="AK671" s="319">
        <f t="shared" si="1361"/>
        <v>0</v>
      </c>
      <c r="AL671" s="319">
        <v>0</v>
      </c>
      <c r="AM671" s="319">
        <f t="shared" si="1362"/>
        <v>0</v>
      </c>
      <c r="AN671" s="320">
        <f t="shared" si="1441"/>
        <v>0</v>
      </c>
      <c r="AO671" s="1107"/>
      <c r="AP671" s="1093">
        <v>0</v>
      </c>
      <c r="AQ671" s="1093">
        <f t="shared" si="1363"/>
        <v>0</v>
      </c>
      <c r="AR671" s="1093">
        <v>0</v>
      </c>
      <c r="AS671" s="1093">
        <f t="shared" si="1364"/>
        <v>0</v>
      </c>
      <c r="AT671" s="1094">
        <f t="shared" si="1442"/>
        <v>0</v>
      </c>
      <c r="AU671" s="1103"/>
      <c r="AV671" s="1101">
        <v>0</v>
      </c>
      <c r="AW671" s="1101">
        <f t="shared" si="1365"/>
        <v>0</v>
      </c>
      <c r="AX671" s="1101">
        <v>0</v>
      </c>
      <c r="AY671" s="1101">
        <f t="shared" si="1366"/>
        <v>0</v>
      </c>
      <c r="AZ671" s="1102">
        <f t="shared" si="1443"/>
        <v>0</v>
      </c>
      <c r="BA671" s="1151">
        <f t="shared" si="1433"/>
        <v>0</v>
      </c>
      <c r="BB671" s="363">
        <v>0</v>
      </c>
      <c r="BC671" s="363">
        <f t="shared" si="1367"/>
        <v>0</v>
      </c>
      <c r="BD671" s="363">
        <v>0</v>
      </c>
      <c r="BE671" s="363">
        <f t="shared" si="1368"/>
        <v>0</v>
      </c>
      <c r="BF671" s="364">
        <f t="shared" si="1444"/>
        <v>0</v>
      </c>
      <c r="BG671" s="1220">
        <f t="shared" si="1434"/>
        <v>0</v>
      </c>
      <c r="BH671" s="1220">
        <f t="shared" si="1435"/>
        <v>0</v>
      </c>
    </row>
    <row r="672" spans="1:60" ht="25.5" x14ac:dyDescent="0.2">
      <c r="A672" s="1">
        <v>657</v>
      </c>
      <c r="B672" s="50" t="s">
        <v>312</v>
      </c>
      <c r="C672" s="51"/>
      <c r="D672" s="51" t="s">
        <v>5</v>
      </c>
      <c r="E672" s="51">
        <v>1</v>
      </c>
      <c r="F672" s="76"/>
      <c r="G672" s="76">
        <f t="shared" si="1445"/>
        <v>0</v>
      </c>
      <c r="H672" s="76"/>
      <c r="I672" s="76">
        <f t="shared" si="1446"/>
        <v>0</v>
      </c>
      <c r="J672" s="120"/>
      <c r="K672" s="131"/>
      <c r="L672" s="95"/>
      <c r="M672" s="95">
        <f t="shared" si="1353"/>
        <v>0</v>
      </c>
      <c r="N672" s="95"/>
      <c r="O672" s="95">
        <f t="shared" si="1354"/>
        <v>0</v>
      </c>
      <c r="P672" s="96"/>
      <c r="Q672" s="177"/>
      <c r="R672" s="178"/>
      <c r="S672" s="178">
        <f t="shared" si="1355"/>
        <v>0</v>
      </c>
      <c r="T672" s="178"/>
      <c r="U672" s="178">
        <f t="shared" si="1356"/>
        <v>0</v>
      </c>
      <c r="V672" s="179"/>
      <c r="W672" s="224">
        <v>1</v>
      </c>
      <c r="X672" s="225"/>
      <c r="Y672" s="225">
        <f t="shared" si="1357"/>
        <v>0</v>
      </c>
      <c r="Z672" s="225"/>
      <c r="AA672" s="225">
        <f t="shared" si="1358"/>
        <v>0</v>
      </c>
      <c r="AB672" s="226"/>
      <c r="AC672" s="271"/>
      <c r="AD672" s="272"/>
      <c r="AE672" s="272">
        <f t="shared" si="1359"/>
        <v>0</v>
      </c>
      <c r="AF672" s="272"/>
      <c r="AG672" s="272">
        <f t="shared" si="1360"/>
        <v>0</v>
      </c>
      <c r="AH672" s="273"/>
      <c r="AI672" s="318"/>
      <c r="AJ672" s="319"/>
      <c r="AK672" s="319">
        <f t="shared" si="1361"/>
        <v>0</v>
      </c>
      <c r="AL672" s="319"/>
      <c r="AM672" s="319">
        <f t="shared" si="1362"/>
        <v>0</v>
      </c>
      <c r="AN672" s="320"/>
      <c r="AO672" s="1107"/>
      <c r="AP672" s="1093"/>
      <c r="AQ672" s="1093">
        <f t="shared" si="1363"/>
        <v>0</v>
      </c>
      <c r="AR672" s="1093"/>
      <c r="AS672" s="1093">
        <f t="shared" si="1364"/>
        <v>0</v>
      </c>
      <c r="AT672" s="1094"/>
      <c r="AU672" s="1103"/>
      <c r="AV672" s="1101"/>
      <c r="AW672" s="1101">
        <f t="shared" si="1365"/>
        <v>0</v>
      </c>
      <c r="AX672" s="1101"/>
      <c r="AY672" s="1101">
        <f t="shared" si="1366"/>
        <v>0</v>
      </c>
      <c r="AZ672" s="1102"/>
      <c r="BA672" s="1151">
        <f t="shared" si="1433"/>
        <v>0</v>
      </c>
      <c r="BB672" s="363"/>
      <c r="BC672" s="363">
        <f t="shared" si="1367"/>
        <v>0</v>
      </c>
      <c r="BD672" s="363"/>
      <c r="BE672" s="363">
        <f t="shared" si="1368"/>
        <v>0</v>
      </c>
      <c r="BF672" s="364"/>
      <c r="BG672" s="1220">
        <f t="shared" si="1434"/>
        <v>0</v>
      </c>
      <c r="BH672" s="1220">
        <f t="shared" si="1435"/>
        <v>0</v>
      </c>
    </row>
    <row r="673" spans="1:60" x14ac:dyDescent="0.2">
      <c r="A673" s="1">
        <v>658</v>
      </c>
      <c r="B673" s="1154" t="s">
        <v>93</v>
      </c>
      <c r="C673" s="51" t="s">
        <v>314</v>
      </c>
      <c r="D673" s="51" t="s">
        <v>7</v>
      </c>
      <c r="E673" s="51">
        <v>3</v>
      </c>
      <c r="F673" s="76">
        <v>14000</v>
      </c>
      <c r="G673" s="76">
        <f t="shared" si="1445"/>
        <v>42000</v>
      </c>
      <c r="H673" s="76">
        <v>37474</v>
      </c>
      <c r="I673" s="76">
        <f t="shared" si="1446"/>
        <v>112422</v>
      </c>
      <c r="J673" s="120">
        <f t="shared" ref="J673:J674" si="1447">G673+I673</f>
        <v>154422</v>
      </c>
      <c r="K673" s="131"/>
      <c r="L673" s="95">
        <v>14000</v>
      </c>
      <c r="M673" s="95">
        <f t="shared" si="1353"/>
        <v>0</v>
      </c>
      <c r="N673" s="95">
        <v>37474</v>
      </c>
      <c r="O673" s="95">
        <f t="shared" si="1354"/>
        <v>0</v>
      </c>
      <c r="P673" s="96">
        <f t="shared" ref="P673:P674" si="1448">M673+O673</f>
        <v>0</v>
      </c>
      <c r="Q673" s="177"/>
      <c r="R673" s="178">
        <v>14000</v>
      </c>
      <c r="S673" s="178">
        <f t="shared" si="1355"/>
        <v>0</v>
      </c>
      <c r="T673" s="178">
        <v>37474</v>
      </c>
      <c r="U673" s="178">
        <f t="shared" si="1356"/>
        <v>0</v>
      </c>
      <c r="V673" s="179">
        <f t="shared" ref="V673:V674" si="1449">S673+U673</f>
        <v>0</v>
      </c>
      <c r="W673" s="224">
        <v>3</v>
      </c>
      <c r="X673" s="225">
        <v>14000</v>
      </c>
      <c r="Y673" s="225">
        <f t="shared" si="1357"/>
        <v>42000</v>
      </c>
      <c r="Z673" s="225">
        <v>37474</v>
      </c>
      <c r="AA673" s="225">
        <f t="shared" si="1358"/>
        <v>112422</v>
      </c>
      <c r="AB673" s="226">
        <f t="shared" ref="AB673:AB674" si="1450">Y673+AA673</f>
        <v>154422</v>
      </c>
      <c r="AC673" s="271"/>
      <c r="AD673" s="272">
        <v>14000</v>
      </c>
      <c r="AE673" s="272">
        <f t="shared" si="1359"/>
        <v>0</v>
      </c>
      <c r="AF673" s="272">
        <v>37474</v>
      </c>
      <c r="AG673" s="272">
        <f t="shared" si="1360"/>
        <v>0</v>
      </c>
      <c r="AH673" s="273">
        <f t="shared" ref="AH673:AH674" si="1451">AE673+AG673</f>
        <v>0</v>
      </c>
      <c r="AI673" s="318"/>
      <c r="AJ673" s="319">
        <v>14000</v>
      </c>
      <c r="AK673" s="319">
        <f t="shared" si="1361"/>
        <v>0</v>
      </c>
      <c r="AL673" s="319">
        <v>37474</v>
      </c>
      <c r="AM673" s="319">
        <f t="shared" si="1362"/>
        <v>0</v>
      </c>
      <c r="AN673" s="320">
        <f t="shared" ref="AN673:AN674" si="1452">AK673+AM673</f>
        <v>0</v>
      </c>
      <c r="AO673" s="1107"/>
      <c r="AP673" s="1093">
        <v>14000</v>
      </c>
      <c r="AQ673" s="1093">
        <f t="shared" si="1363"/>
        <v>0</v>
      </c>
      <c r="AR673" s="1093">
        <v>37474</v>
      </c>
      <c r="AS673" s="1093">
        <f t="shared" si="1364"/>
        <v>0</v>
      </c>
      <c r="AT673" s="1094">
        <f t="shared" ref="AT673:AT674" si="1453">AQ673+AS673</f>
        <v>0</v>
      </c>
      <c r="AU673" s="1103"/>
      <c r="AV673" s="1101">
        <v>14000</v>
      </c>
      <c r="AW673" s="1101">
        <f t="shared" si="1365"/>
        <v>0</v>
      </c>
      <c r="AX673" s="1101">
        <v>37474</v>
      </c>
      <c r="AY673" s="1101">
        <f t="shared" si="1366"/>
        <v>0</v>
      </c>
      <c r="AZ673" s="1102">
        <f t="shared" ref="AZ673:AZ674" si="1454">AW673+AY673</f>
        <v>0</v>
      </c>
      <c r="BA673" s="1151">
        <f t="shared" si="1433"/>
        <v>0</v>
      </c>
      <c r="BB673" s="363">
        <v>14000</v>
      </c>
      <c r="BC673" s="363">
        <f t="shared" si="1367"/>
        <v>0</v>
      </c>
      <c r="BD673" s="363">
        <v>37474</v>
      </c>
      <c r="BE673" s="363">
        <f t="shared" si="1368"/>
        <v>0</v>
      </c>
      <c r="BF673" s="364">
        <f t="shared" ref="BF673:BF674" si="1455">BC673+BE673</f>
        <v>0</v>
      </c>
      <c r="BG673" s="1220">
        <f t="shared" si="1434"/>
        <v>0</v>
      </c>
      <c r="BH673" s="1220">
        <f t="shared" si="1435"/>
        <v>0</v>
      </c>
    </row>
    <row r="674" spans="1:60" ht="25.5" x14ac:dyDescent="0.2">
      <c r="A674" s="1">
        <v>659</v>
      </c>
      <c r="B674" s="1154" t="s">
        <v>94</v>
      </c>
      <c r="C674" s="51" t="s">
        <v>317</v>
      </c>
      <c r="D674" s="51" t="s">
        <v>7</v>
      </c>
      <c r="E674" s="51">
        <v>1</v>
      </c>
      <c r="F674" s="76">
        <v>44166</v>
      </c>
      <c r="G674" s="76">
        <f t="shared" si="1445"/>
        <v>44166</v>
      </c>
      <c r="H674" s="76">
        <v>268606</v>
      </c>
      <c r="I674" s="76">
        <f t="shared" si="1446"/>
        <v>268606</v>
      </c>
      <c r="J674" s="120">
        <f t="shared" si="1447"/>
        <v>312772</v>
      </c>
      <c r="K674" s="131"/>
      <c r="L674" s="95">
        <v>44166</v>
      </c>
      <c r="M674" s="95">
        <f t="shared" si="1353"/>
        <v>0</v>
      </c>
      <c r="N674" s="95">
        <v>268606</v>
      </c>
      <c r="O674" s="95">
        <f t="shared" si="1354"/>
        <v>0</v>
      </c>
      <c r="P674" s="96">
        <f t="shared" si="1448"/>
        <v>0</v>
      </c>
      <c r="Q674" s="177"/>
      <c r="R674" s="178">
        <v>44166</v>
      </c>
      <c r="S674" s="178">
        <f t="shared" si="1355"/>
        <v>0</v>
      </c>
      <c r="T674" s="178">
        <v>268606</v>
      </c>
      <c r="U674" s="178">
        <f t="shared" si="1356"/>
        <v>0</v>
      </c>
      <c r="V674" s="179">
        <f t="shared" si="1449"/>
        <v>0</v>
      </c>
      <c r="W674" s="224">
        <v>1</v>
      </c>
      <c r="X674" s="225">
        <v>44166</v>
      </c>
      <c r="Y674" s="225">
        <f t="shared" si="1357"/>
        <v>44166</v>
      </c>
      <c r="Z674" s="225">
        <v>268606</v>
      </c>
      <c r="AA674" s="225">
        <f t="shared" si="1358"/>
        <v>268606</v>
      </c>
      <c r="AB674" s="226">
        <f t="shared" si="1450"/>
        <v>312772</v>
      </c>
      <c r="AC674" s="271"/>
      <c r="AD674" s="272">
        <v>44166</v>
      </c>
      <c r="AE674" s="272">
        <f t="shared" si="1359"/>
        <v>0</v>
      </c>
      <c r="AF674" s="272">
        <v>268606</v>
      </c>
      <c r="AG674" s="272">
        <f t="shared" si="1360"/>
        <v>0</v>
      </c>
      <c r="AH674" s="273">
        <f t="shared" si="1451"/>
        <v>0</v>
      </c>
      <c r="AI674" s="318"/>
      <c r="AJ674" s="319">
        <v>44166</v>
      </c>
      <c r="AK674" s="319">
        <f t="shared" si="1361"/>
        <v>0</v>
      </c>
      <c r="AL674" s="319">
        <v>268606</v>
      </c>
      <c r="AM674" s="319">
        <f t="shared" si="1362"/>
        <v>0</v>
      </c>
      <c r="AN674" s="320">
        <f t="shared" si="1452"/>
        <v>0</v>
      </c>
      <c r="AO674" s="1107"/>
      <c r="AP674" s="1093">
        <v>44166</v>
      </c>
      <c r="AQ674" s="1093">
        <f t="shared" si="1363"/>
        <v>0</v>
      </c>
      <c r="AR674" s="1093">
        <v>268606</v>
      </c>
      <c r="AS674" s="1093">
        <f t="shared" si="1364"/>
        <v>0</v>
      </c>
      <c r="AT674" s="1094">
        <f t="shared" si="1453"/>
        <v>0</v>
      </c>
      <c r="AU674" s="1103"/>
      <c r="AV674" s="1101">
        <v>44166</v>
      </c>
      <c r="AW674" s="1101">
        <f t="shared" si="1365"/>
        <v>0</v>
      </c>
      <c r="AX674" s="1101">
        <v>268606</v>
      </c>
      <c r="AY674" s="1101">
        <f t="shared" si="1366"/>
        <v>0</v>
      </c>
      <c r="AZ674" s="1102">
        <f t="shared" si="1454"/>
        <v>0</v>
      </c>
      <c r="BA674" s="1151">
        <f t="shared" si="1433"/>
        <v>0</v>
      </c>
      <c r="BB674" s="363">
        <v>44166</v>
      </c>
      <c r="BC674" s="363">
        <f t="shared" si="1367"/>
        <v>0</v>
      </c>
      <c r="BD674" s="363">
        <v>268606</v>
      </c>
      <c r="BE674" s="363">
        <f t="shared" si="1368"/>
        <v>0</v>
      </c>
      <c r="BF674" s="364">
        <f t="shared" si="1455"/>
        <v>0</v>
      </c>
      <c r="BG674" s="1220">
        <f t="shared" si="1434"/>
        <v>0</v>
      </c>
      <c r="BH674" s="1220">
        <f t="shared" si="1435"/>
        <v>0</v>
      </c>
    </row>
    <row r="675" spans="1:60" x14ac:dyDescent="0.2">
      <c r="A675" s="1">
        <v>660</v>
      </c>
      <c r="B675" s="1154" t="s">
        <v>95</v>
      </c>
      <c r="C675" s="51"/>
      <c r="D675" s="51" t="s">
        <v>7</v>
      </c>
      <c r="E675" s="51">
        <v>3</v>
      </c>
      <c r="F675" s="76"/>
      <c r="G675" s="76">
        <f t="shared" si="1445"/>
        <v>0</v>
      </c>
      <c r="H675" s="76"/>
      <c r="I675" s="76">
        <f t="shared" si="1446"/>
        <v>0</v>
      </c>
      <c r="J675" s="120"/>
      <c r="K675" s="131"/>
      <c r="L675" s="95"/>
      <c r="M675" s="95">
        <f t="shared" si="1353"/>
        <v>0</v>
      </c>
      <c r="N675" s="95"/>
      <c r="O675" s="95">
        <f t="shared" si="1354"/>
        <v>0</v>
      </c>
      <c r="P675" s="96"/>
      <c r="Q675" s="177"/>
      <c r="R675" s="178"/>
      <c r="S675" s="178">
        <f t="shared" si="1355"/>
        <v>0</v>
      </c>
      <c r="T675" s="178"/>
      <c r="U675" s="178">
        <f t="shared" si="1356"/>
        <v>0</v>
      </c>
      <c r="V675" s="179"/>
      <c r="W675" s="224"/>
      <c r="X675" s="225"/>
      <c r="Y675" s="225">
        <f t="shared" si="1357"/>
        <v>0</v>
      </c>
      <c r="Z675" s="225"/>
      <c r="AA675" s="225">
        <f t="shared" si="1358"/>
        <v>0</v>
      </c>
      <c r="AB675" s="226"/>
      <c r="AC675" s="271"/>
      <c r="AD675" s="272"/>
      <c r="AE675" s="272">
        <f t="shared" si="1359"/>
        <v>0</v>
      </c>
      <c r="AF675" s="272"/>
      <c r="AG675" s="272">
        <f t="shared" si="1360"/>
        <v>0</v>
      </c>
      <c r="AH675" s="273"/>
      <c r="AI675" s="318"/>
      <c r="AJ675" s="319"/>
      <c r="AK675" s="319">
        <f t="shared" si="1361"/>
        <v>0</v>
      </c>
      <c r="AL675" s="319"/>
      <c r="AM675" s="319">
        <f t="shared" si="1362"/>
        <v>0</v>
      </c>
      <c r="AN675" s="320"/>
      <c r="AO675" s="1107"/>
      <c r="AP675" s="1093"/>
      <c r="AQ675" s="1093">
        <f t="shared" si="1363"/>
        <v>0</v>
      </c>
      <c r="AR675" s="1093"/>
      <c r="AS675" s="1093">
        <f t="shared" si="1364"/>
        <v>0</v>
      </c>
      <c r="AT675" s="1094"/>
      <c r="AU675" s="1103"/>
      <c r="AV675" s="1101"/>
      <c r="AW675" s="1101">
        <f t="shared" si="1365"/>
        <v>0</v>
      </c>
      <c r="AX675" s="1101"/>
      <c r="AY675" s="1101">
        <f t="shared" si="1366"/>
        <v>0</v>
      </c>
      <c r="AZ675" s="1102"/>
      <c r="BA675" s="1151">
        <f t="shared" si="1433"/>
        <v>3</v>
      </c>
      <c r="BB675" s="363"/>
      <c r="BC675" s="363">
        <f t="shared" si="1367"/>
        <v>0</v>
      </c>
      <c r="BD675" s="363"/>
      <c r="BE675" s="363">
        <f t="shared" si="1368"/>
        <v>0</v>
      </c>
      <c r="BF675" s="364"/>
      <c r="BG675" s="1220">
        <f t="shared" si="1434"/>
        <v>0</v>
      </c>
      <c r="BH675" s="1220">
        <f t="shared" si="1435"/>
        <v>0</v>
      </c>
    </row>
    <row r="676" spans="1:60" x14ac:dyDescent="0.2">
      <c r="A676" s="1">
        <v>661</v>
      </c>
      <c r="B676" s="50" t="s">
        <v>245</v>
      </c>
      <c r="C676" s="51"/>
      <c r="D676" s="51"/>
      <c r="E676" s="51"/>
      <c r="F676" s="76"/>
      <c r="G676" s="76">
        <f t="shared" si="1445"/>
        <v>0</v>
      </c>
      <c r="H676" s="76"/>
      <c r="I676" s="76">
        <f t="shared" si="1446"/>
        <v>0</v>
      </c>
      <c r="J676" s="120"/>
      <c r="K676" s="131"/>
      <c r="L676" s="95"/>
      <c r="M676" s="95">
        <f t="shared" si="1353"/>
        <v>0</v>
      </c>
      <c r="N676" s="95"/>
      <c r="O676" s="95">
        <f t="shared" si="1354"/>
        <v>0</v>
      </c>
      <c r="P676" s="96"/>
      <c r="Q676" s="177"/>
      <c r="R676" s="178"/>
      <c r="S676" s="178">
        <f t="shared" si="1355"/>
        <v>0</v>
      </c>
      <c r="T676" s="178"/>
      <c r="U676" s="178">
        <f t="shared" si="1356"/>
        <v>0</v>
      </c>
      <c r="V676" s="179"/>
      <c r="W676" s="224"/>
      <c r="X676" s="225"/>
      <c r="Y676" s="225">
        <f t="shared" si="1357"/>
        <v>0</v>
      </c>
      <c r="Z676" s="225"/>
      <c r="AA676" s="225">
        <f t="shared" si="1358"/>
        <v>0</v>
      </c>
      <c r="AB676" s="226"/>
      <c r="AC676" s="271"/>
      <c r="AD676" s="272"/>
      <c r="AE676" s="272">
        <f t="shared" si="1359"/>
        <v>0</v>
      </c>
      <c r="AF676" s="272"/>
      <c r="AG676" s="272">
        <f t="shared" si="1360"/>
        <v>0</v>
      </c>
      <c r="AH676" s="273"/>
      <c r="AI676" s="318"/>
      <c r="AJ676" s="319"/>
      <c r="AK676" s="319">
        <f t="shared" si="1361"/>
        <v>0</v>
      </c>
      <c r="AL676" s="319"/>
      <c r="AM676" s="319">
        <f t="shared" si="1362"/>
        <v>0</v>
      </c>
      <c r="AN676" s="320"/>
      <c r="AO676" s="1107"/>
      <c r="AP676" s="1093"/>
      <c r="AQ676" s="1093">
        <f t="shared" si="1363"/>
        <v>0</v>
      </c>
      <c r="AR676" s="1093"/>
      <c r="AS676" s="1093">
        <f t="shared" si="1364"/>
        <v>0</v>
      </c>
      <c r="AT676" s="1094"/>
      <c r="AU676" s="1103"/>
      <c r="AV676" s="1101"/>
      <c r="AW676" s="1101">
        <f t="shared" si="1365"/>
        <v>0</v>
      </c>
      <c r="AX676" s="1101"/>
      <c r="AY676" s="1101">
        <f t="shared" si="1366"/>
        <v>0</v>
      </c>
      <c r="AZ676" s="1102"/>
      <c r="BA676" s="1151">
        <f t="shared" si="1433"/>
        <v>0</v>
      </c>
      <c r="BB676" s="363"/>
      <c r="BC676" s="363">
        <f t="shared" si="1367"/>
        <v>0</v>
      </c>
      <c r="BD676" s="363"/>
      <c r="BE676" s="363">
        <f t="shared" si="1368"/>
        <v>0</v>
      </c>
      <c r="BF676" s="364"/>
      <c r="BG676" s="1220">
        <f t="shared" si="1434"/>
        <v>0</v>
      </c>
      <c r="BH676" s="1220">
        <f t="shared" si="1435"/>
        <v>0</v>
      </c>
    </row>
    <row r="677" spans="1:60" x14ac:dyDescent="0.2">
      <c r="A677" s="1">
        <v>662</v>
      </c>
      <c r="B677" s="1154" t="s">
        <v>307</v>
      </c>
      <c r="C677" s="51"/>
      <c r="D677" s="51" t="s">
        <v>96</v>
      </c>
      <c r="E677" s="51">
        <v>20</v>
      </c>
      <c r="F677" s="76">
        <f>250+105</f>
        <v>355</v>
      </c>
      <c r="G677" s="76">
        <f t="shared" si="1445"/>
        <v>7100</v>
      </c>
      <c r="H677" s="76">
        <v>240</v>
      </c>
      <c r="I677" s="76">
        <f t="shared" si="1446"/>
        <v>4800</v>
      </c>
      <c r="J677" s="120">
        <f t="shared" ref="J677:J683" si="1456">G677+I677</f>
        <v>11900</v>
      </c>
      <c r="K677" s="131"/>
      <c r="L677" s="95">
        <f>250+105</f>
        <v>355</v>
      </c>
      <c r="M677" s="95">
        <f t="shared" si="1353"/>
        <v>0</v>
      </c>
      <c r="N677" s="95">
        <v>240</v>
      </c>
      <c r="O677" s="95">
        <f t="shared" si="1354"/>
        <v>0</v>
      </c>
      <c r="P677" s="96">
        <f t="shared" ref="P677:P683" si="1457">M677+O677</f>
        <v>0</v>
      </c>
      <c r="Q677" s="177"/>
      <c r="R677" s="178">
        <f>250+105</f>
        <v>355</v>
      </c>
      <c r="S677" s="178">
        <f t="shared" si="1355"/>
        <v>0</v>
      </c>
      <c r="T677" s="178">
        <v>240</v>
      </c>
      <c r="U677" s="178">
        <f t="shared" si="1356"/>
        <v>0</v>
      </c>
      <c r="V677" s="179">
        <f t="shared" ref="V677:V683" si="1458">S677+U677</f>
        <v>0</v>
      </c>
      <c r="W677" s="224"/>
      <c r="X677" s="225">
        <f>250+105</f>
        <v>355</v>
      </c>
      <c r="Y677" s="225">
        <f t="shared" si="1357"/>
        <v>0</v>
      </c>
      <c r="Z677" s="225">
        <v>240</v>
      </c>
      <c r="AA677" s="225">
        <f t="shared" si="1358"/>
        <v>0</v>
      </c>
      <c r="AB677" s="226">
        <f t="shared" ref="AB677:AB683" si="1459">Y677+AA677</f>
        <v>0</v>
      </c>
      <c r="AC677" s="271"/>
      <c r="AD677" s="272">
        <f>250+105</f>
        <v>355</v>
      </c>
      <c r="AE677" s="272">
        <f t="shared" si="1359"/>
        <v>0</v>
      </c>
      <c r="AF677" s="272">
        <v>240</v>
      </c>
      <c r="AG677" s="272">
        <f t="shared" si="1360"/>
        <v>0</v>
      </c>
      <c r="AH677" s="273">
        <f t="shared" ref="AH677:AH683" si="1460">AE677+AG677</f>
        <v>0</v>
      </c>
      <c r="AI677" s="318"/>
      <c r="AJ677" s="319">
        <f>250+105</f>
        <v>355</v>
      </c>
      <c r="AK677" s="319">
        <f t="shared" si="1361"/>
        <v>0</v>
      </c>
      <c r="AL677" s="319">
        <v>240</v>
      </c>
      <c r="AM677" s="319">
        <f t="shared" si="1362"/>
        <v>0</v>
      </c>
      <c r="AN677" s="320">
        <f t="shared" ref="AN677:AN683" si="1461">AK677+AM677</f>
        <v>0</v>
      </c>
      <c r="AO677" s="1610">
        <v>20</v>
      </c>
      <c r="AP677" s="1093">
        <f>250+105</f>
        <v>355</v>
      </c>
      <c r="AQ677" s="1093">
        <f t="shared" si="1363"/>
        <v>7100</v>
      </c>
      <c r="AR677" s="1093">
        <v>240</v>
      </c>
      <c r="AS677" s="1093">
        <f t="shared" si="1364"/>
        <v>4800</v>
      </c>
      <c r="AT677" s="1094">
        <f t="shared" ref="AT677:AT683" si="1462">AQ677+AS677</f>
        <v>11900</v>
      </c>
      <c r="AU677" s="1103"/>
      <c r="AV677" s="1101">
        <f>250+105</f>
        <v>355</v>
      </c>
      <c r="AW677" s="1101">
        <f t="shared" si="1365"/>
        <v>0</v>
      </c>
      <c r="AX677" s="1101">
        <v>240</v>
      </c>
      <c r="AY677" s="1101">
        <f t="shared" si="1366"/>
        <v>0</v>
      </c>
      <c r="AZ677" s="1102">
        <f t="shared" ref="AZ677:AZ683" si="1463">AW677+AY677</f>
        <v>0</v>
      </c>
      <c r="BA677" s="1151">
        <f t="shared" si="1433"/>
        <v>0</v>
      </c>
      <c r="BB677" s="363">
        <f>250+105</f>
        <v>355</v>
      </c>
      <c r="BC677" s="363">
        <f t="shared" si="1367"/>
        <v>0</v>
      </c>
      <c r="BD677" s="363">
        <v>240</v>
      </c>
      <c r="BE677" s="363">
        <f t="shared" si="1368"/>
        <v>0</v>
      </c>
      <c r="BF677" s="364">
        <f t="shared" ref="BF677:BF683" si="1464">BC677+BE677</f>
        <v>0</v>
      </c>
      <c r="BG677" s="1220">
        <f t="shared" si="1434"/>
        <v>11900</v>
      </c>
      <c r="BH677" s="1220">
        <f t="shared" si="1435"/>
        <v>-11900</v>
      </c>
    </row>
    <row r="678" spans="1:60" x14ac:dyDescent="0.2">
      <c r="A678" s="1">
        <v>663</v>
      </c>
      <c r="B678" s="1154" t="s">
        <v>308</v>
      </c>
      <c r="C678" s="51"/>
      <c r="D678" s="51" t="s">
        <v>96</v>
      </c>
      <c r="E678" s="51">
        <v>27</v>
      </c>
      <c r="F678" s="76">
        <f>330+105</f>
        <v>435</v>
      </c>
      <c r="G678" s="76">
        <f t="shared" si="1445"/>
        <v>11745</v>
      </c>
      <c r="H678" s="76">
        <v>403</v>
      </c>
      <c r="I678" s="76">
        <f t="shared" si="1446"/>
        <v>10881</v>
      </c>
      <c r="J678" s="120">
        <f t="shared" si="1456"/>
        <v>22626</v>
      </c>
      <c r="K678" s="131"/>
      <c r="L678" s="95">
        <f>330+105</f>
        <v>435</v>
      </c>
      <c r="M678" s="95">
        <f t="shared" si="1353"/>
        <v>0</v>
      </c>
      <c r="N678" s="95">
        <v>403</v>
      </c>
      <c r="O678" s="95">
        <f t="shared" si="1354"/>
        <v>0</v>
      </c>
      <c r="P678" s="96">
        <f t="shared" si="1457"/>
        <v>0</v>
      </c>
      <c r="Q678" s="177"/>
      <c r="R678" s="178">
        <f>330+105</f>
        <v>435</v>
      </c>
      <c r="S678" s="178">
        <f t="shared" si="1355"/>
        <v>0</v>
      </c>
      <c r="T678" s="178">
        <v>403</v>
      </c>
      <c r="U678" s="178">
        <f t="shared" si="1356"/>
        <v>0</v>
      </c>
      <c r="V678" s="179">
        <f t="shared" si="1458"/>
        <v>0</v>
      </c>
      <c r="W678" s="224"/>
      <c r="X678" s="225">
        <f>330+105</f>
        <v>435</v>
      </c>
      <c r="Y678" s="225">
        <f t="shared" si="1357"/>
        <v>0</v>
      </c>
      <c r="Z678" s="225">
        <v>403</v>
      </c>
      <c r="AA678" s="225">
        <f t="shared" si="1358"/>
        <v>0</v>
      </c>
      <c r="AB678" s="226">
        <f t="shared" si="1459"/>
        <v>0</v>
      </c>
      <c r="AC678" s="271"/>
      <c r="AD678" s="272">
        <f>330+105</f>
        <v>435</v>
      </c>
      <c r="AE678" s="272">
        <f t="shared" si="1359"/>
        <v>0</v>
      </c>
      <c r="AF678" s="272">
        <v>403</v>
      </c>
      <c r="AG678" s="272">
        <f t="shared" si="1360"/>
        <v>0</v>
      </c>
      <c r="AH678" s="273">
        <f t="shared" si="1460"/>
        <v>0</v>
      </c>
      <c r="AI678" s="318"/>
      <c r="AJ678" s="319">
        <f>330+105</f>
        <v>435</v>
      </c>
      <c r="AK678" s="319">
        <f t="shared" si="1361"/>
        <v>0</v>
      </c>
      <c r="AL678" s="319">
        <v>403</v>
      </c>
      <c r="AM678" s="319">
        <f t="shared" si="1362"/>
        <v>0</v>
      </c>
      <c r="AN678" s="320">
        <f t="shared" si="1461"/>
        <v>0</v>
      </c>
      <c r="AO678" s="1610">
        <v>27</v>
      </c>
      <c r="AP678" s="1093">
        <f>330+105</f>
        <v>435</v>
      </c>
      <c r="AQ678" s="1093">
        <f t="shared" si="1363"/>
        <v>11745</v>
      </c>
      <c r="AR678" s="1093">
        <v>403</v>
      </c>
      <c r="AS678" s="1093">
        <f t="shared" si="1364"/>
        <v>10881</v>
      </c>
      <c r="AT678" s="1094">
        <f t="shared" si="1462"/>
        <v>22626</v>
      </c>
      <c r="AU678" s="1103"/>
      <c r="AV678" s="1101">
        <f>330+105</f>
        <v>435</v>
      </c>
      <c r="AW678" s="1101">
        <f t="shared" si="1365"/>
        <v>0</v>
      </c>
      <c r="AX678" s="1101">
        <v>403</v>
      </c>
      <c r="AY678" s="1101">
        <f t="shared" si="1366"/>
        <v>0</v>
      </c>
      <c r="AZ678" s="1102">
        <f t="shared" si="1463"/>
        <v>0</v>
      </c>
      <c r="BA678" s="1151">
        <f t="shared" si="1433"/>
        <v>0</v>
      </c>
      <c r="BB678" s="363">
        <f>330+105</f>
        <v>435</v>
      </c>
      <c r="BC678" s="363">
        <f t="shared" si="1367"/>
        <v>0</v>
      </c>
      <c r="BD678" s="363">
        <v>403</v>
      </c>
      <c r="BE678" s="363">
        <f t="shared" si="1368"/>
        <v>0</v>
      </c>
      <c r="BF678" s="364">
        <f t="shared" si="1464"/>
        <v>0</v>
      </c>
      <c r="BG678" s="1220">
        <f t="shared" si="1434"/>
        <v>22626</v>
      </c>
      <c r="BH678" s="1220">
        <f t="shared" si="1435"/>
        <v>-22626</v>
      </c>
    </row>
    <row r="679" spans="1:60" hidden="1" x14ac:dyDescent="0.2">
      <c r="A679" s="1">
        <v>664</v>
      </c>
      <c r="B679" s="1154" t="s">
        <v>97</v>
      </c>
      <c r="C679" s="51"/>
      <c r="D679" s="51" t="s">
        <v>96</v>
      </c>
      <c r="E679" s="51">
        <v>0</v>
      </c>
      <c r="F679" s="76">
        <f>352+105</f>
        <v>457</v>
      </c>
      <c r="G679" s="76">
        <f t="shared" si="1445"/>
        <v>0</v>
      </c>
      <c r="H679" s="76">
        <v>524</v>
      </c>
      <c r="I679" s="76">
        <f t="shared" si="1446"/>
        <v>0</v>
      </c>
      <c r="J679" s="120">
        <f t="shared" si="1456"/>
        <v>0</v>
      </c>
      <c r="K679" s="131"/>
      <c r="L679" s="95">
        <f>352+105</f>
        <v>457</v>
      </c>
      <c r="M679" s="95">
        <f t="shared" si="1353"/>
        <v>0</v>
      </c>
      <c r="N679" s="95">
        <v>524</v>
      </c>
      <c r="O679" s="95">
        <f t="shared" si="1354"/>
        <v>0</v>
      </c>
      <c r="P679" s="96">
        <f t="shared" si="1457"/>
        <v>0</v>
      </c>
      <c r="Q679" s="177"/>
      <c r="R679" s="178">
        <f>352+105</f>
        <v>457</v>
      </c>
      <c r="S679" s="178">
        <f t="shared" si="1355"/>
        <v>0</v>
      </c>
      <c r="T679" s="178">
        <v>524</v>
      </c>
      <c r="U679" s="178">
        <f t="shared" si="1356"/>
        <v>0</v>
      </c>
      <c r="V679" s="179">
        <f t="shared" si="1458"/>
        <v>0</v>
      </c>
      <c r="W679" s="224"/>
      <c r="X679" s="225">
        <f>352+105</f>
        <v>457</v>
      </c>
      <c r="Y679" s="225">
        <f t="shared" si="1357"/>
        <v>0</v>
      </c>
      <c r="Z679" s="225">
        <v>524</v>
      </c>
      <c r="AA679" s="225">
        <f t="shared" si="1358"/>
        <v>0</v>
      </c>
      <c r="AB679" s="226">
        <f t="shared" si="1459"/>
        <v>0</v>
      </c>
      <c r="AC679" s="271"/>
      <c r="AD679" s="272">
        <f>352+105</f>
        <v>457</v>
      </c>
      <c r="AE679" s="272">
        <f t="shared" si="1359"/>
        <v>0</v>
      </c>
      <c r="AF679" s="272">
        <v>524</v>
      </c>
      <c r="AG679" s="272">
        <f t="shared" si="1360"/>
        <v>0</v>
      </c>
      <c r="AH679" s="273">
        <f t="shared" si="1460"/>
        <v>0</v>
      </c>
      <c r="AI679" s="318"/>
      <c r="AJ679" s="319">
        <f>352+105</f>
        <v>457</v>
      </c>
      <c r="AK679" s="319">
        <f t="shared" si="1361"/>
        <v>0</v>
      </c>
      <c r="AL679" s="319">
        <v>524</v>
      </c>
      <c r="AM679" s="319">
        <f t="shared" si="1362"/>
        <v>0</v>
      </c>
      <c r="AN679" s="320">
        <f t="shared" si="1461"/>
        <v>0</v>
      </c>
      <c r="AO679" s="1107"/>
      <c r="AP679" s="1093">
        <f>352+105</f>
        <v>457</v>
      </c>
      <c r="AQ679" s="1093">
        <f t="shared" si="1363"/>
        <v>0</v>
      </c>
      <c r="AR679" s="1093">
        <v>524</v>
      </c>
      <c r="AS679" s="1093">
        <f t="shared" si="1364"/>
        <v>0</v>
      </c>
      <c r="AT679" s="1094">
        <f t="shared" si="1462"/>
        <v>0</v>
      </c>
      <c r="AU679" s="1103"/>
      <c r="AV679" s="1101">
        <f>352+105</f>
        <v>457</v>
      </c>
      <c r="AW679" s="1101">
        <f t="shared" si="1365"/>
        <v>0</v>
      </c>
      <c r="AX679" s="1101">
        <v>524</v>
      </c>
      <c r="AY679" s="1101">
        <f t="shared" si="1366"/>
        <v>0</v>
      </c>
      <c r="AZ679" s="1102">
        <f t="shared" si="1463"/>
        <v>0</v>
      </c>
      <c r="BA679" s="1151">
        <f t="shared" si="1433"/>
        <v>0</v>
      </c>
      <c r="BB679" s="363">
        <f>352+105</f>
        <v>457</v>
      </c>
      <c r="BC679" s="363">
        <f t="shared" si="1367"/>
        <v>0</v>
      </c>
      <c r="BD679" s="363">
        <v>524</v>
      </c>
      <c r="BE679" s="363">
        <f t="shared" si="1368"/>
        <v>0</v>
      </c>
      <c r="BF679" s="364">
        <f t="shared" si="1464"/>
        <v>0</v>
      </c>
      <c r="BG679" s="1220">
        <f t="shared" si="1434"/>
        <v>0</v>
      </c>
      <c r="BH679" s="1220">
        <f t="shared" si="1435"/>
        <v>0</v>
      </c>
    </row>
    <row r="680" spans="1:60" x14ac:dyDescent="0.2">
      <c r="A680" s="1">
        <v>665</v>
      </c>
      <c r="B680" s="1154" t="s">
        <v>309</v>
      </c>
      <c r="C680" s="51"/>
      <c r="D680" s="51" t="s">
        <v>96</v>
      </c>
      <c r="E680" s="51">
        <v>10</v>
      </c>
      <c r="F680" s="76">
        <f>396+105</f>
        <v>501</v>
      </c>
      <c r="G680" s="76">
        <f t="shared" si="1445"/>
        <v>5010</v>
      </c>
      <c r="H680" s="76">
        <v>877</v>
      </c>
      <c r="I680" s="76">
        <f t="shared" si="1446"/>
        <v>8770</v>
      </c>
      <c r="J680" s="120">
        <f t="shared" si="1456"/>
        <v>13780</v>
      </c>
      <c r="K680" s="131"/>
      <c r="L680" s="95">
        <f>396+105</f>
        <v>501</v>
      </c>
      <c r="M680" s="95">
        <f t="shared" si="1353"/>
        <v>0</v>
      </c>
      <c r="N680" s="95">
        <v>877</v>
      </c>
      <c r="O680" s="95">
        <f t="shared" si="1354"/>
        <v>0</v>
      </c>
      <c r="P680" s="96">
        <f t="shared" si="1457"/>
        <v>0</v>
      </c>
      <c r="Q680" s="177"/>
      <c r="R680" s="178">
        <f>396+105</f>
        <v>501</v>
      </c>
      <c r="S680" s="178">
        <f t="shared" si="1355"/>
        <v>0</v>
      </c>
      <c r="T680" s="178">
        <v>877</v>
      </c>
      <c r="U680" s="178">
        <f t="shared" si="1356"/>
        <v>0</v>
      </c>
      <c r="V680" s="179">
        <f t="shared" si="1458"/>
        <v>0</v>
      </c>
      <c r="W680" s="224"/>
      <c r="X680" s="225">
        <f>396+105</f>
        <v>501</v>
      </c>
      <c r="Y680" s="225">
        <f t="shared" si="1357"/>
        <v>0</v>
      </c>
      <c r="Z680" s="225">
        <v>877</v>
      </c>
      <c r="AA680" s="225">
        <f t="shared" si="1358"/>
        <v>0</v>
      </c>
      <c r="AB680" s="226">
        <f t="shared" si="1459"/>
        <v>0</v>
      </c>
      <c r="AC680" s="271"/>
      <c r="AD680" s="272">
        <f>396+105</f>
        <v>501</v>
      </c>
      <c r="AE680" s="272">
        <f t="shared" si="1359"/>
        <v>0</v>
      </c>
      <c r="AF680" s="272">
        <v>877</v>
      </c>
      <c r="AG680" s="272">
        <f t="shared" si="1360"/>
        <v>0</v>
      </c>
      <c r="AH680" s="273">
        <f t="shared" si="1460"/>
        <v>0</v>
      </c>
      <c r="AI680" s="318"/>
      <c r="AJ680" s="319">
        <f>396+105</f>
        <v>501</v>
      </c>
      <c r="AK680" s="319">
        <f t="shared" si="1361"/>
        <v>0</v>
      </c>
      <c r="AL680" s="319">
        <v>877</v>
      </c>
      <c r="AM680" s="319">
        <f t="shared" si="1362"/>
        <v>0</v>
      </c>
      <c r="AN680" s="320">
        <f t="shared" si="1461"/>
        <v>0</v>
      </c>
      <c r="AO680" s="1610">
        <v>10</v>
      </c>
      <c r="AP680" s="1093">
        <f>396+105</f>
        <v>501</v>
      </c>
      <c r="AQ680" s="1093">
        <f t="shared" si="1363"/>
        <v>5010</v>
      </c>
      <c r="AR680" s="1093">
        <v>877</v>
      </c>
      <c r="AS680" s="1093">
        <f t="shared" si="1364"/>
        <v>8770</v>
      </c>
      <c r="AT680" s="1094">
        <f t="shared" si="1462"/>
        <v>13780</v>
      </c>
      <c r="AU680" s="1103"/>
      <c r="AV680" s="1101">
        <f>396+105</f>
        <v>501</v>
      </c>
      <c r="AW680" s="1101">
        <f t="shared" si="1365"/>
        <v>0</v>
      </c>
      <c r="AX680" s="1101">
        <v>877</v>
      </c>
      <c r="AY680" s="1101">
        <f t="shared" si="1366"/>
        <v>0</v>
      </c>
      <c r="AZ680" s="1102">
        <f t="shared" si="1463"/>
        <v>0</v>
      </c>
      <c r="BA680" s="1151">
        <f t="shared" si="1433"/>
        <v>0</v>
      </c>
      <c r="BB680" s="363">
        <f>396+105</f>
        <v>501</v>
      </c>
      <c r="BC680" s="363">
        <f t="shared" si="1367"/>
        <v>0</v>
      </c>
      <c r="BD680" s="363">
        <v>877</v>
      </c>
      <c r="BE680" s="363">
        <f t="shared" si="1368"/>
        <v>0</v>
      </c>
      <c r="BF680" s="364">
        <f t="shared" si="1464"/>
        <v>0</v>
      </c>
      <c r="BG680" s="1220">
        <f t="shared" si="1434"/>
        <v>13780</v>
      </c>
      <c r="BH680" s="1220">
        <f t="shared" si="1435"/>
        <v>-13780</v>
      </c>
    </row>
    <row r="681" spans="1:60" x14ac:dyDescent="0.2">
      <c r="A681" s="1">
        <v>666</v>
      </c>
      <c r="B681" s="50" t="s">
        <v>98</v>
      </c>
      <c r="C681" s="51" t="s">
        <v>99</v>
      </c>
      <c r="D681" s="51" t="s">
        <v>7</v>
      </c>
      <c r="E681" s="51">
        <v>3</v>
      </c>
      <c r="F681" s="76">
        <v>2500</v>
      </c>
      <c r="G681" s="76">
        <f t="shared" si="1445"/>
        <v>7500</v>
      </c>
      <c r="H681" s="76">
        <v>8211</v>
      </c>
      <c r="I681" s="76">
        <f t="shared" si="1446"/>
        <v>24633</v>
      </c>
      <c r="J681" s="120">
        <f t="shared" si="1456"/>
        <v>32133</v>
      </c>
      <c r="K681" s="131"/>
      <c r="L681" s="95">
        <v>2500</v>
      </c>
      <c r="M681" s="95">
        <f t="shared" si="1353"/>
        <v>0</v>
      </c>
      <c r="N681" s="95">
        <v>8211</v>
      </c>
      <c r="O681" s="95">
        <f t="shared" si="1354"/>
        <v>0</v>
      </c>
      <c r="P681" s="96">
        <f t="shared" si="1457"/>
        <v>0</v>
      </c>
      <c r="Q681" s="177"/>
      <c r="R681" s="178">
        <v>2500</v>
      </c>
      <c r="S681" s="178">
        <f t="shared" si="1355"/>
        <v>0</v>
      </c>
      <c r="T681" s="178">
        <v>8211</v>
      </c>
      <c r="U681" s="178">
        <f t="shared" si="1356"/>
        <v>0</v>
      </c>
      <c r="V681" s="179">
        <f t="shared" si="1458"/>
        <v>0</v>
      </c>
      <c r="W681" s="224"/>
      <c r="X681" s="225">
        <v>2500</v>
      </c>
      <c r="Y681" s="225">
        <f t="shared" si="1357"/>
        <v>0</v>
      </c>
      <c r="Z681" s="225">
        <v>8211</v>
      </c>
      <c r="AA681" s="225">
        <f t="shared" si="1358"/>
        <v>0</v>
      </c>
      <c r="AB681" s="226">
        <f t="shared" si="1459"/>
        <v>0</v>
      </c>
      <c r="AC681" s="271"/>
      <c r="AD681" s="272">
        <v>2500</v>
      </c>
      <c r="AE681" s="272">
        <f t="shared" si="1359"/>
        <v>0</v>
      </c>
      <c r="AF681" s="272">
        <v>8211</v>
      </c>
      <c r="AG681" s="272">
        <f t="shared" si="1360"/>
        <v>0</v>
      </c>
      <c r="AH681" s="273">
        <f t="shared" si="1460"/>
        <v>0</v>
      </c>
      <c r="AI681" s="318"/>
      <c r="AJ681" s="319">
        <v>2500</v>
      </c>
      <c r="AK681" s="319">
        <f t="shared" si="1361"/>
        <v>0</v>
      </c>
      <c r="AL681" s="319">
        <v>8211</v>
      </c>
      <c r="AM681" s="319">
        <f t="shared" si="1362"/>
        <v>0</v>
      </c>
      <c r="AN681" s="320">
        <f t="shared" si="1461"/>
        <v>0</v>
      </c>
      <c r="AO681" s="1610">
        <v>3</v>
      </c>
      <c r="AP681" s="1093">
        <v>2500</v>
      </c>
      <c r="AQ681" s="1093">
        <f t="shared" si="1363"/>
        <v>7500</v>
      </c>
      <c r="AR681" s="1093">
        <v>8211</v>
      </c>
      <c r="AS681" s="1093">
        <f t="shared" si="1364"/>
        <v>24633</v>
      </c>
      <c r="AT681" s="1094">
        <f t="shared" si="1462"/>
        <v>32133</v>
      </c>
      <c r="AU681" s="1103"/>
      <c r="AV681" s="1101">
        <v>2500</v>
      </c>
      <c r="AW681" s="1101">
        <f t="shared" si="1365"/>
        <v>0</v>
      </c>
      <c r="AX681" s="1101">
        <v>8211</v>
      </c>
      <c r="AY681" s="1101">
        <f t="shared" si="1366"/>
        <v>0</v>
      </c>
      <c r="AZ681" s="1102">
        <f t="shared" si="1463"/>
        <v>0</v>
      </c>
      <c r="BA681" s="1151">
        <f t="shared" si="1433"/>
        <v>0</v>
      </c>
      <c r="BB681" s="363">
        <v>2500</v>
      </c>
      <c r="BC681" s="363">
        <f t="shared" si="1367"/>
        <v>0</v>
      </c>
      <c r="BD681" s="363">
        <v>8211</v>
      </c>
      <c r="BE681" s="363">
        <f t="shared" si="1368"/>
        <v>0</v>
      </c>
      <c r="BF681" s="364">
        <f t="shared" si="1464"/>
        <v>0</v>
      </c>
      <c r="BG681" s="1220">
        <f t="shared" si="1434"/>
        <v>32133</v>
      </c>
      <c r="BH681" s="1220">
        <f t="shared" si="1435"/>
        <v>-32133</v>
      </c>
    </row>
    <row r="682" spans="1:60" x14ac:dyDescent="0.2">
      <c r="A682" s="1">
        <v>667</v>
      </c>
      <c r="B682" s="50" t="s">
        <v>310</v>
      </c>
      <c r="C682" s="51"/>
      <c r="D682" s="51" t="s">
        <v>7</v>
      </c>
      <c r="E682" s="51">
        <v>1</v>
      </c>
      <c r="F682" s="76">
        <v>2500</v>
      </c>
      <c r="G682" s="76">
        <f t="shared" si="1445"/>
        <v>2500</v>
      </c>
      <c r="H682" s="76">
        <v>5000</v>
      </c>
      <c r="I682" s="76">
        <f t="shared" si="1446"/>
        <v>5000</v>
      </c>
      <c r="J682" s="120">
        <f t="shared" si="1456"/>
        <v>7500</v>
      </c>
      <c r="K682" s="131"/>
      <c r="L682" s="95">
        <v>2500</v>
      </c>
      <c r="M682" s="95">
        <f t="shared" si="1353"/>
        <v>0</v>
      </c>
      <c r="N682" s="95">
        <v>5000</v>
      </c>
      <c r="O682" s="95">
        <f t="shared" si="1354"/>
        <v>0</v>
      </c>
      <c r="P682" s="96">
        <f t="shared" si="1457"/>
        <v>0</v>
      </c>
      <c r="Q682" s="177"/>
      <c r="R682" s="178">
        <v>2500</v>
      </c>
      <c r="S682" s="178">
        <f t="shared" si="1355"/>
        <v>0</v>
      </c>
      <c r="T682" s="178">
        <v>5000</v>
      </c>
      <c r="U682" s="178">
        <f t="shared" si="1356"/>
        <v>0</v>
      </c>
      <c r="V682" s="179">
        <f t="shared" si="1458"/>
        <v>0</v>
      </c>
      <c r="W682" s="224"/>
      <c r="X682" s="225">
        <v>2500</v>
      </c>
      <c r="Y682" s="225">
        <f t="shared" si="1357"/>
        <v>0</v>
      </c>
      <c r="Z682" s="225">
        <v>5000</v>
      </c>
      <c r="AA682" s="225">
        <f t="shared" si="1358"/>
        <v>0</v>
      </c>
      <c r="AB682" s="226">
        <f t="shared" si="1459"/>
        <v>0</v>
      </c>
      <c r="AC682" s="271"/>
      <c r="AD682" s="272">
        <v>2500</v>
      </c>
      <c r="AE682" s="272">
        <f t="shared" si="1359"/>
        <v>0</v>
      </c>
      <c r="AF682" s="272">
        <v>5000</v>
      </c>
      <c r="AG682" s="272">
        <f t="shared" si="1360"/>
        <v>0</v>
      </c>
      <c r="AH682" s="273">
        <f t="shared" si="1460"/>
        <v>0</v>
      </c>
      <c r="AI682" s="318"/>
      <c r="AJ682" s="319">
        <v>2500</v>
      </c>
      <c r="AK682" s="319">
        <f t="shared" si="1361"/>
        <v>0</v>
      </c>
      <c r="AL682" s="319">
        <v>5000</v>
      </c>
      <c r="AM682" s="319">
        <f t="shared" si="1362"/>
        <v>0</v>
      </c>
      <c r="AN682" s="320">
        <f t="shared" si="1461"/>
        <v>0</v>
      </c>
      <c r="AO682" s="1610">
        <v>1</v>
      </c>
      <c r="AP682" s="1093">
        <v>2500</v>
      </c>
      <c r="AQ682" s="1093">
        <f t="shared" si="1363"/>
        <v>2500</v>
      </c>
      <c r="AR682" s="1093">
        <v>5000</v>
      </c>
      <c r="AS682" s="1093">
        <f t="shared" si="1364"/>
        <v>5000</v>
      </c>
      <c r="AT682" s="1094">
        <f t="shared" si="1462"/>
        <v>7500</v>
      </c>
      <c r="AU682" s="1103"/>
      <c r="AV682" s="1101">
        <v>2500</v>
      </c>
      <c r="AW682" s="1101">
        <f t="shared" si="1365"/>
        <v>0</v>
      </c>
      <c r="AX682" s="1101">
        <v>5000</v>
      </c>
      <c r="AY682" s="1101">
        <f t="shared" si="1366"/>
        <v>0</v>
      </c>
      <c r="AZ682" s="1102">
        <f t="shared" si="1463"/>
        <v>0</v>
      </c>
      <c r="BA682" s="1151">
        <f t="shared" si="1433"/>
        <v>0</v>
      </c>
      <c r="BB682" s="363">
        <v>2500</v>
      </c>
      <c r="BC682" s="363">
        <f t="shared" si="1367"/>
        <v>0</v>
      </c>
      <c r="BD682" s="363">
        <v>5000</v>
      </c>
      <c r="BE682" s="363">
        <f t="shared" si="1368"/>
        <v>0</v>
      </c>
      <c r="BF682" s="364">
        <f t="shared" si="1464"/>
        <v>0</v>
      </c>
      <c r="BG682" s="1220">
        <f t="shared" si="1434"/>
        <v>7500</v>
      </c>
      <c r="BH682" s="1220">
        <f t="shared" si="1435"/>
        <v>-7500</v>
      </c>
    </row>
    <row r="683" spans="1:60" x14ac:dyDescent="0.2">
      <c r="A683" s="1">
        <v>668</v>
      </c>
      <c r="B683" s="50" t="s">
        <v>101</v>
      </c>
      <c r="C683" s="51"/>
      <c r="D683" s="51" t="s">
        <v>5</v>
      </c>
      <c r="E683" s="51">
        <v>1</v>
      </c>
      <c r="F683" s="76">
        <v>0</v>
      </c>
      <c r="G683" s="76">
        <f t="shared" si="1445"/>
        <v>0</v>
      </c>
      <c r="H683" s="76">
        <v>53055</v>
      </c>
      <c r="I683" s="76">
        <f t="shared" si="1446"/>
        <v>53055</v>
      </c>
      <c r="J683" s="120">
        <f t="shared" si="1456"/>
        <v>53055</v>
      </c>
      <c r="K683" s="131"/>
      <c r="L683" s="95">
        <v>0</v>
      </c>
      <c r="M683" s="95">
        <f t="shared" si="1353"/>
        <v>0</v>
      </c>
      <c r="N683" s="95">
        <v>53055</v>
      </c>
      <c r="O683" s="95">
        <f t="shared" si="1354"/>
        <v>0</v>
      </c>
      <c r="P683" s="96">
        <f t="shared" si="1457"/>
        <v>0</v>
      </c>
      <c r="Q683" s="177"/>
      <c r="R683" s="178">
        <v>0</v>
      </c>
      <c r="S683" s="178">
        <f t="shared" si="1355"/>
        <v>0</v>
      </c>
      <c r="T683" s="178">
        <v>53055</v>
      </c>
      <c r="U683" s="178">
        <f t="shared" si="1356"/>
        <v>0</v>
      </c>
      <c r="V683" s="179">
        <f t="shared" si="1458"/>
        <v>0</v>
      </c>
      <c r="W683" s="224"/>
      <c r="X683" s="225">
        <v>0</v>
      </c>
      <c r="Y683" s="225">
        <f t="shared" si="1357"/>
        <v>0</v>
      </c>
      <c r="Z683" s="225">
        <v>53055</v>
      </c>
      <c r="AA683" s="225">
        <f t="shared" si="1358"/>
        <v>0</v>
      </c>
      <c r="AB683" s="226">
        <f t="shared" si="1459"/>
        <v>0</v>
      </c>
      <c r="AC683" s="271">
        <v>1</v>
      </c>
      <c r="AD683" s="272">
        <v>0</v>
      </c>
      <c r="AE683" s="272">
        <f t="shared" si="1359"/>
        <v>0</v>
      </c>
      <c r="AF683" s="272">
        <v>53055</v>
      </c>
      <c r="AG683" s="272">
        <f t="shared" si="1360"/>
        <v>53055</v>
      </c>
      <c r="AH683" s="273">
        <f t="shared" si="1460"/>
        <v>53055</v>
      </c>
      <c r="AI683" s="318"/>
      <c r="AJ683" s="319">
        <v>0</v>
      </c>
      <c r="AK683" s="319">
        <f t="shared" si="1361"/>
        <v>0</v>
      </c>
      <c r="AL683" s="319">
        <v>53055</v>
      </c>
      <c r="AM683" s="319">
        <f t="shared" si="1362"/>
        <v>0</v>
      </c>
      <c r="AN683" s="320">
        <f t="shared" si="1461"/>
        <v>0</v>
      </c>
      <c r="AO683" s="1107"/>
      <c r="AP683" s="1093">
        <v>0</v>
      </c>
      <c r="AQ683" s="1093">
        <f t="shared" si="1363"/>
        <v>0</v>
      </c>
      <c r="AR683" s="1093">
        <v>53055</v>
      </c>
      <c r="AS683" s="1093">
        <f t="shared" si="1364"/>
        <v>0</v>
      </c>
      <c r="AT683" s="1094">
        <f t="shared" si="1462"/>
        <v>0</v>
      </c>
      <c r="AU683" s="1103"/>
      <c r="AV683" s="1101">
        <v>0</v>
      </c>
      <c r="AW683" s="1101">
        <f t="shared" si="1365"/>
        <v>0</v>
      </c>
      <c r="AX683" s="1101">
        <v>53055</v>
      </c>
      <c r="AY683" s="1101">
        <f t="shared" si="1366"/>
        <v>0</v>
      </c>
      <c r="AZ683" s="1102">
        <f t="shared" si="1463"/>
        <v>0</v>
      </c>
      <c r="BA683" s="1151">
        <f t="shared" si="1433"/>
        <v>0</v>
      </c>
      <c r="BB683" s="363">
        <v>0</v>
      </c>
      <c r="BC683" s="363">
        <f t="shared" si="1367"/>
        <v>0</v>
      </c>
      <c r="BD683" s="363">
        <v>53055</v>
      </c>
      <c r="BE683" s="363">
        <f t="shared" si="1368"/>
        <v>0</v>
      </c>
      <c r="BF683" s="364">
        <f t="shared" si="1464"/>
        <v>0</v>
      </c>
      <c r="BG683" s="1220">
        <f t="shared" si="1434"/>
        <v>0</v>
      </c>
      <c r="BH683" s="1220">
        <f t="shared" si="1435"/>
        <v>0</v>
      </c>
    </row>
    <row r="684" spans="1:60" x14ac:dyDescent="0.2">
      <c r="A684" s="1">
        <v>669</v>
      </c>
      <c r="B684" s="50"/>
      <c r="C684" s="51"/>
      <c r="D684" s="51"/>
      <c r="E684" s="51"/>
      <c r="F684" s="51"/>
      <c r="G684" s="76"/>
      <c r="H684" s="1124"/>
      <c r="I684" s="76"/>
      <c r="J684" s="1125"/>
      <c r="K684" s="131"/>
      <c r="L684" s="1144"/>
      <c r="M684" s="95"/>
      <c r="N684" s="1126"/>
      <c r="O684" s="95"/>
      <c r="P684" s="1127"/>
      <c r="Q684" s="177"/>
      <c r="R684" s="1145"/>
      <c r="S684" s="178"/>
      <c r="T684" s="1128"/>
      <c r="U684" s="178"/>
      <c r="V684" s="1129"/>
      <c r="W684" s="224"/>
      <c r="X684" s="1146"/>
      <c r="Y684" s="225"/>
      <c r="Z684" s="1130"/>
      <c r="AA684" s="225"/>
      <c r="AB684" s="1131"/>
      <c r="AC684" s="271"/>
      <c r="AD684" s="1147"/>
      <c r="AE684" s="272"/>
      <c r="AF684" s="1132"/>
      <c r="AG684" s="272"/>
      <c r="AH684" s="1133"/>
      <c r="AI684" s="318"/>
      <c r="AJ684" s="1148"/>
      <c r="AK684" s="319"/>
      <c r="AL684" s="1134"/>
      <c r="AM684" s="319"/>
      <c r="AN684" s="1135"/>
      <c r="AO684" s="1107"/>
      <c r="AP684" s="1149"/>
      <c r="AQ684" s="1093"/>
      <c r="AR684" s="1136"/>
      <c r="AS684" s="1093"/>
      <c r="AT684" s="1137"/>
      <c r="AU684" s="1103"/>
      <c r="AV684" s="1150"/>
      <c r="AW684" s="1101"/>
      <c r="AX684" s="1138"/>
      <c r="AY684" s="1101"/>
      <c r="AZ684" s="1139"/>
      <c r="BA684" s="1151">
        <f t="shared" si="1433"/>
        <v>0</v>
      </c>
      <c r="BB684" s="1152"/>
      <c r="BC684" s="363"/>
      <c r="BD684" s="1140"/>
      <c r="BE684" s="363"/>
      <c r="BF684" s="1141"/>
      <c r="BG684" s="1220">
        <f t="shared" si="1434"/>
        <v>0</v>
      </c>
      <c r="BH684" s="1220">
        <f t="shared" si="1435"/>
        <v>0</v>
      </c>
    </row>
    <row r="685" spans="1:60" x14ac:dyDescent="0.2">
      <c r="A685" s="1">
        <v>670</v>
      </c>
      <c r="B685" s="50" t="s">
        <v>249</v>
      </c>
      <c r="C685" s="51"/>
      <c r="D685" s="51" t="s">
        <v>96</v>
      </c>
      <c r="E685" s="51">
        <v>67</v>
      </c>
      <c r="F685" s="76">
        <v>500</v>
      </c>
      <c r="G685" s="76">
        <f t="shared" si="1445"/>
        <v>33500</v>
      </c>
      <c r="H685" s="76">
        <v>117</v>
      </c>
      <c r="I685" s="76">
        <f t="shared" si="1446"/>
        <v>7839</v>
      </c>
      <c r="J685" s="120">
        <f t="shared" ref="J685:J688" si="1465">G685+I685</f>
        <v>41339</v>
      </c>
      <c r="K685" s="131"/>
      <c r="L685" s="95">
        <v>500</v>
      </c>
      <c r="M685" s="95">
        <f t="shared" ref="M685:M688" si="1466">K685*L685</f>
        <v>0</v>
      </c>
      <c r="N685" s="95">
        <v>117</v>
      </c>
      <c r="O685" s="95">
        <f t="shared" ref="O685:O688" si="1467">K685*N685</f>
        <v>0</v>
      </c>
      <c r="P685" s="96">
        <f t="shared" ref="P685:P688" si="1468">M685+O685</f>
        <v>0</v>
      </c>
      <c r="Q685" s="177"/>
      <c r="R685" s="178">
        <v>500</v>
      </c>
      <c r="S685" s="178">
        <f t="shared" ref="S685:S688" si="1469">Q685*R685</f>
        <v>0</v>
      </c>
      <c r="T685" s="178">
        <v>117</v>
      </c>
      <c r="U685" s="178">
        <f t="shared" ref="U685:U688" si="1470">Q685*T685</f>
        <v>0</v>
      </c>
      <c r="V685" s="179">
        <f t="shared" ref="V685:V688" si="1471">S685+U685</f>
        <v>0</v>
      </c>
      <c r="W685" s="224"/>
      <c r="X685" s="225">
        <v>500</v>
      </c>
      <c r="Y685" s="225">
        <f t="shared" ref="Y685:Y688" si="1472">W685*X685</f>
        <v>0</v>
      </c>
      <c r="Z685" s="225">
        <v>117</v>
      </c>
      <c r="AA685" s="225">
        <f t="shared" ref="AA685:AA688" si="1473">W685*Z685</f>
        <v>0</v>
      </c>
      <c r="AB685" s="226">
        <f t="shared" ref="AB685:AB688" si="1474">Y685+AA685</f>
        <v>0</v>
      </c>
      <c r="AC685" s="271">
        <v>14</v>
      </c>
      <c r="AD685" s="272">
        <v>500</v>
      </c>
      <c r="AE685" s="272">
        <f t="shared" ref="AE685:AE688" si="1475">AC685*AD685</f>
        <v>7000</v>
      </c>
      <c r="AF685" s="272">
        <v>117</v>
      </c>
      <c r="AG685" s="272">
        <f t="shared" ref="AG685:AG688" si="1476">AC685*AF685</f>
        <v>1638</v>
      </c>
      <c r="AH685" s="273">
        <f t="shared" ref="AH685:AH688" si="1477">AE685+AG685</f>
        <v>8638</v>
      </c>
      <c r="AI685" s="318"/>
      <c r="AJ685" s="319">
        <v>500</v>
      </c>
      <c r="AK685" s="319">
        <f t="shared" ref="AK685:AK688" si="1478">AI685*AJ685</f>
        <v>0</v>
      </c>
      <c r="AL685" s="319">
        <v>117</v>
      </c>
      <c r="AM685" s="319">
        <f t="shared" ref="AM685:AM688" si="1479">AI685*AL685</f>
        <v>0</v>
      </c>
      <c r="AN685" s="320">
        <f t="shared" ref="AN685:AN688" si="1480">AK685+AM685</f>
        <v>0</v>
      </c>
      <c r="AO685" s="1610">
        <v>53</v>
      </c>
      <c r="AP685" s="1093">
        <v>500</v>
      </c>
      <c r="AQ685" s="1093">
        <f t="shared" ref="AQ685:AQ688" si="1481">AO685*AP685</f>
        <v>26500</v>
      </c>
      <c r="AR685" s="1093">
        <v>117</v>
      </c>
      <c r="AS685" s="1093">
        <f t="shared" ref="AS685:AS688" si="1482">AO685*AR685</f>
        <v>6201</v>
      </c>
      <c r="AT685" s="1094">
        <f t="shared" ref="AT685:AT688" si="1483">AQ685+AS685</f>
        <v>32701</v>
      </c>
      <c r="AU685" s="1103"/>
      <c r="AV685" s="1101">
        <v>500</v>
      </c>
      <c r="AW685" s="1101">
        <f t="shared" ref="AW685:AW688" si="1484">AU685*AV685</f>
        <v>0</v>
      </c>
      <c r="AX685" s="1101">
        <v>117</v>
      </c>
      <c r="AY685" s="1101">
        <f t="shared" ref="AY685:AY688" si="1485">AU685*AX685</f>
        <v>0</v>
      </c>
      <c r="AZ685" s="1102">
        <f t="shared" ref="AZ685:AZ688" si="1486">AW685+AY685</f>
        <v>0</v>
      </c>
      <c r="BA685" s="1151">
        <f t="shared" si="1433"/>
        <v>0</v>
      </c>
      <c r="BB685" s="363">
        <v>500</v>
      </c>
      <c r="BC685" s="363">
        <f t="shared" ref="BC685:BC688" si="1487">BA685*BB685</f>
        <v>0</v>
      </c>
      <c r="BD685" s="363">
        <v>117</v>
      </c>
      <c r="BE685" s="363">
        <f t="shared" ref="BE685:BE688" si="1488">BA685*BD685</f>
        <v>0</v>
      </c>
      <c r="BF685" s="364">
        <f t="shared" ref="BF685:BF688" si="1489">BC685+BE685</f>
        <v>0</v>
      </c>
      <c r="BG685" s="1220">
        <f t="shared" si="1434"/>
        <v>32701</v>
      </c>
      <c r="BH685" s="1220">
        <f t="shared" si="1435"/>
        <v>-32701</v>
      </c>
    </row>
    <row r="686" spans="1:60" x14ac:dyDescent="0.2">
      <c r="A686" s="1">
        <v>671</v>
      </c>
      <c r="B686" s="50" t="s">
        <v>250</v>
      </c>
      <c r="C686" s="51"/>
      <c r="D686" s="51" t="s">
        <v>96</v>
      </c>
      <c r="E686" s="51">
        <v>24</v>
      </c>
      <c r="F686" s="76">
        <v>500</v>
      </c>
      <c r="G686" s="76">
        <f t="shared" si="1445"/>
        <v>12000</v>
      </c>
      <c r="H686" s="76">
        <v>200</v>
      </c>
      <c r="I686" s="76">
        <f t="shared" si="1446"/>
        <v>4800</v>
      </c>
      <c r="J686" s="120">
        <f t="shared" si="1465"/>
        <v>16800</v>
      </c>
      <c r="K686" s="131"/>
      <c r="L686" s="95">
        <v>500</v>
      </c>
      <c r="M686" s="95">
        <f t="shared" si="1466"/>
        <v>0</v>
      </c>
      <c r="N686" s="95">
        <v>200</v>
      </c>
      <c r="O686" s="95">
        <f t="shared" si="1467"/>
        <v>0</v>
      </c>
      <c r="P686" s="96">
        <f t="shared" si="1468"/>
        <v>0</v>
      </c>
      <c r="Q686" s="177"/>
      <c r="R686" s="178">
        <v>500</v>
      </c>
      <c r="S686" s="178">
        <f t="shared" si="1469"/>
        <v>0</v>
      </c>
      <c r="T686" s="178">
        <v>200</v>
      </c>
      <c r="U686" s="178">
        <f t="shared" si="1470"/>
        <v>0</v>
      </c>
      <c r="V686" s="179">
        <f t="shared" si="1471"/>
        <v>0</v>
      </c>
      <c r="W686" s="224"/>
      <c r="X686" s="225">
        <v>500</v>
      </c>
      <c r="Y686" s="225">
        <f t="shared" si="1472"/>
        <v>0</v>
      </c>
      <c r="Z686" s="225">
        <v>200</v>
      </c>
      <c r="AA686" s="225">
        <f t="shared" si="1473"/>
        <v>0</v>
      </c>
      <c r="AB686" s="226">
        <f t="shared" si="1474"/>
        <v>0</v>
      </c>
      <c r="AC686" s="271">
        <v>24</v>
      </c>
      <c r="AD686" s="272">
        <v>500</v>
      </c>
      <c r="AE686" s="272">
        <f t="shared" si="1475"/>
        <v>12000</v>
      </c>
      <c r="AF686" s="272">
        <v>200</v>
      </c>
      <c r="AG686" s="272">
        <f t="shared" si="1476"/>
        <v>4800</v>
      </c>
      <c r="AH686" s="273">
        <f t="shared" si="1477"/>
        <v>16800</v>
      </c>
      <c r="AI686" s="318"/>
      <c r="AJ686" s="319">
        <v>500</v>
      </c>
      <c r="AK686" s="319">
        <f t="shared" si="1478"/>
        <v>0</v>
      </c>
      <c r="AL686" s="319">
        <v>200</v>
      </c>
      <c r="AM686" s="319">
        <f t="shared" si="1479"/>
        <v>0</v>
      </c>
      <c r="AN686" s="320">
        <f t="shared" si="1480"/>
        <v>0</v>
      </c>
      <c r="AO686" s="1107"/>
      <c r="AP686" s="1093">
        <v>500</v>
      </c>
      <c r="AQ686" s="1093">
        <f t="shared" si="1481"/>
        <v>0</v>
      </c>
      <c r="AR686" s="1093">
        <v>200</v>
      </c>
      <c r="AS686" s="1093">
        <f t="shared" si="1482"/>
        <v>0</v>
      </c>
      <c r="AT686" s="1094">
        <f t="shared" si="1483"/>
        <v>0</v>
      </c>
      <c r="AU686" s="1103"/>
      <c r="AV686" s="1101">
        <v>500</v>
      </c>
      <c r="AW686" s="1101">
        <f t="shared" si="1484"/>
        <v>0</v>
      </c>
      <c r="AX686" s="1101">
        <v>200</v>
      </c>
      <c r="AY686" s="1101">
        <f t="shared" si="1485"/>
        <v>0</v>
      </c>
      <c r="AZ686" s="1102">
        <f t="shared" si="1486"/>
        <v>0</v>
      </c>
      <c r="BA686" s="1151">
        <f t="shared" si="1433"/>
        <v>0</v>
      </c>
      <c r="BB686" s="363">
        <v>500</v>
      </c>
      <c r="BC686" s="363">
        <f t="shared" si="1487"/>
        <v>0</v>
      </c>
      <c r="BD686" s="363">
        <v>200</v>
      </c>
      <c r="BE686" s="363">
        <f t="shared" si="1488"/>
        <v>0</v>
      </c>
      <c r="BF686" s="364">
        <f t="shared" si="1489"/>
        <v>0</v>
      </c>
      <c r="BG686" s="1220">
        <f t="shared" si="1434"/>
        <v>0</v>
      </c>
      <c r="BH686" s="1220">
        <f t="shared" si="1435"/>
        <v>0</v>
      </c>
    </row>
    <row r="687" spans="1:60" x14ac:dyDescent="0.2">
      <c r="A687" s="1">
        <v>672</v>
      </c>
      <c r="B687" s="50" t="s">
        <v>251</v>
      </c>
      <c r="C687" s="51"/>
      <c r="D687" s="51" t="s">
        <v>96</v>
      </c>
      <c r="E687" s="51">
        <v>25</v>
      </c>
      <c r="F687" s="76">
        <v>500</v>
      </c>
      <c r="G687" s="76">
        <f t="shared" si="1445"/>
        <v>12500</v>
      </c>
      <c r="H687" s="76">
        <v>326</v>
      </c>
      <c r="I687" s="76">
        <f t="shared" si="1446"/>
        <v>8150</v>
      </c>
      <c r="J687" s="120">
        <f t="shared" si="1465"/>
        <v>20650</v>
      </c>
      <c r="K687" s="131"/>
      <c r="L687" s="95">
        <v>500</v>
      </c>
      <c r="M687" s="95">
        <f t="shared" si="1466"/>
        <v>0</v>
      </c>
      <c r="N687" s="95">
        <v>326</v>
      </c>
      <c r="O687" s="95">
        <f t="shared" si="1467"/>
        <v>0</v>
      </c>
      <c r="P687" s="96">
        <f t="shared" si="1468"/>
        <v>0</v>
      </c>
      <c r="Q687" s="177"/>
      <c r="R687" s="178">
        <v>500</v>
      </c>
      <c r="S687" s="178">
        <f t="shared" si="1469"/>
        <v>0</v>
      </c>
      <c r="T687" s="178">
        <v>326</v>
      </c>
      <c r="U687" s="178">
        <f t="shared" si="1470"/>
        <v>0</v>
      </c>
      <c r="V687" s="179">
        <f t="shared" si="1471"/>
        <v>0</v>
      </c>
      <c r="W687" s="224"/>
      <c r="X687" s="225">
        <v>500</v>
      </c>
      <c r="Y687" s="225">
        <f t="shared" si="1472"/>
        <v>0</v>
      </c>
      <c r="Z687" s="225">
        <v>326</v>
      </c>
      <c r="AA687" s="225">
        <f t="shared" si="1473"/>
        <v>0</v>
      </c>
      <c r="AB687" s="226">
        <f t="shared" si="1474"/>
        <v>0</v>
      </c>
      <c r="AC687" s="271">
        <v>25</v>
      </c>
      <c r="AD687" s="272">
        <v>500</v>
      </c>
      <c r="AE687" s="272">
        <f t="shared" si="1475"/>
        <v>12500</v>
      </c>
      <c r="AF687" s="272">
        <v>326</v>
      </c>
      <c r="AG687" s="272">
        <f t="shared" si="1476"/>
        <v>8150</v>
      </c>
      <c r="AH687" s="273">
        <f t="shared" si="1477"/>
        <v>20650</v>
      </c>
      <c r="AI687" s="318"/>
      <c r="AJ687" s="319">
        <v>500</v>
      </c>
      <c r="AK687" s="319">
        <f t="shared" si="1478"/>
        <v>0</v>
      </c>
      <c r="AL687" s="319">
        <v>326</v>
      </c>
      <c r="AM687" s="319">
        <f t="shared" si="1479"/>
        <v>0</v>
      </c>
      <c r="AN687" s="320">
        <f t="shared" si="1480"/>
        <v>0</v>
      </c>
      <c r="AO687" s="1107"/>
      <c r="AP687" s="1093">
        <v>500</v>
      </c>
      <c r="AQ687" s="1093">
        <f t="shared" si="1481"/>
        <v>0</v>
      </c>
      <c r="AR687" s="1093">
        <v>326</v>
      </c>
      <c r="AS687" s="1093">
        <f t="shared" si="1482"/>
        <v>0</v>
      </c>
      <c r="AT687" s="1094">
        <f t="shared" si="1483"/>
        <v>0</v>
      </c>
      <c r="AU687" s="1103"/>
      <c r="AV687" s="1101">
        <v>500</v>
      </c>
      <c r="AW687" s="1101">
        <f t="shared" si="1484"/>
        <v>0</v>
      </c>
      <c r="AX687" s="1101">
        <v>326</v>
      </c>
      <c r="AY687" s="1101">
        <f t="shared" si="1485"/>
        <v>0</v>
      </c>
      <c r="AZ687" s="1102">
        <f t="shared" si="1486"/>
        <v>0</v>
      </c>
      <c r="BA687" s="1151">
        <f t="shared" si="1433"/>
        <v>0</v>
      </c>
      <c r="BB687" s="363">
        <v>500</v>
      </c>
      <c r="BC687" s="363">
        <f t="shared" si="1487"/>
        <v>0</v>
      </c>
      <c r="BD687" s="363">
        <v>326</v>
      </c>
      <c r="BE687" s="363">
        <f t="shared" si="1488"/>
        <v>0</v>
      </c>
      <c r="BF687" s="364">
        <f t="shared" si="1489"/>
        <v>0</v>
      </c>
      <c r="BG687" s="1220">
        <f t="shared" si="1434"/>
        <v>0</v>
      </c>
      <c r="BH687" s="1220">
        <f t="shared" si="1435"/>
        <v>0</v>
      </c>
    </row>
    <row r="688" spans="1:60" x14ac:dyDescent="0.2">
      <c r="A688" s="1">
        <v>673</v>
      </c>
      <c r="B688" s="50" t="s">
        <v>252</v>
      </c>
      <c r="C688" s="51"/>
      <c r="D688" s="51" t="s">
        <v>96</v>
      </c>
      <c r="E688" s="51">
        <v>17</v>
      </c>
      <c r="F688" s="76">
        <v>500</v>
      </c>
      <c r="G688" s="76">
        <f t="shared" si="1445"/>
        <v>8500</v>
      </c>
      <c r="H688" s="76">
        <v>512</v>
      </c>
      <c r="I688" s="76">
        <f t="shared" si="1446"/>
        <v>8704</v>
      </c>
      <c r="J688" s="120">
        <f t="shared" si="1465"/>
        <v>17204</v>
      </c>
      <c r="K688" s="131"/>
      <c r="L688" s="95">
        <v>500</v>
      </c>
      <c r="M688" s="95">
        <f t="shared" si="1466"/>
        <v>0</v>
      </c>
      <c r="N688" s="95">
        <v>512</v>
      </c>
      <c r="O688" s="95">
        <f t="shared" si="1467"/>
        <v>0</v>
      </c>
      <c r="P688" s="96">
        <f t="shared" si="1468"/>
        <v>0</v>
      </c>
      <c r="Q688" s="177"/>
      <c r="R688" s="178">
        <v>500</v>
      </c>
      <c r="S688" s="178">
        <f t="shared" si="1469"/>
        <v>0</v>
      </c>
      <c r="T688" s="178">
        <v>512</v>
      </c>
      <c r="U688" s="178">
        <f t="shared" si="1470"/>
        <v>0</v>
      </c>
      <c r="V688" s="179">
        <f t="shared" si="1471"/>
        <v>0</v>
      </c>
      <c r="W688" s="224"/>
      <c r="X688" s="225">
        <v>500</v>
      </c>
      <c r="Y688" s="225">
        <f t="shared" si="1472"/>
        <v>0</v>
      </c>
      <c r="Z688" s="225">
        <v>512</v>
      </c>
      <c r="AA688" s="225">
        <f t="shared" si="1473"/>
        <v>0</v>
      </c>
      <c r="AB688" s="226">
        <f t="shared" si="1474"/>
        <v>0</v>
      </c>
      <c r="AC688" s="271">
        <v>17</v>
      </c>
      <c r="AD688" s="272">
        <v>500</v>
      </c>
      <c r="AE688" s="272">
        <f t="shared" si="1475"/>
        <v>8500</v>
      </c>
      <c r="AF688" s="272">
        <v>512</v>
      </c>
      <c r="AG688" s="272">
        <f t="shared" si="1476"/>
        <v>8704</v>
      </c>
      <c r="AH688" s="273">
        <f t="shared" si="1477"/>
        <v>17204</v>
      </c>
      <c r="AI688" s="318"/>
      <c r="AJ688" s="319">
        <v>500</v>
      </c>
      <c r="AK688" s="319">
        <f t="shared" si="1478"/>
        <v>0</v>
      </c>
      <c r="AL688" s="319">
        <v>512</v>
      </c>
      <c r="AM688" s="319">
        <f t="shared" si="1479"/>
        <v>0</v>
      </c>
      <c r="AN688" s="320">
        <f t="shared" si="1480"/>
        <v>0</v>
      </c>
      <c r="AO688" s="1107"/>
      <c r="AP688" s="1093">
        <v>500</v>
      </c>
      <c r="AQ688" s="1093">
        <f t="shared" si="1481"/>
        <v>0</v>
      </c>
      <c r="AR688" s="1093">
        <v>512</v>
      </c>
      <c r="AS688" s="1093">
        <f t="shared" si="1482"/>
        <v>0</v>
      </c>
      <c r="AT688" s="1094">
        <f t="shared" si="1483"/>
        <v>0</v>
      </c>
      <c r="AU688" s="1103"/>
      <c r="AV688" s="1101">
        <v>500</v>
      </c>
      <c r="AW688" s="1101">
        <f t="shared" si="1484"/>
        <v>0</v>
      </c>
      <c r="AX688" s="1101">
        <v>512</v>
      </c>
      <c r="AY688" s="1101">
        <f t="shared" si="1485"/>
        <v>0</v>
      </c>
      <c r="AZ688" s="1102">
        <f t="shared" si="1486"/>
        <v>0</v>
      </c>
      <c r="BA688" s="1151">
        <f t="shared" si="1433"/>
        <v>0</v>
      </c>
      <c r="BB688" s="363">
        <v>500</v>
      </c>
      <c r="BC688" s="363">
        <f t="shared" si="1487"/>
        <v>0</v>
      </c>
      <c r="BD688" s="363">
        <v>512</v>
      </c>
      <c r="BE688" s="363">
        <f t="shared" si="1488"/>
        <v>0</v>
      </c>
      <c r="BF688" s="364">
        <f t="shared" si="1489"/>
        <v>0</v>
      </c>
      <c r="BG688" s="1220">
        <f t="shared" si="1434"/>
        <v>0</v>
      </c>
      <c r="BH688" s="1220">
        <f t="shared" si="1435"/>
        <v>0</v>
      </c>
    </row>
    <row r="689" spans="1:60" x14ac:dyDescent="0.2">
      <c r="A689" s="1">
        <v>675</v>
      </c>
      <c r="B689" s="1438"/>
      <c r="C689" s="1399"/>
      <c r="D689" s="1399"/>
      <c r="E689" s="1399"/>
      <c r="F689" s="76"/>
      <c r="G689" s="76"/>
      <c r="H689" s="76"/>
      <c r="I689" s="76"/>
      <c r="J689" s="120"/>
      <c r="K689" s="1439"/>
      <c r="L689" s="95"/>
      <c r="M689" s="95"/>
      <c r="N689" s="95"/>
      <c r="O689" s="95"/>
      <c r="P689" s="96"/>
      <c r="Q689" s="1440"/>
      <c r="R689" s="178"/>
      <c r="S689" s="178"/>
      <c r="T689" s="178"/>
      <c r="U689" s="178"/>
      <c r="V689" s="179"/>
      <c r="W689" s="1441"/>
      <c r="X689" s="225"/>
      <c r="Y689" s="225"/>
      <c r="Z689" s="225"/>
      <c r="AA689" s="225"/>
      <c r="AB689" s="226"/>
      <c r="AC689" s="1442"/>
      <c r="AD689" s="272"/>
      <c r="AE689" s="272"/>
      <c r="AF689" s="272"/>
      <c r="AG689" s="272"/>
      <c r="AH689" s="273"/>
      <c r="AI689" s="1443"/>
      <c r="AJ689" s="319"/>
      <c r="AK689" s="319"/>
      <c r="AL689" s="319"/>
      <c r="AM689" s="319"/>
      <c r="AN689" s="320"/>
      <c r="AO689" s="1444"/>
      <c r="AP689" s="1093"/>
      <c r="AQ689" s="1093"/>
      <c r="AR689" s="1093"/>
      <c r="AS689" s="1093"/>
      <c r="AT689" s="1094"/>
      <c r="AU689" s="1445"/>
      <c r="AV689" s="1101"/>
      <c r="AW689" s="1101"/>
      <c r="AX689" s="1101"/>
      <c r="AY689" s="1101"/>
      <c r="AZ689" s="1102"/>
      <c r="BA689" s="1151">
        <f t="shared" si="1433"/>
        <v>0</v>
      </c>
      <c r="BB689" s="363"/>
      <c r="BC689" s="363"/>
      <c r="BD689" s="363"/>
      <c r="BE689" s="363"/>
      <c r="BF689" s="364"/>
      <c r="BG689" s="1220">
        <f t="shared" si="1434"/>
        <v>0</v>
      </c>
      <c r="BH689" s="1220">
        <f t="shared" si="1435"/>
        <v>0</v>
      </c>
    </row>
    <row r="690" spans="1:60" x14ac:dyDescent="0.2">
      <c r="A690" s="1">
        <v>676</v>
      </c>
      <c r="B690" s="50" t="s">
        <v>432</v>
      </c>
      <c r="C690" s="51"/>
      <c r="D690" s="51" t="s">
        <v>32</v>
      </c>
      <c r="E690" s="51">
        <v>1</v>
      </c>
      <c r="F690" s="76">
        <v>402000</v>
      </c>
      <c r="G690" s="76">
        <f t="shared" si="1445"/>
        <v>402000</v>
      </c>
      <c r="H690" s="76">
        <v>0</v>
      </c>
      <c r="I690" s="76">
        <f t="shared" si="1446"/>
        <v>0</v>
      </c>
      <c r="J690" s="120">
        <f t="shared" ref="J690:J691" si="1490">G690+I690</f>
        <v>402000</v>
      </c>
      <c r="K690" s="131"/>
      <c r="L690" s="95">
        <v>402000</v>
      </c>
      <c r="M690" s="95">
        <f t="shared" ref="M690:M691" si="1491">K690*L690</f>
        <v>0</v>
      </c>
      <c r="N690" s="95">
        <v>0</v>
      </c>
      <c r="O690" s="95">
        <f t="shared" ref="O690:O691" si="1492">K690*N690</f>
        <v>0</v>
      </c>
      <c r="P690" s="96">
        <f t="shared" ref="P690:P691" si="1493">M690+O690</f>
        <v>0</v>
      </c>
      <c r="Q690" s="177"/>
      <c r="R690" s="178">
        <v>402000</v>
      </c>
      <c r="S690" s="178">
        <f t="shared" ref="S690:S691" si="1494">Q690*R690</f>
        <v>0</v>
      </c>
      <c r="T690" s="178">
        <v>0</v>
      </c>
      <c r="U690" s="178">
        <f t="shared" ref="U690:U691" si="1495">Q690*T690</f>
        <v>0</v>
      </c>
      <c r="V690" s="179">
        <f t="shared" ref="V690:V691" si="1496">S690+U690</f>
        <v>0</v>
      </c>
      <c r="W690" s="224"/>
      <c r="X690" s="225">
        <v>402000</v>
      </c>
      <c r="Y690" s="225">
        <f t="shared" ref="Y690:Y691" si="1497">W690*X690</f>
        <v>0</v>
      </c>
      <c r="Z690" s="225">
        <v>0</v>
      </c>
      <c r="AA690" s="225">
        <f t="shared" ref="AA690:AA691" si="1498">W690*Z690</f>
        <v>0</v>
      </c>
      <c r="AB690" s="226">
        <f t="shared" ref="AB690:AB691" si="1499">Y690+AA690</f>
        <v>0</v>
      </c>
      <c r="AC690" s="271"/>
      <c r="AD690" s="272">
        <v>402000</v>
      </c>
      <c r="AE690" s="272">
        <f t="shared" ref="AE690:AE691" si="1500">AC690*AD690</f>
        <v>0</v>
      </c>
      <c r="AF690" s="272">
        <v>0</v>
      </c>
      <c r="AG690" s="272">
        <f t="shared" ref="AG690:AG691" si="1501">AC690*AF690</f>
        <v>0</v>
      </c>
      <c r="AH690" s="273">
        <f t="shared" ref="AH690:AH691" si="1502">AE690+AG690</f>
        <v>0</v>
      </c>
      <c r="AI690" s="318"/>
      <c r="AJ690" s="319">
        <v>402000</v>
      </c>
      <c r="AK690" s="319">
        <f t="shared" ref="AK690:AK691" si="1503">AI690*AJ690</f>
        <v>0</v>
      </c>
      <c r="AL690" s="319">
        <v>0</v>
      </c>
      <c r="AM690" s="319">
        <f t="shared" ref="AM690:AM691" si="1504">AI690*AL690</f>
        <v>0</v>
      </c>
      <c r="AN690" s="320">
        <f t="shared" ref="AN690:AN691" si="1505">AK690+AM690</f>
        <v>0</v>
      </c>
      <c r="AO690" s="1610">
        <v>1</v>
      </c>
      <c r="AP690" s="1093">
        <v>402000</v>
      </c>
      <c r="AQ690" s="1093">
        <f t="shared" ref="AQ690:AQ691" si="1506">AO690*AP690</f>
        <v>402000</v>
      </c>
      <c r="AR690" s="1093">
        <v>0</v>
      </c>
      <c r="AS690" s="1093">
        <f t="shared" ref="AS690:AS691" si="1507">AO690*AR690</f>
        <v>0</v>
      </c>
      <c r="AT690" s="1094">
        <f t="shared" ref="AT690:AT691" si="1508">AQ690+AS690</f>
        <v>402000</v>
      </c>
      <c r="AU690" s="1103"/>
      <c r="AV690" s="1101">
        <v>402000</v>
      </c>
      <c r="AW690" s="1101">
        <f t="shared" ref="AW690:AW691" si="1509">AU690*AV690</f>
        <v>0</v>
      </c>
      <c r="AX690" s="1101">
        <v>0</v>
      </c>
      <c r="AY690" s="1101">
        <f t="shared" ref="AY690:AY691" si="1510">AU690*AX690</f>
        <v>0</v>
      </c>
      <c r="AZ690" s="1102">
        <f t="shared" ref="AZ690:AZ691" si="1511">AW690+AY690</f>
        <v>0</v>
      </c>
      <c r="BA690" s="1151">
        <f t="shared" si="1433"/>
        <v>0</v>
      </c>
      <c r="BB690" s="363">
        <v>402000</v>
      </c>
      <c r="BC690" s="363">
        <f t="shared" ref="BC690:BC691" si="1512">BA690*BB690</f>
        <v>0</v>
      </c>
      <c r="BD690" s="363">
        <v>0</v>
      </c>
      <c r="BE690" s="363">
        <f t="shared" ref="BE690:BE691" si="1513">BA690*BD690</f>
        <v>0</v>
      </c>
      <c r="BF690" s="364">
        <f t="shared" ref="BF690:BF691" si="1514">BC690+BE690</f>
        <v>0</v>
      </c>
      <c r="BG690" s="1220">
        <f t="shared" si="1434"/>
        <v>402000</v>
      </c>
      <c r="BH690" s="1220">
        <f t="shared" si="1435"/>
        <v>-402000</v>
      </c>
    </row>
    <row r="691" spans="1:60" x14ac:dyDescent="0.2">
      <c r="A691" s="1">
        <v>677</v>
      </c>
      <c r="B691" s="50" t="s">
        <v>104</v>
      </c>
      <c r="C691" s="51"/>
      <c r="D691" s="51" t="s">
        <v>32</v>
      </c>
      <c r="E691" s="51">
        <v>1</v>
      </c>
      <c r="F691" s="76">
        <v>162000</v>
      </c>
      <c r="G691" s="76">
        <f t="shared" si="1445"/>
        <v>162000</v>
      </c>
      <c r="H691" s="76">
        <v>0</v>
      </c>
      <c r="I691" s="76">
        <f t="shared" si="1446"/>
        <v>0</v>
      </c>
      <c r="J691" s="120">
        <f t="shared" si="1490"/>
        <v>162000</v>
      </c>
      <c r="K691" s="131"/>
      <c r="L691" s="95">
        <v>162000</v>
      </c>
      <c r="M691" s="95">
        <f t="shared" si="1491"/>
        <v>0</v>
      </c>
      <c r="N691" s="95">
        <v>0</v>
      </c>
      <c r="O691" s="95">
        <f t="shared" si="1492"/>
        <v>0</v>
      </c>
      <c r="P691" s="96">
        <f t="shared" si="1493"/>
        <v>0</v>
      </c>
      <c r="Q691" s="177"/>
      <c r="R691" s="178">
        <v>162000</v>
      </c>
      <c r="S691" s="178">
        <f t="shared" si="1494"/>
        <v>0</v>
      </c>
      <c r="T691" s="178">
        <v>0</v>
      </c>
      <c r="U691" s="178">
        <f t="shared" si="1495"/>
        <v>0</v>
      </c>
      <c r="V691" s="179">
        <f t="shared" si="1496"/>
        <v>0</v>
      </c>
      <c r="W691" s="224"/>
      <c r="X691" s="225">
        <v>162000</v>
      </c>
      <c r="Y691" s="225">
        <f t="shared" si="1497"/>
        <v>0</v>
      </c>
      <c r="Z691" s="225">
        <v>0</v>
      </c>
      <c r="AA691" s="225">
        <f t="shared" si="1498"/>
        <v>0</v>
      </c>
      <c r="AB691" s="226">
        <f t="shared" si="1499"/>
        <v>0</v>
      </c>
      <c r="AC691" s="271"/>
      <c r="AD691" s="272">
        <v>162000</v>
      </c>
      <c r="AE691" s="272">
        <f t="shared" si="1500"/>
        <v>0</v>
      </c>
      <c r="AF691" s="272">
        <v>0</v>
      </c>
      <c r="AG691" s="272">
        <f t="shared" si="1501"/>
        <v>0</v>
      </c>
      <c r="AH691" s="273">
        <f t="shared" si="1502"/>
        <v>0</v>
      </c>
      <c r="AI691" s="318"/>
      <c r="AJ691" s="319">
        <v>162000</v>
      </c>
      <c r="AK691" s="319">
        <f t="shared" si="1503"/>
        <v>0</v>
      </c>
      <c r="AL691" s="319">
        <v>0</v>
      </c>
      <c r="AM691" s="319">
        <f t="shared" si="1504"/>
        <v>0</v>
      </c>
      <c r="AN691" s="320">
        <f t="shared" si="1505"/>
        <v>0</v>
      </c>
      <c r="AO691" s="1444"/>
      <c r="AP691" s="1093">
        <v>162000</v>
      </c>
      <c r="AQ691" s="1093">
        <f t="shared" si="1506"/>
        <v>0</v>
      </c>
      <c r="AR691" s="1093">
        <v>0</v>
      </c>
      <c r="AS691" s="1093">
        <f t="shared" si="1507"/>
        <v>0</v>
      </c>
      <c r="AT691" s="1094">
        <f t="shared" si="1508"/>
        <v>0</v>
      </c>
      <c r="AU691" s="1619">
        <v>1</v>
      </c>
      <c r="AV691" s="1101">
        <v>162000</v>
      </c>
      <c r="AW691" s="1101">
        <f t="shared" si="1509"/>
        <v>162000</v>
      </c>
      <c r="AX691" s="1101">
        <v>0</v>
      </c>
      <c r="AY691" s="1101">
        <f t="shared" si="1510"/>
        <v>0</v>
      </c>
      <c r="AZ691" s="1102">
        <f t="shared" si="1511"/>
        <v>162000</v>
      </c>
      <c r="BA691" s="1151">
        <f t="shared" si="1433"/>
        <v>0</v>
      </c>
      <c r="BB691" s="363">
        <v>162000</v>
      </c>
      <c r="BC691" s="363">
        <f t="shared" si="1512"/>
        <v>0</v>
      </c>
      <c r="BD691" s="363">
        <v>0</v>
      </c>
      <c r="BE691" s="363">
        <f t="shared" si="1513"/>
        <v>0</v>
      </c>
      <c r="BF691" s="364">
        <f t="shared" si="1514"/>
        <v>0</v>
      </c>
      <c r="BG691" s="1220">
        <f t="shared" si="1434"/>
        <v>162000</v>
      </c>
      <c r="BH691" s="1220">
        <f t="shared" si="1435"/>
        <v>-162000</v>
      </c>
    </row>
    <row r="692" spans="1:60" x14ac:dyDescent="0.2">
      <c r="A692" s="1">
        <v>678</v>
      </c>
      <c r="B692" s="1438"/>
      <c r="C692" s="1399"/>
      <c r="D692" s="1399"/>
      <c r="E692" s="1399"/>
      <c r="F692" s="76"/>
      <c r="G692" s="76"/>
      <c r="H692" s="76"/>
      <c r="I692" s="76"/>
      <c r="J692" s="120"/>
      <c r="K692" s="1439"/>
      <c r="L692" s="95"/>
      <c r="M692" s="95"/>
      <c r="N692" s="95"/>
      <c r="O692" s="95"/>
      <c r="P692" s="96"/>
      <c r="Q692" s="1440"/>
      <c r="R692" s="178"/>
      <c r="S692" s="178"/>
      <c r="T692" s="178"/>
      <c r="U692" s="178"/>
      <c r="V692" s="179"/>
      <c r="W692" s="1441"/>
      <c r="X692" s="225"/>
      <c r="Y692" s="225"/>
      <c r="Z692" s="225"/>
      <c r="AA692" s="225"/>
      <c r="AB692" s="226"/>
      <c r="AC692" s="1442"/>
      <c r="AD692" s="272"/>
      <c r="AE692" s="272"/>
      <c r="AF692" s="272"/>
      <c r="AG692" s="272"/>
      <c r="AH692" s="273"/>
      <c r="AI692" s="1443"/>
      <c r="AJ692" s="319"/>
      <c r="AK692" s="319"/>
      <c r="AL692" s="319"/>
      <c r="AM692" s="319"/>
      <c r="AN692" s="320"/>
      <c r="AO692" s="1444"/>
      <c r="AP692" s="1093"/>
      <c r="AQ692" s="1093"/>
      <c r="AR692" s="1093"/>
      <c r="AS692" s="1093"/>
      <c r="AT692" s="1094"/>
      <c r="AU692" s="1445"/>
      <c r="AV692" s="1101"/>
      <c r="AW692" s="1101"/>
      <c r="AX692" s="1101"/>
      <c r="AY692" s="1101"/>
      <c r="AZ692" s="1102"/>
      <c r="BA692" s="1151">
        <f t="shared" si="1433"/>
        <v>0</v>
      </c>
      <c r="BB692" s="363"/>
      <c r="BC692" s="363"/>
      <c r="BD692" s="363"/>
      <c r="BE692" s="363"/>
      <c r="BF692" s="364"/>
      <c r="BG692" s="1220">
        <f t="shared" si="1434"/>
        <v>0</v>
      </c>
      <c r="BH692" s="1220">
        <f t="shared" si="1435"/>
        <v>0</v>
      </c>
    </row>
    <row r="693" spans="1:60" ht="13.5" thickBot="1" x14ac:dyDescent="0.25">
      <c r="A693" s="1">
        <v>679</v>
      </c>
      <c r="B693" s="1438"/>
      <c r="C693" s="1399"/>
      <c r="D693" s="1399"/>
      <c r="E693" s="1399"/>
      <c r="F693" s="51"/>
      <c r="G693" s="1124"/>
      <c r="H693" s="1124"/>
      <c r="I693" s="1124"/>
      <c r="J693" s="1125"/>
      <c r="K693" s="1439"/>
      <c r="L693" s="1144"/>
      <c r="M693" s="1126"/>
      <c r="N693" s="1126"/>
      <c r="O693" s="1126"/>
      <c r="P693" s="1127"/>
      <c r="Q693" s="1440"/>
      <c r="R693" s="1145"/>
      <c r="S693" s="1128"/>
      <c r="T693" s="1128"/>
      <c r="U693" s="1128"/>
      <c r="V693" s="1129"/>
      <c r="W693" s="1441"/>
      <c r="X693" s="1146"/>
      <c r="Y693" s="1130"/>
      <c r="Z693" s="1130"/>
      <c r="AA693" s="1130"/>
      <c r="AB693" s="1131"/>
      <c r="AC693" s="1442"/>
      <c r="AD693" s="1147"/>
      <c r="AE693" s="1132"/>
      <c r="AF693" s="1132"/>
      <c r="AG693" s="1132"/>
      <c r="AH693" s="1133"/>
      <c r="AI693" s="1443"/>
      <c r="AJ693" s="1148"/>
      <c r="AK693" s="1134"/>
      <c r="AL693" s="1134"/>
      <c r="AM693" s="1134"/>
      <c r="AN693" s="1135"/>
      <c r="AO693" s="1444"/>
      <c r="AP693" s="1149"/>
      <c r="AQ693" s="1136"/>
      <c r="AR693" s="1136"/>
      <c r="AS693" s="1136"/>
      <c r="AT693" s="1137"/>
      <c r="AU693" s="1445"/>
      <c r="AV693" s="1150"/>
      <c r="AW693" s="1138"/>
      <c r="AX693" s="1138"/>
      <c r="AY693" s="1138"/>
      <c r="AZ693" s="1139"/>
      <c r="BA693" s="1151">
        <f t="shared" si="1433"/>
        <v>0</v>
      </c>
      <c r="BB693" s="1152"/>
      <c r="BC693" s="1140"/>
      <c r="BD693" s="1140"/>
      <c r="BE693" s="1140"/>
      <c r="BF693" s="1141"/>
      <c r="BG693" s="1220">
        <f t="shared" si="1434"/>
        <v>0</v>
      </c>
      <c r="BH693" s="1220">
        <f t="shared" si="1435"/>
        <v>0</v>
      </c>
    </row>
    <row r="694" spans="1:60" ht="13.5" thickBot="1" x14ac:dyDescent="0.25">
      <c r="A694" s="1">
        <v>680</v>
      </c>
      <c r="B694" s="1446" t="s">
        <v>253</v>
      </c>
      <c r="C694" s="1447"/>
      <c r="D694" s="1448"/>
      <c r="E694" s="1449"/>
      <c r="F694" s="1450"/>
      <c r="G694" s="1451">
        <f>SUM(G539:G688)+SUM(G690:G691)</f>
        <v>4435313.6000000006</v>
      </c>
      <c r="H694" s="1450"/>
      <c r="I694" s="1451">
        <f>SUM(I539:I688)+SUM(I690:I691)</f>
        <v>6039747.9264040412</v>
      </c>
      <c r="J694" s="1451">
        <f>SUM(J539:J688)+SUM(J690:J691)</f>
        <v>10475061.526404042</v>
      </c>
      <c r="K694" s="1452"/>
      <c r="L694" s="1453"/>
      <c r="M694" s="1454">
        <f>SUM(M540:M692)</f>
        <v>0</v>
      </c>
      <c r="N694" s="1453"/>
      <c r="O694" s="1454">
        <f>SUM(O540:O692)</f>
        <v>0</v>
      </c>
      <c r="P694" s="1454">
        <f>SUM(P540:P692)</f>
        <v>0</v>
      </c>
      <c r="Q694" s="1455"/>
      <c r="R694" s="1456"/>
      <c r="S694" s="1457">
        <f>SUM(S540:S692)</f>
        <v>0</v>
      </c>
      <c r="T694" s="1456"/>
      <c r="U694" s="1457">
        <f>SUM(U540:U692)</f>
        <v>0</v>
      </c>
      <c r="V694" s="1457">
        <f>SUM(V540:V692)</f>
        <v>0</v>
      </c>
      <c r="W694" s="1458"/>
      <c r="X694" s="1459"/>
      <c r="Y694" s="1460">
        <f>SUM(Y540:Y692)</f>
        <v>358664</v>
      </c>
      <c r="Z694" s="1459"/>
      <c r="AA694" s="1460">
        <f>SUM(AA540:AA692)</f>
        <v>1569767</v>
      </c>
      <c r="AB694" s="1460">
        <f>SUM(AB539:AB688)+SUM(AB690:AB691)</f>
        <v>1928431</v>
      </c>
      <c r="AC694" s="1461"/>
      <c r="AD694" s="1462"/>
      <c r="AE694" s="1463">
        <f>SUM(AE540:AE692)</f>
        <v>1375556</v>
      </c>
      <c r="AF694" s="1462"/>
      <c r="AG694" s="1463">
        <f>SUM(AG540:AG692)</f>
        <v>1448392.2800000003</v>
      </c>
      <c r="AH694" s="1463">
        <f>SUM(AH539:AH688)+SUM(AH690:AH691)</f>
        <v>2823948.2800000007</v>
      </c>
      <c r="AI694" s="1464"/>
      <c r="AJ694" s="1465"/>
      <c r="AK694" s="1466">
        <f>SUM(AK540:AK692)</f>
        <v>0</v>
      </c>
      <c r="AL694" s="1465"/>
      <c r="AM694" s="1466">
        <f>SUM(AM540:AM692)</f>
        <v>0</v>
      </c>
      <c r="AN694" s="1466">
        <f>SUM(AN540:AN692)</f>
        <v>0</v>
      </c>
      <c r="AO694" s="1467"/>
      <c r="AP694" s="1468"/>
      <c r="AQ694" s="1469">
        <f>SUM(AQ540:AQ692)</f>
        <v>2537893.5999999996</v>
      </c>
      <c r="AR694" s="1468"/>
      <c r="AS694" s="1469">
        <f>SUM(AS540:AS692)</f>
        <v>3017600.6464040405</v>
      </c>
      <c r="AT694" s="1469">
        <f>SUM(AT539:AT692)</f>
        <v>5560682.2464040406</v>
      </c>
      <c r="AU694" s="1470"/>
      <c r="AV694" s="1471"/>
      <c r="AW694" s="1472">
        <f>SUM(AW540:AW692)</f>
        <v>162000</v>
      </c>
      <c r="AX694" s="1471"/>
      <c r="AY694" s="1472">
        <f>SUM(AY540:AY692)</f>
        <v>0</v>
      </c>
      <c r="AZ694" s="1472">
        <f>SUM(AZ540:AZ692)</f>
        <v>162000</v>
      </c>
      <c r="BA694" s="1151">
        <f t="shared" si="1433"/>
        <v>0</v>
      </c>
      <c r="BB694" s="1473"/>
      <c r="BC694" s="1474">
        <f>SUM(BC539:BC688)+SUM(BC690:BC691)</f>
        <v>-3.4106051316484809E-11</v>
      </c>
      <c r="BD694" s="1473"/>
      <c r="BE694" s="1474">
        <f>SUM(BE539:BE688)+SUM(BE690:BE691)</f>
        <v>-3.4507119384130647E-11</v>
      </c>
      <c r="BF694" s="1474">
        <f>SUM(BF539:BF688)+SUM(BF690:BF691)</f>
        <v>-6.8613170700615456E-11</v>
      </c>
      <c r="BG694" s="1220">
        <f t="shared" si="1434"/>
        <v>5722682.2464040406</v>
      </c>
      <c r="BH694" s="1220">
        <f t="shared" si="1435"/>
        <v>-5722682.2464040406</v>
      </c>
    </row>
    <row r="695" spans="1:60" x14ac:dyDescent="0.2">
      <c r="A695" s="1">
        <v>681</v>
      </c>
      <c r="B695" s="1221"/>
      <c r="C695" s="1437"/>
      <c r="D695" s="1223"/>
      <c r="E695" s="1224"/>
      <c r="F695" s="1475"/>
      <c r="G695" s="1124"/>
      <c r="H695" s="1124"/>
      <c r="I695" s="1124"/>
      <c r="J695" s="1125"/>
      <c r="K695" s="1228"/>
      <c r="L695" s="1476"/>
      <c r="M695" s="1126"/>
      <c r="N695" s="1126"/>
      <c r="O695" s="1126"/>
      <c r="P695" s="1127"/>
      <c r="Q695" s="1233"/>
      <c r="R695" s="1477"/>
      <c r="S695" s="1128"/>
      <c r="T695" s="1128"/>
      <c r="U695" s="1128"/>
      <c r="V695" s="1129"/>
      <c r="W695" s="1238"/>
      <c r="X695" s="1478"/>
      <c r="Y695" s="1130"/>
      <c r="Z695" s="1130"/>
      <c r="AA695" s="1130"/>
      <c r="AB695" s="1131"/>
      <c r="AC695" s="1243"/>
      <c r="AD695" s="1479"/>
      <c r="AE695" s="1132"/>
      <c r="AF695" s="1132"/>
      <c r="AG695" s="1132"/>
      <c r="AH695" s="1133"/>
      <c r="AI695" s="1248"/>
      <c r="AJ695" s="1480"/>
      <c r="AK695" s="1134"/>
      <c r="AL695" s="1134"/>
      <c r="AM695" s="1134"/>
      <c r="AN695" s="1135"/>
      <c r="AO695" s="1253"/>
      <c r="AP695" s="1481"/>
      <c r="AQ695" s="1136"/>
      <c r="AR695" s="1136"/>
      <c r="AS695" s="1136"/>
      <c r="AT695" s="1137"/>
      <c r="AU695" s="1258"/>
      <c r="AV695" s="1482"/>
      <c r="AW695" s="1138"/>
      <c r="AX695" s="1138"/>
      <c r="AY695" s="1138"/>
      <c r="AZ695" s="1139"/>
      <c r="BA695" s="1151">
        <f t="shared" si="1433"/>
        <v>0</v>
      </c>
      <c r="BB695" s="1483"/>
      <c r="BC695" s="1140"/>
      <c r="BD695" s="1140"/>
      <c r="BE695" s="1140"/>
      <c r="BF695" s="1141"/>
      <c r="BG695" s="1220">
        <f t="shared" si="1434"/>
        <v>0</v>
      </c>
      <c r="BH695" s="1220">
        <f t="shared" si="1435"/>
        <v>0</v>
      </c>
    </row>
    <row r="696" spans="1:60" ht="13.5" x14ac:dyDescent="0.2">
      <c r="A696" s="1">
        <v>682</v>
      </c>
      <c r="B696" s="1123" t="s">
        <v>209</v>
      </c>
      <c r="C696" s="6"/>
      <c r="D696" s="7"/>
      <c r="E696" s="7"/>
      <c r="F696" s="7"/>
      <c r="G696" s="1124"/>
      <c r="H696" s="1124"/>
      <c r="I696" s="1124"/>
      <c r="J696" s="1125"/>
      <c r="K696" s="128"/>
      <c r="L696" s="90"/>
      <c r="M696" s="1126"/>
      <c r="N696" s="1126"/>
      <c r="O696" s="1126"/>
      <c r="P696" s="1127"/>
      <c r="Q696" s="169"/>
      <c r="R696" s="170"/>
      <c r="S696" s="1128"/>
      <c r="T696" s="1128"/>
      <c r="U696" s="1128"/>
      <c r="V696" s="1129"/>
      <c r="W696" s="216"/>
      <c r="X696" s="217"/>
      <c r="Y696" s="1130"/>
      <c r="Z696" s="1130"/>
      <c r="AA696" s="1130"/>
      <c r="AB696" s="1131"/>
      <c r="AC696" s="263"/>
      <c r="AD696" s="264"/>
      <c r="AE696" s="1132"/>
      <c r="AF696" s="1132"/>
      <c r="AG696" s="1132"/>
      <c r="AH696" s="1133"/>
      <c r="AI696" s="310"/>
      <c r="AJ696" s="311"/>
      <c r="AK696" s="1134"/>
      <c r="AL696" s="1134"/>
      <c r="AM696" s="1134"/>
      <c r="AN696" s="1135"/>
      <c r="AO696" s="1091"/>
      <c r="AP696" s="1092"/>
      <c r="AQ696" s="1136"/>
      <c r="AR696" s="1136"/>
      <c r="AS696" s="1136"/>
      <c r="AT696" s="1137"/>
      <c r="AU696" s="1099"/>
      <c r="AV696" s="1100"/>
      <c r="AW696" s="1138"/>
      <c r="AX696" s="1138"/>
      <c r="AY696" s="1138"/>
      <c r="AZ696" s="1139"/>
      <c r="BA696" s="1151">
        <f t="shared" si="1433"/>
        <v>0</v>
      </c>
      <c r="BB696" s="357"/>
      <c r="BC696" s="1140"/>
      <c r="BD696" s="1140"/>
      <c r="BE696" s="1140"/>
      <c r="BF696" s="1141"/>
      <c r="BG696" s="1220">
        <f t="shared" si="1434"/>
        <v>0</v>
      </c>
      <c r="BH696" s="1220">
        <f t="shared" si="1435"/>
        <v>0</v>
      </c>
    </row>
    <row r="697" spans="1:60" x14ac:dyDescent="0.2">
      <c r="A697" s="1">
        <v>683</v>
      </c>
      <c r="B697" s="1499" t="s">
        <v>595</v>
      </c>
      <c r="C697" s="51" t="s">
        <v>596</v>
      </c>
      <c r="D697" s="51" t="s">
        <v>14</v>
      </c>
      <c r="E697" s="51">
        <v>6</v>
      </c>
      <c r="F697" s="76">
        <v>2000</v>
      </c>
      <c r="G697" s="76">
        <f>E697*F697</f>
        <v>12000</v>
      </c>
      <c r="H697" s="76">
        <v>3312</v>
      </c>
      <c r="I697" s="76">
        <f>E697*H697</f>
        <v>19872</v>
      </c>
      <c r="J697" s="1656">
        <f t="shared" ref="J697:J706" si="1515">G697+I697</f>
        <v>31872</v>
      </c>
      <c r="K697" s="131"/>
      <c r="L697" s="95"/>
      <c r="M697" s="95"/>
      <c r="N697" s="95"/>
      <c r="O697" s="95"/>
      <c r="P697" s="96"/>
      <c r="Q697" s="177"/>
      <c r="R697" s="178"/>
      <c r="S697" s="178"/>
      <c r="T697" s="178"/>
      <c r="U697" s="178"/>
      <c r="V697" s="179"/>
      <c r="W697" s="224"/>
      <c r="X697" s="225"/>
      <c r="Y697" s="225"/>
      <c r="Z697" s="225"/>
      <c r="AA697" s="225"/>
      <c r="AB697" s="226"/>
      <c r="AC697" s="271"/>
      <c r="AD697" s="272"/>
      <c r="AE697" s="272"/>
      <c r="AF697" s="272"/>
      <c r="AG697" s="272"/>
      <c r="AH697" s="273"/>
      <c r="AI697" s="318"/>
      <c r="AJ697" s="319">
        <v>2000</v>
      </c>
      <c r="AK697" s="319">
        <f>AI697*AJ697</f>
        <v>0</v>
      </c>
      <c r="AL697" s="319">
        <v>3312</v>
      </c>
      <c r="AM697" s="319">
        <f>AI697*AL697</f>
        <v>0</v>
      </c>
      <c r="AN697" s="320">
        <f t="shared" ref="AN697:AN706" si="1516">AK697+AM697</f>
        <v>0</v>
      </c>
      <c r="AO697" s="1610">
        <v>6</v>
      </c>
      <c r="AP697" s="1093">
        <v>2000</v>
      </c>
      <c r="AQ697" s="1093">
        <f>AO697*AP697</f>
        <v>12000</v>
      </c>
      <c r="AR697" s="1093">
        <v>3312</v>
      </c>
      <c r="AS697" s="1093">
        <f>AO697*AR697</f>
        <v>19872</v>
      </c>
      <c r="AT697" s="1094">
        <f t="shared" ref="AT697:AT706" si="1517">AQ697+AS697</f>
        <v>31872</v>
      </c>
      <c r="AU697" s="1103"/>
      <c r="AV697" s="1101">
        <v>2000</v>
      </c>
      <c r="AW697" s="1101">
        <f>AU697*AV697</f>
        <v>0</v>
      </c>
      <c r="AX697" s="1101">
        <v>3312</v>
      </c>
      <c r="AY697" s="1101">
        <f>AU697*AX697</f>
        <v>0</v>
      </c>
      <c r="AZ697" s="1102">
        <f t="shared" ref="AZ697:AZ706" si="1518">AW697+AY697</f>
        <v>0</v>
      </c>
      <c r="BA697" s="1151">
        <f t="shared" si="1433"/>
        <v>0</v>
      </c>
      <c r="BB697" s="1156">
        <v>2000</v>
      </c>
      <c r="BC697" s="1156">
        <f>BA697*BB697</f>
        <v>0</v>
      </c>
      <c r="BD697" s="1156">
        <v>3312</v>
      </c>
      <c r="BE697" s="1156">
        <f>BA697*BD697</f>
        <v>0</v>
      </c>
      <c r="BF697" s="1316">
        <f t="shared" ref="BF697:BF706" si="1519">BC697+BE697</f>
        <v>0</v>
      </c>
      <c r="BG697" s="1220">
        <f t="shared" si="1434"/>
        <v>31872</v>
      </c>
      <c r="BH697" s="1220">
        <f t="shared" si="1435"/>
        <v>-31872</v>
      </c>
    </row>
    <row r="698" spans="1:60" x14ac:dyDescent="0.2">
      <c r="A698" s="1">
        <v>728</v>
      </c>
      <c r="B698" s="50" t="s">
        <v>219</v>
      </c>
      <c r="C698" s="1159" t="s">
        <v>273</v>
      </c>
      <c r="D698" s="51" t="s">
        <v>35</v>
      </c>
      <c r="E698" s="51">
        <v>131</v>
      </c>
      <c r="F698" s="76">
        <v>80</v>
      </c>
      <c r="G698" s="76">
        <f>E698*F698</f>
        <v>10480</v>
      </c>
      <c r="H698" s="76">
        <v>22</v>
      </c>
      <c r="I698" s="76">
        <f>E698*H698</f>
        <v>2882</v>
      </c>
      <c r="J698" s="1656">
        <f t="shared" si="1515"/>
        <v>13362</v>
      </c>
      <c r="K698" s="131"/>
      <c r="L698" s="95"/>
      <c r="M698" s="95"/>
      <c r="N698" s="95"/>
      <c r="O698" s="95"/>
      <c r="P698" s="96"/>
      <c r="Q698" s="177"/>
      <c r="R698" s="178"/>
      <c r="S698" s="178"/>
      <c r="T698" s="178"/>
      <c r="U698" s="178"/>
      <c r="V698" s="179"/>
      <c r="W698" s="224"/>
      <c r="X698" s="225"/>
      <c r="Y698" s="225"/>
      <c r="Z698" s="225"/>
      <c r="AA698" s="225"/>
      <c r="AB698" s="226"/>
      <c r="AC698" s="271"/>
      <c r="AD698" s="272"/>
      <c r="AE698" s="272"/>
      <c r="AF698" s="272"/>
      <c r="AG698" s="272"/>
      <c r="AH698" s="273"/>
      <c r="AI698" s="1608">
        <v>131</v>
      </c>
      <c r="AJ698" s="319">
        <v>80</v>
      </c>
      <c r="AK698" s="319">
        <f>AI698*AJ698</f>
        <v>10480</v>
      </c>
      <c r="AL698" s="319">
        <v>22</v>
      </c>
      <c r="AM698" s="319">
        <f>AI698*AL698</f>
        <v>2882</v>
      </c>
      <c r="AN698" s="320">
        <f t="shared" si="1516"/>
        <v>13362</v>
      </c>
      <c r="AO698" s="1107"/>
      <c r="AP698" s="1093">
        <v>80</v>
      </c>
      <c r="AQ698" s="1093">
        <f>AO698*AP698</f>
        <v>0</v>
      </c>
      <c r="AR698" s="1093">
        <v>22</v>
      </c>
      <c r="AS698" s="1093">
        <f>AO698*AR698</f>
        <v>0</v>
      </c>
      <c r="AT698" s="1094">
        <f t="shared" si="1517"/>
        <v>0</v>
      </c>
      <c r="AU698" s="1103"/>
      <c r="AV698" s="1101">
        <v>80</v>
      </c>
      <c r="AW698" s="1101">
        <f>AU698*AV698</f>
        <v>0</v>
      </c>
      <c r="AX698" s="1101">
        <v>22</v>
      </c>
      <c r="AY698" s="1101">
        <f>AU698*AX698</f>
        <v>0</v>
      </c>
      <c r="AZ698" s="1102">
        <f t="shared" si="1518"/>
        <v>0</v>
      </c>
      <c r="BA698" s="1151">
        <f t="shared" si="1433"/>
        <v>0</v>
      </c>
      <c r="BB698" s="1156">
        <v>80</v>
      </c>
      <c r="BC698" s="1156">
        <f>BA698*BB698</f>
        <v>0</v>
      </c>
      <c r="BD698" s="1156">
        <v>22</v>
      </c>
      <c r="BE698" s="1156">
        <f>BA698*BD698</f>
        <v>0</v>
      </c>
      <c r="BF698" s="1316">
        <f t="shared" si="1519"/>
        <v>0</v>
      </c>
      <c r="BG698" s="1220">
        <f t="shared" si="1434"/>
        <v>0</v>
      </c>
      <c r="BH698" s="1220">
        <f t="shared" si="1435"/>
        <v>0</v>
      </c>
    </row>
    <row r="699" spans="1:60" x14ac:dyDescent="0.2">
      <c r="A699" s="1">
        <v>731</v>
      </c>
      <c r="B699" s="50" t="s">
        <v>274</v>
      </c>
      <c r="C699" s="1159" t="s">
        <v>273</v>
      </c>
      <c r="D699" s="51" t="s">
        <v>35</v>
      </c>
      <c r="E699" s="51">
        <v>262</v>
      </c>
      <c r="F699" s="76">
        <v>0</v>
      </c>
      <c r="G699" s="76">
        <f>E699*F699</f>
        <v>0</v>
      </c>
      <c r="H699" s="76">
        <v>31</v>
      </c>
      <c r="I699" s="76">
        <f>E699*H699</f>
        <v>8122</v>
      </c>
      <c r="J699" s="1656">
        <f t="shared" si="1515"/>
        <v>8122</v>
      </c>
      <c r="K699" s="131"/>
      <c r="L699" s="95"/>
      <c r="M699" s="95"/>
      <c r="N699" s="95"/>
      <c r="O699" s="95"/>
      <c r="P699" s="96"/>
      <c r="Q699" s="177"/>
      <c r="R699" s="178"/>
      <c r="S699" s="178"/>
      <c r="T699" s="178"/>
      <c r="U699" s="178"/>
      <c r="V699" s="179"/>
      <c r="W699" s="224"/>
      <c r="X699" s="225"/>
      <c r="Y699" s="225"/>
      <c r="Z699" s="225"/>
      <c r="AA699" s="225"/>
      <c r="AB699" s="226"/>
      <c r="AC699" s="271"/>
      <c r="AD699" s="272"/>
      <c r="AE699" s="272"/>
      <c r="AF699" s="272"/>
      <c r="AG699" s="272"/>
      <c r="AH699" s="273"/>
      <c r="AI699" s="1608">
        <v>262</v>
      </c>
      <c r="AJ699" s="319">
        <v>0</v>
      </c>
      <c r="AK699" s="319">
        <f>AI699*AJ699</f>
        <v>0</v>
      </c>
      <c r="AL699" s="319">
        <v>31</v>
      </c>
      <c r="AM699" s="319">
        <f>AI699*AL699</f>
        <v>8122</v>
      </c>
      <c r="AN699" s="320">
        <f t="shared" si="1516"/>
        <v>8122</v>
      </c>
      <c r="AO699" s="1107"/>
      <c r="AP699" s="1093">
        <v>0</v>
      </c>
      <c r="AQ699" s="1093">
        <f>AO699*AP699</f>
        <v>0</v>
      </c>
      <c r="AR699" s="1093">
        <v>31</v>
      </c>
      <c r="AS699" s="1093">
        <f>AO699*AR699</f>
        <v>0</v>
      </c>
      <c r="AT699" s="1094">
        <f t="shared" si="1517"/>
        <v>0</v>
      </c>
      <c r="AU699" s="1103"/>
      <c r="AV699" s="1101">
        <v>0</v>
      </c>
      <c r="AW699" s="1101">
        <f>AU699*AV699</f>
        <v>0</v>
      </c>
      <c r="AX699" s="1101">
        <v>31</v>
      </c>
      <c r="AY699" s="1101">
        <f>AU699*AX699</f>
        <v>0</v>
      </c>
      <c r="AZ699" s="1102">
        <f t="shared" si="1518"/>
        <v>0</v>
      </c>
      <c r="BA699" s="1151">
        <f t="shared" si="1433"/>
        <v>0</v>
      </c>
      <c r="BB699" s="1156">
        <v>0</v>
      </c>
      <c r="BC699" s="1156">
        <f>BA699*BB699</f>
        <v>0</v>
      </c>
      <c r="BD699" s="1156">
        <v>31</v>
      </c>
      <c r="BE699" s="1156">
        <f>BA699*BD699</f>
        <v>0</v>
      </c>
      <c r="BF699" s="1316">
        <f t="shared" si="1519"/>
        <v>0</v>
      </c>
      <c r="BG699" s="1220">
        <f t="shared" si="1434"/>
        <v>0</v>
      </c>
      <c r="BH699" s="1220">
        <f t="shared" si="1435"/>
        <v>0</v>
      </c>
    </row>
    <row r="700" spans="1:60" x14ac:dyDescent="0.2">
      <c r="A700" s="1">
        <v>732</v>
      </c>
      <c r="B700" s="50" t="s">
        <v>597</v>
      </c>
      <c r="C700" s="1159"/>
      <c r="D700" s="51" t="s">
        <v>35</v>
      </c>
      <c r="E700" s="51">
        <v>8</v>
      </c>
      <c r="F700" s="76">
        <v>1050</v>
      </c>
      <c r="G700" s="76">
        <f>E700*F700</f>
        <v>8400</v>
      </c>
      <c r="H700" s="76">
        <v>652</v>
      </c>
      <c r="I700" s="76">
        <f>E700*H700</f>
        <v>5216</v>
      </c>
      <c r="J700" s="1656">
        <f t="shared" si="1515"/>
        <v>13616</v>
      </c>
      <c r="K700" s="131"/>
      <c r="L700" s="95"/>
      <c r="M700" s="95"/>
      <c r="N700" s="95"/>
      <c r="O700" s="95"/>
      <c r="P700" s="96"/>
      <c r="Q700" s="177"/>
      <c r="R700" s="178"/>
      <c r="S700" s="178"/>
      <c r="T700" s="178"/>
      <c r="U700" s="178"/>
      <c r="V700" s="179"/>
      <c r="W700" s="224"/>
      <c r="X700" s="225"/>
      <c r="Y700" s="225"/>
      <c r="Z700" s="225"/>
      <c r="AA700" s="225"/>
      <c r="AB700" s="226"/>
      <c r="AC700" s="271"/>
      <c r="AD700" s="272"/>
      <c r="AE700" s="272"/>
      <c r="AF700" s="272"/>
      <c r="AG700" s="272"/>
      <c r="AH700" s="273"/>
      <c r="AI700" s="1608">
        <v>8</v>
      </c>
      <c r="AJ700" s="319">
        <v>1050</v>
      </c>
      <c r="AK700" s="319">
        <f>AI700*AJ700</f>
        <v>8400</v>
      </c>
      <c r="AL700" s="319">
        <v>652</v>
      </c>
      <c r="AM700" s="319">
        <f>AI700*AL700</f>
        <v>5216</v>
      </c>
      <c r="AN700" s="320">
        <f t="shared" si="1516"/>
        <v>13616</v>
      </c>
      <c r="AO700" s="1107"/>
      <c r="AP700" s="1093">
        <v>1050</v>
      </c>
      <c r="AQ700" s="1093">
        <f>AO700*AP700</f>
        <v>0</v>
      </c>
      <c r="AR700" s="1093">
        <v>652</v>
      </c>
      <c r="AS700" s="1093">
        <f>AO700*AR700</f>
        <v>0</v>
      </c>
      <c r="AT700" s="1094">
        <f t="shared" si="1517"/>
        <v>0</v>
      </c>
      <c r="AU700" s="1103"/>
      <c r="AV700" s="1101">
        <v>1050</v>
      </c>
      <c r="AW700" s="1101">
        <f>AU700*AV700</f>
        <v>0</v>
      </c>
      <c r="AX700" s="1101">
        <v>652</v>
      </c>
      <c r="AY700" s="1101">
        <f>AU700*AX700</f>
        <v>0</v>
      </c>
      <c r="AZ700" s="1102">
        <f t="shared" si="1518"/>
        <v>0</v>
      </c>
      <c r="BA700" s="1151">
        <f t="shared" si="1433"/>
        <v>0</v>
      </c>
      <c r="BB700" s="1156">
        <v>1050</v>
      </c>
      <c r="BC700" s="1156">
        <f>BA700*BB700</f>
        <v>0</v>
      </c>
      <c r="BD700" s="1156">
        <v>652</v>
      </c>
      <c r="BE700" s="1156">
        <f>BA700*BD700</f>
        <v>0</v>
      </c>
      <c r="BF700" s="1316">
        <f t="shared" si="1519"/>
        <v>0</v>
      </c>
      <c r="BG700" s="1220">
        <f t="shared" si="1434"/>
        <v>0</v>
      </c>
      <c r="BH700" s="1220">
        <f t="shared" si="1435"/>
        <v>0</v>
      </c>
    </row>
    <row r="701" spans="1:60" ht="23.25" customHeight="1" x14ac:dyDescent="0.2">
      <c r="A701" s="1">
        <v>692</v>
      </c>
      <c r="B701" s="50" t="s">
        <v>48</v>
      </c>
      <c r="C701" s="51" t="s">
        <v>379</v>
      </c>
      <c r="D701" s="51" t="s">
        <v>14</v>
      </c>
      <c r="E701" s="51">
        <v>1</v>
      </c>
      <c r="F701" s="76">
        <v>90059</v>
      </c>
      <c r="G701" s="76">
        <f t="shared" ref="G701:G706" si="1520">E701*F701</f>
        <v>90059</v>
      </c>
      <c r="H701" s="76">
        <v>151613.06399999998</v>
      </c>
      <c r="I701" s="76">
        <f t="shared" ref="I701:I706" si="1521">E701*H701</f>
        <v>151613.06399999998</v>
      </c>
      <c r="J701" s="120">
        <f t="shared" si="1515"/>
        <v>241672.06399999998</v>
      </c>
      <c r="K701" s="131"/>
      <c r="L701" s="95">
        <v>90059</v>
      </c>
      <c r="M701" s="95">
        <f t="shared" ref="M701:M706" si="1522">K701*L701</f>
        <v>0</v>
      </c>
      <c r="N701" s="95">
        <v>151613.06399999998</v>
      </c>
      <c r="O701" s="95">
        <f t="shared" ref="O701:O706" si="1523">K701*N701</f>
        <v>0</v>
      </c>
      <c r="P701" s="96">
        <f t="shared" ref="P701:P706" si="1524">M701+O701</f>
        <v>0</v>
      </c>
      <c r="Q701" s="177"/>
      <c r="R701" s="178">
        <v>90059</v>
      </c>
      <c r="S701" s="178">
        <f t="shared" ref="S701:S706" si="1525">Q701*R701</f>
        <v>0</v>
      </c>
      <c r="T701" s="178">
        <v>151613.06399999998</v>
      </c>
      <c r="U701" s="178">
        <f t="shared" ref="U701:U706" si="1526">Q701*T701</f>
        <v>0</v>
      </c>
      <c r="V701" s="179">
        <f t="shared" ref="V701:V706" si="1527">S701+U701</f>
        <v>0</v>
      </c>
      <c r="W701" s="224"/>
      <c r="X701" s="225">
        <v>90059</v>
      </c>
      <c r="Y701" s="225">
        <f t="shared" ref="Y701:Y706" si="1528">W701*X701</f>
        <v>0</v>
      </c>
      <c r="Z701" s="225">
        <v>151613.06399999998</v>
      </c>
      <c r="AA701" s="225">
        <f t="shared" ref="AA701:AA706" si="1529">W701*Z701</f>
        <v>0</v>
      </c>
      <c r="AB701" s="226">
        <f t="shared" ref="AB701:AB706" si="1530">Y701+AA701</f>
        <v>0</v>
      </c>
      <c r="AC701" s="271"/>
      <c r="AD701" s="272">
        <v>90059</v>
      </c>
      <c r="AE701" s="272">
        <f t="shared" ref="AE701:AE706" si="1531">AC701*AD701</f>
        <v>0</v>
      </c>
      <c r="AF701" s="272">
        <v>151613.06399999998</v>
      </c>
      <c r="AG701" s="272">
        <f t="shared" ref="AG701:AG706" si="1532">AC701*AF701</f>
        <v>0</v>
      </c>
      <c r="AH701" s="273">
        <f t="shared" ref="AH701:AH706" si="1533">AE701+AG701</f>
        <v>0</v>
      </c>
      <c r="AI701" s="318"/>
      <c r="AJ701" s="319">
        <v>90059</v>
      </c>
      <c r="AK701" s="319">
        <f t="shared" ref="AK701:AK706" si="1534">AI701*AJ701</f>
        <v>0</v>
      </c>
      <c r="AL701" s="319">
        <v>151613.06399999998</v>
      </c>
      <c r="AM701" s="319">
        <f t="shared" ref="AM701:AM706" si="1535">AI701*AL701</f>
        <v>0</v>
      </c>
      <c r="AN701" s="320">
        <f t="shared" si="1516"/>
        <v>0</v>
      </c>
      <c r="AO701" s="1610">
        <v>1</v>
      </c>
      <c r="AP701" s="1093">
        <v>90059</v>
      </c>
      <c r="AQ701" s="1093">
        <f t="shared" ref="AQ701" si="1536">AO701*AP701</f>
        <v>90059</v>
      </c>
      <c r="AR701" s="1093">
        <v>151613.06399999998</v>
      </c>
      <c r="AS701" s="1093">
        <f t="shared" ref="AS701" si="1537">AO701*AR701</f>
        <v>151613.06399999998</v>
      </c>
      <c r="AT701" s="1094">
        <f t="shared" si="1517"/>
        <v>241672.06399999998</v>
      </c>
      <c r="AU701" s="1103"/>
      <c r="AV701" s="1101">
        <v>90059</v>
      </c>
      <c r="AW701" s="1101">
        <f t="shared" ref="AW701" si="1538">AU701*AV701</f>
        <v>0</v>
      </c>
      <c r="AX701" s="1101">
        <v>151613.06399999998</v>
      </c>
      <c r="AY701" s="1101">
        <f t="shared" ref="AY701" si="1539">AU701*AX701</f>
        <v>0</v>
      </c>
      <c r="AZ701" s="1102">
        <f t="shared" si="1518"/>
        <v>0</v>
      </c>
      <c r="BA701" s="1151">
        <f t="shared" si="1433"/>
        <v>0</v>
      </c>
      <c r="BB701" s="363">
        <v>90059</v>
      </c>
      <c r="BC701" s="363">
        <f t="shared" ref="BC701" si="1540">BA701*BB701</f>
        <v>0</v>
      </c>
      <c r="BD701" s="363">
        <v>151613.06399999998</v>
      </c>
      <c r="BE701" s="363">
        <f t="shared" ref="BE701" si="1541">BA701*BD701</f>
        <v>0</v>
      </c>
      <c r="BF701" s="364">
        <f t="shared" si="1519"/>
        <v>0</v>
      </c>
      <c r="BG701" s="1220">
        <f t="shared" si="1434"/>
        <v>241672.06399999998</v>
      </c>
      <c r="BH701" s="1220">
        <f t="shared" si="1435"/>
        <v>-241672.06399999998</v>
      </c>
    </row>
    <row r="702" spans="1:60" x14ac:dyDescent="0.2">
      <c r="A702" s="1">
        <v>696</v>
      </c>
      <c r="B702" s="50" t="s">
        <v>226</v>
      </c>
      <c r="C702" s="1159" t="s">
        <v>598</v>
      </c>
      <c r="D702" s="51" t="s">
        <v>35</v>
      </c>
      <c r="E702" s="51">
        <v>76</v>
      </c>
      <c r="F702" s="76">
        <v>150</v>
      </c>
      <c r="G702" s="76">
        <f>E702*F702</f>
        <v>11400</v>
      </c>
      <c r="H702" s="76">
        <v>101</v>
      </c>
      <c r="I702" s="76">
        <f>E702*H702</f>
        <v>7676</v>
      </c>
      <c r="J702" s="1656">
        <f t="shared" si="1515"/>
        <v>19076</v>
      </c>
      <c r="K702" s="131"/>
      <c r="L702" s="95"/>
      <c r="M702" s="95"/>
      <c r="N702" s="95"/>
      <c r="O702" s="95"/>
      <c r="P702" s="96"/>
      <c r="Q702" s="177"/>
      <c r="R702" s="178"/>
      <c r="S702" s="178"/>
      <c r="T702" s="178"/>
      <c r="U702" s="178"/>
      <c r="V702" s="179"/>
      <c r="W702" s="224"/>
      <c r="X702" s="225"/>
      <c r="Y702" s="225"/>
      <c r="Z702" s="225"/>
      <c r="AA702" s="225"/>
      <c r="AB702" s="226"/>
      <c r="AC702" s="271"/>
      <c r="AD702" s="272"/>
      <c r="AE702" s="272"/>
      <c r="AF702" s="272"/>
      <c r="AG702" s="272"/>
      <c r="AH702" s="273"/>
      <c r="AI702" s="1608">
        <v>76</v>
      </c>
      <c r="AJ702" s="319">
        <v>150</v>
      </c>
      <c r="AK702" s="319">
        <f>AI702*AJ702</f>
        <v>11400</v>
      </c>
      <c r="AL702" s="319">
        <v>101</v>
      </c>
      <c r="AM702" s="319">
        <f>AI702*AL702</f>
        <v>7676</v>
      </c>
      <c r="AN702" s="320">
        <f t="shared" si="1516"/>
        <v>19076</v>
      </c>
      <c r="AO702" s="1107"/>
      <c r="AP702" s="1093">
        <v>150</v>
      </c>
      <c r="AQ702" s="1093">
        <f>AO702*AP702</f>
        <v>0</v>
      </c>
      <c r="AR702" s="1093">
        <v>101</v>
      </c>
      <c r="AS702" s="1093">
        <f>AO702*AR702</f>
        <v>0</v>
      </c>
      <c r="AT702" s="1094">
        <f t="shared" si="1517"/>
        <v>0</v>
      </c>
      <c r="AU702" s="1103"/>
      <c r="AV702" s="1101">
        <v>150</v>
      </c>
      <c r="AW702" s="1101">
        <f>AU702*AV702</f>
        <v>0</v>
      </c>
      <c r="AX702" s="1101">
        <v>101</v>
      </c>
      <c r="AY702" s="1101">
        <f>AU702*AX702</f>
        <v>0</v>
      </c>
      <c r="AZ702" s="1102">
        <f t="shared" si="1518"/>
        <v>0</v>
      </c>
      <c r="BA702" s="1151">
        <f t="shared" si="1433"/>
        <v>0</v>
      </c>
      <c r="BB702" s="1156">
        <v>150</v>
      </c>
      <c r="BC702" s="1156">
        <f>BA702*BB702</f>
        <v>0</v>
      </c>
      <c r="BD702" s="1156">
        <v>101</v>
      </c>
      <c r="BE702" s="1156">
        <f>BA702*BD702</f>
        <v>0</v>
      </c>
      <c r="BF702" s="1316">
        <f t="shared" si="1519"/>
        <v>0</v>
      </c>
      <c r="BG702" s="1220">
        <f t="shared" si="1434"/>
        <v>0</v>
      </c>
      <c r="BH702" s="1220">
        <f t="shared" si="1435"/>
        <v>0</v>
      </c>
    </row>
    <row r="703" spans="1:60" x14ac:dyDescent="0.2">
      <c r="A703" s="1">
        <v>734</v>
      </c>
      <c r="B703" s="50" t="s">
        <v>599</v>
      </c>
      <c r="C703" s="1159" t="s">
        <v>223</v>
      </c>
      <c r="D703" s="51" t="s">
        <v>35</v>
      </c>
      <c r="E703" s="51">
        <v>50</v>
      </c>
      <c r="F703" s="76">
        <v>150</v>
      </c>
      <c r="G703" s="76">
        <f t="shared" ref="G703:G705" si="1542">E703*F703</f>
        <v>7500</v>
      </c>
      <c r="H703" s="76">
        <v>237</v>
      </c>
      <c r="I703" s="76">
        <f>E703*H703</f>
        <v>11850</v>
      </c>
      <c r="J703" s="1656">
        <f t="shared" si="1515"/>
        <v>19350</v>
      </c>
      <c r="K703" s="131"/>
      <c r="L703" s="95"/>
      <c r="M703" s="95"/>
      <c r="N703" s="95"/>
      <c r="O703" s="95"/>
      <c r="P703" s="96"/>
      <c r="Q703" s="177"/>
      <c r="R703" s="178"/>
      <c r="S703" s="178"/>
      <c r="T703" s="178"/>
      <c r="U703" s="178"/>
      <c r="V703" s="179"/>
      <c r="W703" s="224"/>
      <c r="X703" s="225"/>
      <c r="Y703" s="225"/>
      <c r="Z703" s="225"/>
      <c r="AA703" s="225"/>
      <c r="AB703" s="226"/>
      <c r="AC703" s="271"/>
      <c r="AD703" s="272"/>
      <c r="AE703" s="272"/>
      <c r="AF703" s="272"/>
      <c r="AG703" s="272"/>
      <c r="AH703" s="273"/>
      <c r="AI703" s="1608">
        <v>50</v>
      </c>
      <c r="AJ703" s="319">
        <v>150</v>
      </c>
      <c r="AK703" s="319">
        <f t="shared" ref="AK703:AK705" si="1543">AI703*AJ703</f>
        <v>7500</v>
      </c>
      <c r="AL703" s="319">
        <v>237</v>
      </c>
      <c r="AM703" s="319">
        <f>AI703*AL703</f>
        <v>11850</v>
      </c>
      <c r="AN703" s="320">
        <f t="shared" si="1516"/>
        <v>19350</v>
      </c>
      <c r="AO703" s="1107"/>
      <c r="AP703" s="1093">
        <v>150</v>
      </c>
      <c r="AQ703" s="1093">
        <f t="shared" ref="AQ703:AQ706" si="1544">AO703*AP703</f>
        <v>0</v>
      </c>
      <c r="AR703" s="1093">
        <v>237</v>
      </c>
      <c r="AS703" s="1093">
        <f>AO703*AR703</f>
        <v>0</v>
      </c>
      <c r="AT703" s="1094">
        <f t="shared" si="1517"/>
        <v>0</v>
      </c>
      <c r="AU703" s="1103"/>
      <c r="AV703" s="1101">
        <v>150</v>
      </c>
      <c r="AW703" s="1101">
        <f t="shared" ref="AW703:AW706" si="1545">AU703*AV703</f>
        <v>0</v>
      </c>
      <c r="AX703" s="1101">
        <v>237</v>
      </c>
      <c r="AY703" s="1101">
        <f>AU703*AX703</f>
        <v>0</v>
      </c>
      <c r="AZ703" s="1102">
        <f t="shared" si="1518"/>
        <v>0</v>
      </c>
      <c r="BA703" s="1151">
        <f t="shared" si="1433"/>
        <v>0</v>
      </c>
      <c r="BB703" s="1156">
        <v>150</v>
      </c>
      <c r="BC703" s="1156">
        <f t="shared" ref="BC703:BC706" si="1546">BA703*BB703</f>
        <v>0</v>
      </c>
      <c r="BD703" s="1156">
        <v>237</v>
      </c>
      <c r="BE703" s="1156">
        <f>BA703*BD703</f>
        <v>0</v>
      </c>
      <c r="BF703" s="1316">
        <f t="shared" si="1519"/>
        <v>0</v>
      </c>
      <c r="BG703" s="1220">
        <f t="shared" si="1434"/>
        <v>0</v>
      </c>
      <c r="BH703" s="1220">
        <f t="shared" si="1435"/>
        <v>0</v>
      </c>
    </row>
    <row r="704" spans="1:60" x14ac:dyDescent="0.2">
      <c r="A704" s="1">
        <v>734</v>
      </c>
      <c r="B704" s="50" t="s">
        <v>600</v>
      </c>
      <c r="C704" s="1159" t="s">
        <v>601</v>
      </c>
      <c r="D704" s="51" t="s">
        <v>35</v>
      </c>
      <c r="E704" s="51">
        <v>5</v>
      </c>
      <c r="F704" s="76">
        <v>150</v>
      </c>
      <c r="G704" s="1661">
        <f t="shared" si="1542"/>
        <v>750</v>
      </c>
      <c r="H704" s="76">
        <v>29</v>
      </c>
      <c r="I704" s="1661">
        <f t="shared" ref="I704:I705" si="1547">E704*H704</f>
        <v>145</v>
      </c>
      <c r="J704" s="1656">
        <f t="shared" si="1515"/>
        <v>895</v>
      </c>
      <c r="K704" s="131"/>
      <c r="L704" s="95"/>
      <c r="M704" s="95"/>
      <c r="N704" s="95"/>
      <c r="O704" s="95"/>
      <c r="P704" s="96"/>
      <c r="Q704" s="177"/>
      <c r="R704" s="178"/>
      <c r="S704" s="178"/>
      <c r="T704" s="178"/>
      <c r="U704" s="178"/>
      <c r="V704" s="179"/>
      <c r="W704" s="224"/>
      <c r="X704" s="225"/>
      <c r="Y704" s="225"/>
      <c r="Z704" s="225"/>
      <c r="AA704" s="225"/>
      <c r="AB704" s="226"/>
      <c r="AC704" s="271"/>
      <c r="AD704" s="272"/>
      <c r="AE704" s="272"/>
      <c r="AF704" s="272"/>
      <c r="AG704" s="272"/>
      <c r="AH704" s="273"/>
      <c r="AI704" s="1608">
        <v>5</v>
      </c>
      <c r="AJ704" s="319">
        <v>150</v>
      </c>
      <c r="AK704" s="319">
        <f t="shared" si="1543"/>
        <v>750</v>
      </c>
      <c r="AL704" s="319">
        <v>29</v>
      </c>
      <c r="AM704" s="319">
        <f t="shared" ref="AM704:AM705" si="1548">AI704*AL704</f>
        <v>145</v>
      </c>
      <c r="AN704" s="320">
        <f t="shared" si="1516"/>
        <v>895</v>
      </c>
      <c r="AO704" s="1107"/>
      <c r="AP704" s="1093">
        <v>150</v>
      </c>
      <c r="AQ704" s="1093">
        <f t="shared" si="1544"/>
        <v>0</v>
      </c>
      <c r="AR704" s="1093">
        <v>29</v>
      </c>
      <c r="AS704" s="1093">
        <f t="shared" ref="AS704:AS706" si="1549">AO704*AR704</f>
        <v>0</v>
      </c>
      <c r="AT704" s="1094">
        <f t="shared" si="1517"/>
        <v>0</v>
      </c>
      <c r="AU704" s="1103"/>
      <c r="AV704" s="1101">
        <v>150</v>
      </c>
      <c r="AW704" s="1101">
        <f t="shared" si="1545"/>
        <v>0</v>
      </c>
      <c r="AX704" s="1101">
        <v>29</v>
      </c>
      <c r="AY704" s="1101">
        <f t="shared" ref="AY704:AY706" si="1550">AU704*AX704</f>
        <v>0</v>
      </c>
      <c r="AZ704" s="1102">
        <f t="shared" si="1518"/>
        <v>0</v>
      </c>
      <c r="BA704" s="1151">
        <f t="shared" si="1433"/>
        <v>0</v>
      </c>
      <c r="BB704" s="1156">
        <v>150</v>
      </c>
      <c r="BC704" s="1156">
        <f t="shared" si="1546"/>
        <v>0</v>
      </c>
      <c r="BD704" s="1156">
        <v>29</v>
      </c>
      <c r="BE704" s="1156">
        <f t="shared" ref="BE704:BE706" si="1551">BA704*BD704</f>
        <v>0</v>
      </c>
      <c r="BF704" s="1316">
        <f t="shared" si="1519"/>
        <v>0</v>
      </c>
      <c r="BG704" s="1220">
        <f t="shared" si="1434"/>
        <v>0</v>
      </c>
      <c r="BH704" s="1220">
        <f t="shared" si="1435"/>
        <v>0</v>
      </c>
    </row>
    <row r="705" spans="1:60" hidden="1" x14ac:dyDescent="0.2">
      <c r="A705" s="1">
        <v>734</v>
      </c>
      <c r="B705" s="50" t="s">
        <v>600</v>
      </c>
      <c r="C705" s="1159" t="s">
        <v>602</v>
      </c>
      <c r="D705" s="51" t="s">
        <v>35</v>
      </c>
      <c r="E705" s="51">
        <v>0</v>
      </c>
      <c r="F705" s="76">
        <v>150</v>
      </c>
      <c r="G705" s="1661">
        <f t="shared" si="1542"/>
        <v>0</v>
      </c>
      <c r="H705" s="76">
        <v>48</v>
      </c>
      <c r="I705" s="1661">
        <f t="shared" si="1547"/>
        <v>0</v>
      </c>
      <c r="J705" s="1656">
        <f t="shared" si="1515"/>
        <v>0</v>
      </c>
      <c r="K705" s="131"/>
      <c r="L705" s="95"/>
      <c r="M705" s="95"/>
      <c r="N705" s="95"/>
      <c r="O705" s="95"/>
      <c r="P705" s="96"/>
      <c r="Q705" s="177"/>
      <c r="R705" s="178"/>
      <c r="S705" s="178"/>
      <c r="T705" s="178"/>
      <c r="U705" s="178"/>
      <c r="V705" s="179"/>
      <c r="W705" s="224"/>
      <c r="X705" s="225"/>
      <c r="Y705" s="225"/>
      <c r="Z705" s="225"/>
      <c r="AA705" s="225"/>
      <c r="AB705" s="226"/>
      <c r="AC705" s="271"/>
      <c r="AD705" s="272"/>
      <c r="AE705" s="272"/>
      <c r="AF705" s="272"/>
      <c r="AG705" s="272"/>
      <c r="AH705" s="273"/>
      <c r="AI705" s="318"/>
      <c r="AJ705" s="319">
        <v>150</v>
      </c>
      <c r="AK705" s="319">
        <f t="shared" si="1543"/>
        <v>0</v>
      </c>
      <c r="AL705" s="319">
        <v>48</v>
      </c>
      <c r="AM705" s="319">
        <f t="shared" si="1548"/>
        <v>0</v>
      </c>
      <c r="AN705" s="320">
        <f t="shared" si="1516"/>
        <v>0</v>
      </c>
      <c r="AO705" s="1107"/>
      <c r="AP705" s="1093">
        <v>150</v>
      </c>
      <c r="AQ705" s="1093">
        <f t="shared" si="1544"/>
        <v>0</v>
      </c>
      <c r="AR705" s="1093">
        <v>48</v>
      </c>
      <c r="AS705" s="1093">
        <f t="shared" si="1549"/>
        <v>0</v>
      </c>
      <c r="AT705" s="1094">
        <f t="shared" si="1517"/>
        <v>0</v>
      </c>
      <c r="AU705" s="1103"/>
      <c r="AV705" s="1101">
        <v>150</v>
      </c>
      <c r="AW705" s="1101">
        <f t="shared" si="1545"/>
        <v>0</v>
      </c>
      <c r="AX705" s="1101">
        <v>48</v>
      </c>
      <c r="AY705" s="1101">
        <f t="shared" si="1550"/>
        <v>0</v>
      </c>
      <c r="AZ705" s="1102">
        <f t="shared" si="1518"/>
        <v>0</v>
      </c>
      <c r="BA705" s="1151">
        <f t="shared" si="1433"/>
        <v>0</v>
      </c>
      <c r="BB705" s="1156">
        <v>150</v>
      </c>
      <c r="BC705" s="1156">
        <f t="shared" si="1546"/>
        <v>0</v>
      </c>
      <c r="BD705" s="1156">
        <v>48</v>
      </c>
      <c r="BE705" s="1156">
        <f t="shared" si="1551"/>
        <v>0</v>
      </c>
      <c r="BF705" s="1316">
        <f t="shared" si="1519"/>
        <v>0</v>
      </c>
      <c r="BG705" s="1220">
        <f t="shared" si="1434"/>
        <v>0</v>
      </c>
      <c r="BH705" s="1220">
        <f t="shared" si="1435"/>
        <v>0</v>
      </c>
    </row>
    <row r="706" spans="1:60" ht="13.5" thickBot="1" x14ac:dyDescent="0.25">
      <c r="A706" s="1">
        <v>699</v>
      </c>
      <c r="B706" s="50" t="s">
        <v>231</v>
      </c>
      <c r="C706" s="1159"/>
      <c r="D706" s="51" t="s">
        <v>32</v>
      </c>
      <c r="E706" s="51">
        <v>1</v>
      </c>
      <c r="F706" s="76">
        <v>49659</v>
      </c>
      <c r="G706" s="76">
        <f t="shared" si="1520"/>
        <v>49659</v>
      </c>
      <c r="H706" s="76">
        <v>99318</v>
      </c>
      <c r="I706" s="76">
        <f t="shared" si="1521"/>
        <v>99318</v>
      </c>
      <c r="J706" s="120">
        <f t="shared" si="1515"/>
        <v>148977</v>
      </c>
      <c r="K706" s="131"/>
      <c r="L706" s="95">
        <v>49659</v>
      </c>
      <c r="M706" s="95">
        <f t="shared" si="1522"/>
        <v>0</v>
      </c>
      <c r="N706" s="95">
        <v>99318</v>
      </c>
      <c r="O706" s="95">
        <f t="shared" si="1523"/>
        <v>0</v>
      </c>
      <c r="P706" s="96">
        <f t="shared" si="1524"/>
        <v>0</v>
      </c>
      <c r="Q706" s="177"/>
      <c r="R706" s="178">
        <v>49659</v>
      </c>
      <c r="S706" s="178">
        <f t="shared" si="1525"/>
        <v>0</v>
      </c>
      <c r="T706" s="178">
        <v>99318</v>
      </c>
      <c r="U706" s="178">
        <f t="shared" si="1526"/>
        <v>0</v>
      </c>
      <c r="V706" s="179">
        <f t="shared" si="1527"/>
        <v>0</v>
      </c>
      <c r="W706" s="224"/>
      <c r="X706" s="225">
        <v>49659</v>
      </c>
      <c r="Y706" s="225">
        <f t="shared" si="1528"/>
        <v>0</v>
      </c>
      <c r="Z706" s="225">
        <v>99318</v>
      </c>
      <c r="AA706" s="225">
        <f t="shared" si="1529"/>
        <v>0</v>
      </c>
      <c r="AB706" s="226">
        <f t="shared" si="1530"/>
        <v>0</v>
      </c>
      <c r="AC706" s="271"/>
      <c r="AD706" s="272">
        <v>49659</v>
      </c>
      <c r="AE706" s="272">
        <f t="shared" si="1531"/>
        <v>0</v>
      </c>
      <c r="AF706" s="272">
        <v>99318</v>
      </c>
      <c r="AG706" s="272">
        <f t="shared" si="1532"/>
        <v>0</v>
      </c>
      <c r="AH706" s="273">
        <f t="shared" si="1533"/>
        <v>0</v>
      </c>
      <c r="AI706" s="1608">
        <v>1</v>
      </c>
      <c r="AJ706" s="319">
        <v>49659</v>
      </c>
      <c r="AK706" s="319">
        <f t="shared" si="1534"/>
        <v>49659</v>
      </c>
      <c r="AL706" s="319">
        <v>99318</v>
      </c>
      <c r="AM706" s="319">
        <f t="shared" si="1535"/>
        <v>99318</v>
      </c>
      <c r="AN706" s="320">
        <f t="shared" si="1516"/>
        <v>148977</v>
      </c>
      <c r="AO706" s="1107"/>
      <c r="AP706" s="1093">
        <v>49659</v>
      </c>
      <c r="AQ706" s="1093">
        <f t="shared" si="1544"/>
        <v>0</v>
      </c>
      <c r="AR706" s="1093">
        <v>99318</v>
      </c>
      <c r="AS706" s="1093">
        <f t="shared" si="1549"/>
        <v>0</v>
      </c>
      <c r="AT706" s="1094">
        <f t="shared" si="1517"/>
        <v>0</v>
      </c>
      <c r="AU706" s="1103"/>
      <c r="AV706" s="1101">
        <v>49659</v>
      </c>
      <c r="AW706" s="1101">
        <f t="shared" si="1545"/>
        <v>0</v>
      </c>
      <c r="AX706" s="1101">
        <v>99318</v>
      </c>
      <c r="AY706" s="1101">
        <f t="shared" si="1550"/>
        <v>0</v>
      </c>
      <c r="AZ706" s="1102">
        <f t="shared" si="1518"/>
        <v>0</v>
      </c>
      <c r="BA706" s="1151">
        <f t="shared" si="1433"/>
        <v>0</v>
      </c>
      <c r="BB706" s="363">
        <v>49659</v>
      </c>
      <c r="BC706" s="363">
        <f t="shared" si="1546"/>
        <v>0</v>
      </c>
      <c r="BD706" s="363">
        <v>99318</v>
      </c>
      <c r="BE706" s="363">
        <f t="shared" si="1551"/>
        <v>0</v>
      </c>
      <c r="BF706" s="364">
        <f t="shared" si="1519"/>
        <v>0</v>
      </c>
      <c r="BG706" s="1220">
        <f t="shared" si="1434"/>
        <v>0</v>
      </c>
      <c r="BH706" s="1220">
        <f t="shared" si="1435"/>
        <v>0</v>
      </c>
    </row>
    <row r="707" spans="1:60" ht="13.5" thickBot="1" x14ac:dyDescent="0.25">
      <c r="A707" s="1">
        <v>700</v>
      </c>
      <c r="B707" s="1446" t="s">
        <v>232</v>
      </c>
      <c r="C707" s="1447"/>
      <c r="D707" s="1448"/>
      <c r="E707" s="1449"/>
      <c r="F707" s="1450"/>
      <c r="G707" s="1451">
        <f>SUM(G697:G701)+SUM(G702:G706)</f>
        <v>190248</v>
      </c>
      <c r="H707" s="1450"/>
      <c r="I707" s="1451">
        <f>SUM(I697:I701)+SUM(I702:I706)</f>
        <v>306694.06400000001</v>
      </c>
      <c r="J707" s="1451">
        <f>SUM(J697:J701)+SUM(J702:J706)</f>
        <v>496942.06400000001</v>
      </c>
      <c r="K707" s="1452"/>
      <c r="L707" s="1453"/>
      <c r="M707" s="1484">
        <f>SUM(M697:M706)</f>
        <v>0</v>
      </c>
      <c r="N707" s="1453"/>
      <c r="O707" s="1484">
        <f>SUM(O697:O706)</f>
        <v>0</v>
      </c>
      <c r="P707" s="1454">
        <f>SUM(P697:P706)</f>
        <v>0</v>
      </c>
      <c r="Q707" s="1455"/>
      <c r="R707" s="1456"/>
      <c r="S707" s="1485">
        <f>SUM(S697:S706)</f>
        <v>0</v>
      </c>
      <c r="T707" s="1456"/>
      <c r="U707" s="1485">
        <f>SUM(U697:U706)</f>
        <v>0</v>
      </c>
      <c r="V707" s="1457">
        <f>SUM(V697:V706)</f>
        <v>0</v>
      </c>
      <c r="W707" s="1458"/>
      <c r="X707" s="1459"/>
      <c r="Y707" s="1486">
        <f>SUM(Y697:Y706)</f>
        <v>0</v>
      </c>
      <c r="Z707" s="1459"/>
      <c r="AA707" s="1486">
        <f>SUM(AA697:AA706)</f>
        <v>0</v>
      </c>
      <c r="AB707" s="1460">
        <f>SUM(AB697:AB706)</f>
        <v>0</v>
      </c>
      <c r="AC707" s="1461"/>
      <c r="AD707" s="1462"/>
      <c r="AE707" s="1487">
        <f>SUM(AE697:AE706)</f>
        <v>0</v>
      </c>
      <c r="AF707" s="1462"/>
      <c r="AG707" s="1487">
        <f>SUM(AG697:AG706)</f>
        <v>0</v>
      </c>
      <c r="AH707" s="1463">
        <f>SUM(AH697:AH706)</f>
        <v>0</v>
      </c>
      <c r="AI707" s="1464"/>
      <c r="AJ707" s="1465"/>
      <c r="AK707" s="1488">
        <f>SUM(AK697:AK706)</f>
        <v>88189</v>
      </c>
      <c r="AL707" s="1465"/>
      <c r="AM707" s="1488">
        <f>SUM(AM697:AM706)</f>
        <v>135209</v>
      </c>
      <c r="AN707" s="1466">
        <f>SUM(AN697:AN701)+SUM(AN702:AN706)</f>
        <v>223398</v>
      </c>
      <c r="AO707" s="1467"/>
      <c r="AP707" s="1468"/>
      <c r="AQ707" s="1489">
        <f>SUM(AQ697:AQ706)</f>
        <v>102059</v>
      </c>
      <c r="AR707" s="1468"/>
      <c r="AS707" s="1489">
        <f>SUM(AS697:AS706)</f>
        <v>171485.06399999998</v>
      </c>
      <c r="AT707" s="1469">
        <f>SUM(AT697:AT701)+SUM(AT702:AT706)</f>
        <v>273544.06400000001</v>
      </c>
      <c r="AU707" s="1470"/>
      <c r="AV707" s="1471"/>
      <c r="AW707" s="1490">
        <f>SUM(AW697:AW706)</f>
        <v>0</v>
      </c>
      <c r="AX707" s="1471"/>
      <c r="AY707" s="1490">
        <f>SUM(AY697:AY706)</f>
        <v>0</v>
      </c>
      <c r="AZ707" s="1472">
        <f>SUM(AZ697:AZ701)+SUM(AZ702:AZ706)</f>
        <v>0</v>
      </c>
      <c r="BA707" s="1151">
        <f t="shared" si="1433"/>
        <v>0</v>
      </c>
      <c r="BB707" s="1473"/>
      <c r="BC707" s="1491">
        <f>SUM(BC697:BC701)+SUM(BC702:BC706)</f>
        <v>0</v>
      </c>
      <c r="BD707" s="1473"/>
      <c r="BE707" s="1491">
        <f>SUM(BE697:BE701)+SUM(BE702:BE706)</f>
        <v>0</v>
      </c>
      <c r="BF707" s="1474">
        <f>SUM(BF697:BF701)+SUM(BF702:BF706)</f>
        <v>0</v>
      </c>
      <c r="BG707" s="1220">
        <f t="shared" si="1434"/>
        <v>273544.06400000001</v>
      </c>
      <c r="BH707" s="1220">
        <f t="shared" si="1435"/>
        <v>-273544.06400000001</v>
      </c>
    </row>
    <row r="708" spans="1:60" x14ac:dyDescent="0.2">
      <c r="A708" s="1">
        <v>701</v>
      </c>
      <c r="B708" s="50"/>
      <c r="C708" s="1159"/>
      <c r="D708" s="51"/>
      <c r="E708" s="51"/>
      <c r="F708" s="51"/>
      <c r="G708" s="1124"/>
      <c r="H708" s="1124"/>
      <c r="I708" s="1124"/>
      <c r="J708" s="1125"/>
      <c r="K708" s="131"/>
      <c r="L708" s="1144"/>
      <c r="M708" s="1126"/>
      <c r="N708" s="1126"/>
      <c r="O708" s="1126"/>
      <c r="P708" s="1127"/>
      <c r="Q708" s="177"/>
      <c r="R708" s="1145"/>
      <c r="S708" s="1128"/>
      <c r="T708" s="1128"/>
      <c r="U708" s="1128"/>
      <c r="V708" s="1129"/>
      <c r="W708" s="224"/>
      <c r="X708" s="1146"/>
      <c r="Y708" s="1130"/>
      <c r="Z708" s="1130"/>
      <c r="AA708" s="1130"/>
      <c r="AB708" s="1131"/>
      <c r="AC708" s="271"/>
      <c r="AD708" s="1147"/>
      <c r="AE708" s="1132"/>
      <c r="AF708" s="1132"/>
      <c r="AG708" s="1132"/>
      <c r="AH708" s="1133"/>
      <c r="AI708" s="318"/>
      <c r="AJ708" s="1148"/>
      <c r="AK708" s="1134"/>
      <c r="AL708" s="1134"/>
      <c r="AM708" s="1134"/>
      <c r="AN708" s="1135"/>
      <c r="AO708" s="1107"/>
      <c r="AP708" s="1149"/>
      <c r="AQ708" s="1136"/>
      <c r="AR708" s="1136"/>
      <c r="AS708" s="1136"/>
      <c r="AT708" s="1137"/>
      <c r="AU708" s="1103"/>
      <c r="AV708" s="1150"/>
      <c r="AW708" s="1138"/>
      <c r="AX708" s="1138"/>
      <c r="AY708" s="1138"/>
      <c r="AZ708" s="1139"/>
      <c r="BA708" s="1151">
        <f t="shared" si="1433"/>
        <v>0</v>
      </c>
      <c r="BB708" s="1152"/>
      <c r="BC708" s="1140"/>
      <c r="BD708" s="1140"/>
      <c r="BE708" s="1140"/>
      <c r="BF708" s="1141"/>
      <c r="BG708" s="1220">
        <f t="shared" si="1434"/>
        <v>0</v>
      </c>
      <c r="BH708" s="1220">
        <f t="shared" si="1435"/>
        <v>0</v>
      </c>
    </row>
    <row r="709" spans="1:60" ht="13.5" x14ac:dyDescent="0.2">
      <c r="A709" s="1">
        <v>702</v>
      </c>
      <c r="B709" s="1123" t="s">
        <v>254</v>
      </c>
      <c r="C709" s="6"/>
      <c r="D709" s="7"/>
      <c r="E709" s="7"/>
      <c r="F709" s="7"/>
      <c r="G709" s="1124"/>
      <c r="H709" s="1124"/>
      <c r="I709" s="1124"/>
      <c r="J709" s="1125"/>
      <c r="K709" s="128"/>
      <c r="L709" s="90"/>
      <c r="M709" s="1126"/>
      <c r="N709" s="1126"/>
      <c r="O709" s="1126"/>
      <c r="P709" s="1127"/>
      <c r="Q709" s="169"/>
      <c r="R709" s="170"/>
      <c r="S709" s="1128"/>
      <c r="T709" s="1128"/>
      <c r="U709" s="1128"/>
      <c r="V709" s="1129"/>
      <c r="W709" s="216"/>
      <c r="X709" s="217"/>
      <c r="Y709" s="1130"/>
      <c r="Z709" s="1130"/>
      <c r="AA709" s="1130"/>
      <c r="AB709" s="1131"/>
      <c r="AC709" s="263"/>
      <c r="AD709" s="264"/>
      <c r="AE709" s="1132"/>
      <c r="AF709" s="1132"/>
      <c r="AG709" s="1132"/>
      <c r="AH709" s="1133"/>
      <c r="AI709" s="310"/>
      <c r="AJ709" s="311"/>
      <c r="AK709" s="1134"/>
      <c r="AL709" s="1134"/>
      <c r="AM709" s="1134"/>
      <c r="AN709" s="1135"/>
      <c r="AO709" s="1091"/>
      <c r="AP709" s="1092"/>
      <c r="AQ709" s="1136"/>
      <c r="AR709" s="1136"/>
      <c r="AS709" s="1136"/>
      <c r="AT709" s="1137"/>
      <c r="AU709" s="1099"/>
      <c r="AV709" s="1100"/>
      <c r="AW709" s="1138"/>
      <c r="AX709" s="1138"/>
      <c r="AY709" s="1138"/>
      <c r="AZ709" s="1139"/>
      <c r="BA709" s="1151">
        <f t="shared" si="1433"/>
        <v>0</v>
      </c>
      <c r="BB709" s="357"/>
      <c r="BC709" s="1140"/>
      <c r="BD709" s="1140"/>
      <c r="BE709" s="1140"/>
      <c r="BF709" s="1141"/>
      <c r="BG709" s="1220">
        <f t="shared" si="1434"/>
        <v>0</v>
      </c>
      <c r="BH709" s="1220">
        <f t="shared" si="1435"/>
        <v>0</v>
      </c>
    </row>
    <row r="710" spans="1:60" x14ac:dyDescent="0.2">
      <c r="A710" s="1">
        <v>703</v>
      </c>
      <c r="B710" s="50"/>
      <c r="C710" s="1159"/>
      <c r="D710" s="51"/>
      <c r="E710" s="51"/>
      <c r="F710" s="51"/>
      <c r="G710" s="1124"/>
      <c r="H710" s="1124"/>
      <c r="I710" s="1124"/>
      <c r="J710" s="1125"/>
      <c r="K710" s="131"/>
      <c r="L710" s="1144"/>
      <c r="M710" s="1126"/>
      <c r="N710" s="1126"/>
      <c r="O710" s="1126"/>
      <c r="P710" s="1127"/>
      <c r="Q710" s="177"/>
      <c r="R710" s="1145"/>
      <c r="S710" s="1128"/>
      <c r="T710" s="1128"/>
      <c r="U710" s="1128"/>
      <c r="V710" s="1129"/>
      <c r="W710" s="224"/>
      <c r="X710" s="1146"/>
      <c r="Y710" s="1130"/>
      <c r="Z710" s="1130"/>
      <c r="AA710" s="1130"/>
      <c r="AB710" s="1131"/>
      <c r="AC710" s="271"/>
      <c r="AD710" s="1147"/>
      <c r="AE710" s="1132"/>
      <c r="AF710" s="1132"/>
      <c r="AG710" s="1132"/>
      <c r="AH710" s="1133"/>
      <c r="AI710" s="318"/>
      <c r="AJ710" s="1148"/>
      <c r="AK710" s="1134"/>
      <c r="AL710" s="1134"/>
      <c r="AM710" s="1134"/>
      <c r="AN710" s="1135"/>
      <c r="AO710" s="1107"/>
      <c r="AP710" s="1149"/>
      <c r="AQ710" s="1136"/>
      <c r="AR710" s="1136"/>
      <c r="AS710" s="1136"/>
      <c r="AT710" s="1137"/>
      <c r="AU710" s="1103"/>
      <c r="AV710" s="1150"/>
      <c r="AW710" s="1138"/>
      <c r="AX710" s="1138"/>
      <c r="AY710" s="1138"/>
      <c r="AZ710" s="1139"/>
      <c r="BA710" s="1151">
        <f t="shared" si="1433"/>
        <v>0</v>
      </c>
      <c r="BB710" s="1152"/>
      <c r="BC710" s="1140"/>
      <c r="BD710" s="1140"/>
      <c r="BE710" s="1140"/>
      <c r="BF710" s="1141"/>
      <c r="BG710" s="1220">
        <f t="shared" si="1434"/>
        <v>0</v>
      </c>
      <c r="BH710" s="1220">
        <f t="shared" si="1435"/>
        <v>0</v>
      </c>
    </row>
    <row r="711" spans="1:60" ht="25.5" x14ac:dyDescent="0.2">
      <c r="A711" s="1">
        <v>704</v>
      </c>
      <c r="B711" s="1499" t="s">
        <v>603</v>
      </c>
      <c r="C711" s="51"/>
      <c r="D711" s="51" t="s">
        <v>14</v>
      </c>
      <c r="E711" s="51">
        <v>12</v>
      </c>
      <c r="F711" s="76">
        <v>2000</v>
      </c>
      <c r="G711" s="76">
        <f>E711*F711</f>
        <v>24000</v>
      </c>
      <c r="H711" s="76">
        <v>848</v>
      </c>
      <c r="I711" s="76">
        <f>E711*H711</f>
        <v>10176</v>
      </c>
      <c r="J711" s="1656">
        <f t="shared" ref="J711:J739" si="1552">G711+I711</f>
        <v>34176</v>
      </c>
      <c r="K711" s="131"/>
      <c r="L711" s="1492"/>
      <c r="M711" s="95"/>
      <c r="N711" s="95"/>
      <c r="O711" s="95"/>
      <c r="P711" s="96"/>
      <c r="Q711" s="177"/>
      <c r="R711" s="1493"/>
      <c r="S711" s="178"/>
      <c r="T711" s="178"/>
      <c r="U711" s="178"/>
      <c r="V711" s="179"/>
      <c r="W711" s="224"/>
      <c r="X711" s="1494"/>
      <c r="Y711" s="225"/>
      <c r="Z711" s="225"/>
      <c r="AA711" s="225"/>
      <c r="AB711" s="226"/>
      <c r="AC711" s="271"/>
      <c r="AD711" s="1495"/>
      <c r="AE711" s="272"/>
      <c r="AF711" s="272"/>
      <c r="AG711" s="272"/>
      <c r="AH711" s="273"/>
      <c r="AI711" s="318"/>
      <c r="AJ711" s="1496">
        <v>2000</v>
      </c>
      <c r="AK711" s="319">
        <f>AI711*AJ711</f>
        <v>0</v>
      </c>
      <c r="AL711" s="319">
        <v>848</v>
      </c>
      <c r="AM711" s="319">
        <f>AI711*AL711</f>
        <v>0</v>
      </c>
      <c r="AN711" s="320">
        <f t="shared" ref="AN711:AN736" si="1553">AK711+AM711</f>
        <v>0</v>
      </c>
      <c r="AO711" s="1610">
        <v>12</v>
      </c>
      <c r="AP711" s="1497">
        <v>2000</v>
      </c>
      <c r="AQ711" s="1093">
        <f>AO711*AP711</f>
        <v>24000</v>
      </c>
      <c r="AR711" s="1093">
        <v>848</v>
      </c>
      <c r="AS711" s="1093">
        <f>AO711*AR711</f>
        <v>10176</v>
      </c>
      <c r="AT711" s="1094">
        <f t="shared" ref="AT711:AT722" si="1554">AQ711+AS711</f>
        <v>34176</v>
      </c>
      <c r="AU711" s="1103"/>
      <c r="AV711" s="1498">
        <v>2000</v>
      </c>
      <c r="AW711" s="1101">
        <f>AU711*AV711</f>
        <v>0</v>
      </c>
      <c r="AX711" s="1101">
        <v>848</v>
      </c>
      <c r="AY711" s="1101">
        <f>AU711*AX711</f>
        <v>0</v>
      </c>
      <c r="AZ711" s="1102">
        <f t="shared" ref="AZ711:AZ721" si="1555">AW711+AY711</f>
        <v>0</v>
      </c>
      <c r="BA711" s="1151">
        <f t="shared" ref="BA711:BA742" si="1556">E711-K711-Q711-W711-AC711-AI711-AO711-AU711</f>
        <v>0</v>
      </c>
      <c r="BB711" s="1156">
        <v>2000</v>
      </c>
      <c r="BC711" s="1156">
        <f>BA711*BB711</f>
        <v>0</v>
      </c>
      <c r="BD711" s="1156">
        <v>848</v>
      </c>
      <c r="BE711" s="1156">
        <f>BA711*BD711</f>
        <v>0</v>
      </c>
      <c r="BF711" s="1316">
        <f t="shared" ref="BF711:BF722" si="1557">BC711+BE711</f>
        <v>0</v>
      </c>
      <c r="BG711" s="1220">
        <f t="shared" ref="BG711:BG742" si="1558">J711-P711-V711-AB711-AH711-AN711</f>
        <v>34176</v>
      </c>
      <c r="BH711" s="1220">
        <f t="shared" ref="BH711:BH742" si="1559">BF711-BG711</f>
        <v>-34176</v>
      </c>
    </row>
    <row r="712" spans="1:60" x14ac:dyDescent="0.2">
      <c r="A712" s="1">
        <v>708</v>
      </c>
      <c r="B712" s="1499" t="s">
        <v>214</v>
      </c>
      <c r="C712" s="51"/>
      <c r="D712" s="51" t="s">
        <v>14</v>
      </c>
      <c r="E712" s="51">
        <v>40</v>
      </c>
      <c r="F712" s="76">
        <v>450</v>
      </c>
      <c r="G712" s="76">
        <f>E712*F712</f>
        <v>18000</v>
      </c>
      <c r="H712" s="76">
        <v>126</v>
      </c>
      <c r="I712" s="76">
        <f>E712*H712</f>
        <v>5040</v>
      </c>
      <c r="J712" s="1656">
        <f t="shared" si="1552"/>
        <v>23040</v>
      </c>
      <c r="K712" s="131"/>
      <c r="L712" s="1492"/>
      <c r="M712" s="95"/>
      <c r="N712" s="95"/>
      <c r="O712" s="95"/>
      <c r="P712" s="96"/>
      <c r="Q712" s="177"/>
      <c r="R712" s="1493"/>
      <c r="S712" s="178"/>
      <c r="T712" s="178"/>
      <c r="U712" s="178"/>
      <c r="V712" s="179"/>
      <c r="W712" s="224"/>
      <c r="X712" s="1494"/>
      <c r="Y712" s="225"/>
      <c r="Z712" s="225"/>
      <c r="AA712" s="225"/>
      <c r="AB712" s="226"/>
      <c r="AC712" s="271"/>
      <c r="AD712" s="1495"/>
      <c r="AE712" s="272"/>
      <c r="AF712" s="272"/>
      <c r="AG712" s="272"/>
      <c r="AH712" s="273"/>
      <c r="AI712" s="318"/>
      <c r="AJ712" s="1496">
        <v>450</v>
      </c>
      <c r="AK712" s="319">
        <f>AI712*AJ712</f>
        <v>0</v>
      </c>
      <c r="AL712" s="319">
        <v>126</v>
      </c>
      <c r="AM712" s="319">
        <f>AI712*AL712</f>
        <v>0</v>
      </c>
      <c r="AN712" s="320">
        <f t="shared" si="1553"/>
        <v>0</v>
      </c>
      <c r="AO712" s="1610">
        <v>40</v>
      </c>
      <c r="AP712" s="1497">
        <v>450</v>
      </c>
      <c r="AQ712" s="1093">
        <f>AO712*AP712</f>
        <v>18000</v>
      </c>
      <c r="AR712" s="1093">
        <v>126</v>
      </c>
      <c r="AS712" s="1093">
        <f>AO712*AR712</f>
        <v>5040</v>
      </c>
      <c r="AT712" s="1094">
        <f t="shared" si="1554"/>
        <v>23040</v>
      </c>
      <c r="AU712" s="1103"/>
      <c r="AV712" s="1498">
        <v>450</v>
      </c>
      <c r="AW712" s="1101">
        <f>AU712*AV712</f>
        <v>0</v>
      </c>
      <c r="AX712" s="1101">
        <v>126</v>
      </c>
      <c r="AY712" s="1101">
        <f>AU712*AX712</f>
        <v>0</v>
      </c>
      <c r="AZ712" s="1102">
        <f t="shared" si="1555"/>
        <v>0</v>
      </c>
      <c r="BA712" s="1151">
        <f t="shared" si="1556"/>
        <v>0</v>
      </c>
      <c r="BB712" s="1156">
        <v>450</v>
      </c>
      <c r="BC712" s="1156">
        <f>BA712*BB712</f>
        <v>0</v>
      </c>
      <c r="BD712" s="1156">
        <v>126</v>
      </c>
      <c r="BE712" s="1156">
        <f>BA712*BD712</f>
        <v>0</v>
      </c>
      <c r="BF712" s="1316">
        <f t="shared" si="1557"/>
        <v>0</v>
      </c>
      <c r="BG712" s="1220">
        <f t="shared" si="1558"/>
        <v>23040</v>
      </c>
      <c r="BH712" s="1220">
        <f t="shared" si="1559"/>
        <v>-23040</v>
      </c>
    </row>
    <row r="713" spans="1:60" x14ac:dyDescent="0.2">
      <c r="A713" s="1">
        <v>710</v>
      </c>
      <c r="B713" s="1499" t="s">
        <v>217</v>
      </c>
      <c r="C713" s="51"/>
      <c r="D713" s="51" t="s">
        <v>14</v>
      </c>
      <c r="E713" s="51">
        <v>260</v>
      </c>
      <c r="F713" s="76">
        <v>50</v>
      </c>
      <c r="G713" s="76">
        <f>E713*F713</f>
        <v>13000</v>
      </c>
      <c r="H713" s="76">
        <v>64</v>
      </c>
      <c r="I713" s="76">
        <f>E713*H713</f>
        <v>16640</v>
      </c>
      <c r="J713" s="1656">
        <f t="shared" si="1552"/>
        <v>29640</v>
      </c>
      <c r="K713" s="131"/>
      <c r="L713" s="1492"/>
      <c r="M713" s="95"/>
      <c r="N713" s="95"/>
      <c r="O713" s="95"/>
      <c r="P713" s="96"/>
      <c r="Q713" s="177"/>
      <c r="R713" s="1493"/>
      <c r="S713" s="178"/>
      <c r="T713" s="178"/>
      <c r="U713" s="178"/>
      <c r="V713" s="179"/>
      <c r="W713" s="224"/>
      <c r="X713" s="1494"/>
      <c r="Y713" s="225"/>
      <c r="Z713" s="225"/>
      <c r="AA713" s="225"/>
      <c r="AB713" s="226"/>
      <c r="AC713" s="271"/>
      <c r="AD713" s="1495"/>
      <c r="AE713" s="272"/>
      <c r="AF713" s="272"/>
      <c r="AG713" s="272"/>
      <c r="AH713" s="273"/>
      <c r="AI713" s="318"/>
      <c r="AJ713" s="1496">
        <v>50</v>
      </c>
      <c r="AK713" s="319">
        <f>AI713*AJ713</f>
        <v>0</v>
      </c>
      <c r="AL713" s="319">
        <v>64</v>
      </c>
      <c r="AM713" s="319">
        <f>AI713*AL713</f>
        <v>0</v>
      </c>
      <c r="AN713" s="320">
        <f t="shared" si="1553"/>
        <v>0</v>
      </c>
      <c r="AO713" s="1610">
        <v>260</v>
      </c>
      <c r="AP713" s="1497">
        <v>50</v>
      </c>
      <c r="AQ713" s="1093">
        <f>AO713*AP713</f>
        <v>13000</v>
      </c>
      <c r="AR713" s="1093">
        <v>64</v>
      </c>
      <c r="AS713" s="1093">
        <f>AO713*AR713</f>
        <v>16640</v>
      </c>
      <c r="AT713" s="1094">
        <f t="shared" si="1554"/>
        <v>29640</v>
      </c>
      <c r="AU713" s="1103"/>
      <c r="AV713" s="1498">
        <v>50</v>
      </c>
      <c r="AW713" s="1101">
        <f>AU713*AV713</f>
        <v>0</v>
      </c>
      <c r="AX713" s="1101">
        <v>64</v>
      </c>
      <c r="AY713" s="1101">
        <f>AU713*AX713</f>
        <v>0</v>
      </c>
      <c r="AZ713" s="1102">
        <f t="shared" si="1555"/>
        <v>0</v>
      </c>
      <c r="BA713" s="1151">
        <f t="shared" si="1556"/>
        <v>0</v>
      </c>
      <c r="BB713" s="1156">
        <v>50</v>
      </c>
      <c r="BC713" s="1156">
        <f>BA713*BB713</f>
        <v>0</v>
      </c>
      <c r="BD713" s="1156">
        <v>64</v>
      </c>
      <c r="BE713" s="1156">
        <f>BA713*BD713</f>
        <v>0</v>
      </c>
      <c r="BF713" s="1316">
        <f t="shared" si="1557"/>
        <v>0</v>
      </c>
      <c r="BG713" s="1220">
        <f t="shared" si="1558"/>
        <v>29640</v>
      </c>
      <c r="BH713" s="1220">
        <f t="shared" si="1559"/>
        <v>-29640</v>
      </c>
    </row>
    <row r="714" spans="1:60" ht="55.5" customHeight="1" x14ac:dyDescent="0.2">
      <c r="A714" s="1">
        <v>712</v>
      </c>
      <c r="B714" s="50" t="s">
        <v>604</v>
      </c>
      <c r="C714" s="51" t="s">
        <v>439</v>
      </c>
      <c r="D714" s="51" t="s">
        <v>32</v>
      </c>
      <c r="E714" s="51">
        <v>2</v>
      </c>
      <c r="F714" s="76">
        <v>32544</v>
      </c>
      <c r="G714" s="76">
        <f>E714*F714</f>
        <v>65088</v>
      </c>
      <c r="H714" s="76">
        <v>55651</v>
      </c>
      <c r="I714" s="76">
        <f>E714*H714</f>
        <v>111302</v>
      </c>
      <c r="J714" s="1656">
        <f t="shared" si="1552"/>
        <v>176390</v>
      </c>
      <c r="K714" s="131"/>
      <c r="L714" s="95"/>
      <c r="M714" s="95"/>
      <c r="N714" s="95"/>
      <c r="O714" s="95"/>
      <c r="P714" s="96"/>
      <c r="Q714" s="177"/>
      <c r="R714" s="178"/>
      <c r="S714" s="178"/>
      <c r="T714" s="178"/>
      <c r="U714" s="178"/>
      <c r="V714" s="179"/>
      <c r="W714" s="224"/>
      <c r="X714" s="225"/>
      <c r="Y714" s="225"/>
      <c r="Z714" s="225"/>
      <c r="AA714" s="225"/>
      <c r="AB714" s="226"/>
      <c r="AC714" s="271"/>
      <c r="AD714" s="272"/>
      <c r="AE714" s="272"/>
      <c r="AF714" s="272"/>
      <c r="AG714" s="272"/>
      <c r="AH714" s="273"/>
      <c r="AI714" s="318"/>
      <c r="AJ714" s="319">
        <v>32544</v>
      </c>
      <c r="AK714" s="319">
        <f>AI714*AJ714</f>
        <v>0</v>
      </c>
      <c r="AL714" s="319">
        <v>55651</v>
      </c>
      <c r="AM714" s="319">
        <f>AI714*AL714</f>
        <v>0</v>
      </c>
      <c r="AN714" s="320">
        <f t="shared" si="1553"/>
        <v>0</v>
      </c>
      <c r="AO714" s="1610">
        <v>2</v>
      </c>
      <c r="AP714" s="1093">
        <v>32544</v>
      </c>
      <c r="AQ714" s="1093">
        <f>AO714*AP714</f>
        <v>65088</v>
      </c>
      <c r="AR714" s="1093">
        <v>55651</v>
      </c>
      <c r="AS714" s="1093">
        <f>AO714*AR714</f>
        <v>111302</v>
      </c>
      <c r="AT714" s="1094">
        <f t="shared" si="1554"/>
        <v>176390</v>
      </c>
      <c r="AU714" s="1103"/>
      <c r="AV714" s="1101">
        <v>32544</v>
      </c>
      <c r="AW714" s="1101">
        <f>AU714*AV714</f>
        <v>0</v>
      </c>
      <c r="AX714" s="1101">
        <v>55651</v>
      </c>
      <c r="AY714" s="1101">
        <f>AU714*AX714</f>
        <v>0</v>
      </c>
      <c r="AZ714" s="1102">
        <f t="shared" si="1555"/>
        <v>0</v>
      </c>
      <c r="BA714" s="1151">
        <f t="shared" si="1556"/>
        <v>0</v>
      </c>
      <c r="BB714" s="1156">
        <v>32544</v>
      </c>
      <c r="BC714" s="1156">
        <f>BA714*BB714</f>
        <v>0</v>
      </c>
      <c r="BD714" s="1156">
        <v>55651</v>
      </c>
      <c r="BE714" s="1156">
        <f>BA714*BD714</f>
        <v>0</v>
      </c>
      <c r="BF714" s="1316">
        <f t="shared" si="1557"/>
        <v>0</v>
      </c>
      <c r="BG714" s="1220">
        <f t="shared" si="1558"/>
        <v>176390</v>
      </c>
      <c r="BH714" s="1220">
        <f t="shared" si="1559"/>
        <v>-176390</v>
      </c>
    </row>
    <row r="715" spans="1:60" ht="55.5" customHeight="1" x14ac:dyDescent="0.2">
      <c r="A715" s="1">
        <v>713</v>
      </c>
      <c r="B715" s="50" t="s">
        <v>604</v>
      </c>
      <c r="C715" s="51" t="s">
        <v>439</v>
      </c>
      <c r="D715" s="51" t="s">
        <v>32</v>
      </c>
      <c r="E715" s="51">
        <v>12</v>
      </c>
      <c r="F715" s="76">
        <v>32544</v>
      </c>
      <c r="G715" s="76">
        <f>E715*F715</f>
        <v>390528</v>
      </c>
      <c r="H715" s="76">
        <v>55651</v>
      </c>
      <c r="I715" s="76">
        <f>E715*H715</f>
        <v>667812</v>
      </c>
      <c r="J715" s="1656">
        <f t="shared" si="1552"/>
        <v>1058340</v>
      </c>
      <c r="K715" s="131"/>
      <c r="L715" s="95"/>
      <c r="M715" s="95"/>
      <c r="N715" s="95"/>
      <c r="O715" s="95"/>
      <c r="P715" s="96"/>
      <c r="Q715" s="177"/>
      <c r="R715" s="178"/>
      <c r="S715" s="178"/>
      <c r="T715" s="178"/>
      <c r="U715" s="178"/>
      <c r="V715" s="179"/>
      <c r="W715" s="224"/>
      <c r="X715" s="225"/>
      <c r="Y715" s="225"/>
      <c r="Z715" s="225"/>
      <c r="AA715" s="225"/>
      <c r="AB715" s="226"/>
      <c r="AC715" s="271"/>
      <c r="AD715" s="272"/>
      <c r="AE715" s="272"/>
      <c r="AF715" s="272"/>
      <c r="AG715" s="272"/>
      <c r="AH715" s="273"/>
      <c r="AI715" s="318"/>
      <c r="AJ715" s="319">
        <v>32544</v>
      </c>
      <c r="AK715" s="319">
        <f>AI715*AJ715</f>
        <v>0</v>
      </c>
      <c r="AL715" s="319">
        <v>55651</v>
      </c>
      <c r="AM715" s="319">
        <f>AI715*AL715</f>
        <v>0</v>
      </c>
      <c r="AN715" s="320">
        <f t="shared" si="1553"/>
        <v>0</v>
      </c>
      <c r="AO715" s="1610">
        <v>12</v>
      </c>
      <c r="AP715" s="1093">
        <v>32544</v>
      </c>
      <c r="AQ715" s="1093">
        <f>AO715*AP715</f>
        <v>390528</v>
      </c>
      <c r="AR715" s="1093">
        <v>55651</v>
      </c>
      <c r="AS715" s="1093">
        <f>AO715*AR715</f>
        <v>667812</v>
      </c>
      <c r="AT715" s="1094">
        <f t="shared" si="1554"/>
        <v>1058340</v>
      </c>
      <c r="AU715" s="1103"/>
      <c r="AV715" s="1101">
        <v>32544</v>
      </c>
      <c r="AW715" s="1101">
        <f>AU715*AV715</f>
        <v>0</v>
      </c>
      <c r="AX715" s="1101">
        <v>55651</v>
      </c>
      <c r="AY715" s="1101">
        <f>AU715*AX715</f>
        <v>0</v>
      </c>
      <c r="AZ715" s="1102">
        <f t="shared" si="1555"/>
        <v>0</v>
      </c>
      <c r="BA715" s="1151">
        <f t="shared" si="1556"/>
        <v>0</v>
      </c>
      <c r="BB715" s="1156">
        <v>32544</v>
      </c>
      <c r="BC715" s="1156">
        <f>BA715*BB715</f>
        <v>0</v>
      </c>
      <c r="BD715" s="1156">
        <v>55651</v>
      </c>
      <c r="BE715" s="1156">
        <f>BA715*BD715</f>
        <v>0</v>
      </c>
      <c r="BF715" s="1316">
        <f t="shared" si="1557"/>
        <v>0</v>
      </c>
      <c r="BG715" s="1220">
        <f t="shared" si="1558"/>
        <v>1058340</v>
      </c>
      <c r="BH715" s="1220">
        <f t="shared" si="1559"/>
        <v>-1058340</v>
      </c>
    </row>
    <row r="716" spans="1:60" x14ac:dyDescent="0.2">
      <c r="A716" s="1">
        <v>714</v>
      </c>
      <c r="B716" s="1499" t="s">
        <v>242</v>
      </c>
      <c r="C716" s="51" t="s">
        <v>381</v>
      </c>
      <c r="D716" s="51" t="s">
        <v>14</v>
      </c>
      <c r="E716" s="51">
        <v>2</v>
      </c>
      <c r="F716" s="76">
        <v>38090.69</v>
      </c>
      <c r="G716" s="76">
        <f t="shared" ref="G716:G719" si="1560">E716*F716</f>
        <v>76181.38</v>
      </c>
      <c r="H716" s="76">
        <v>127558.79999999999</v>
      </c>
      <c r="I716" s="76">
        <f t="shared" ref="I716:I739" si="1561">E716*H716</f>
        <v>255117.59999999998</v>
      </c>
      <c r="J716" s="120">
        <f t="shared" si="1552"/>
        <v>331298.98</v>
      </c>
      <c r="K716" s="131"/>
      <c r="L716" s="95">
        <v>38090.69</v>
      </c>
      <c r="M716" s="95">
        <f t="shared" ref="M716:M719" si="1562">K716*L716</f>
        <v>0</v>
      </c>
      <c r="N716" s="95">
        <v>127558.79999999999</v>
      </c>
      <c r="O716" s="95">
        <f t="shared" ref="O716:O739" si="1563">K716*N716</f>
        <v>0</v>
      </c>
      <c r="P716" s="96">
        <f t="shared" ref="P716:P736" si="1564">M716+O716</f>
        <v>0</v>
      </c>
      <c r="Q716" s="177"/>
      <c r="R716" s="178">
        <v>38090.69</v>
      </c>
      <c r="S716" s="178">
        <f t="shared" ref="S716:S719" si="1565">Q716*R716</f>
        <v>0</v>
      </c>
      <c r="T716" s="178">
        <v>127558.79999999999</v>
      </c>
      <c r="U716" s="178">
        <f t="shared" ref="U716:U739" si="1566">Q716*T716</f>
        <v>0</v>
      </c>
      <c r="V716" s="179">
        <f t="shared" ref="V716:V736" si="1567">S716+U716</f>
        <v>0</v>
      </c>
      <c r="W716" s="224"/>
      <c r="X716" s="225">
        <v>38090.69</v>
      </c>
      <c r="Y716" s="225">
        <f t="shared" ref="Y716:Y719" si="1568">W716*X716</f>
        <v>0</v>
      </c>
      <c r="Z716" s="225">
        <v>127558.79999999999</v>
      </c>
      <c r="AA716" s="225">
        <f t="shared" ref="AA716:AA739" si="1569">W716*Z716</f>
        <v>0</v>
      </c>
      <c r="AB716" s="226">
        <f t="shared" ref="AB716:AB736" si="1570">Y716+AA716</f>
        <v>0</v>
      </c>
      <c r="AC716" s="271">
        <v>2</v>
      </c>
      <c r="AD716" s="272">
        <v>38090.69</v>
      </c>
      <c r="AE716" s="272">
        <f t="shared" ref="AE716:AE719" si="1571">AC716*AD716</f>
        <v>76181.38</v>
      </c>
      <c r="AF716" s="272">
        <v>127558.79999999999</v>
      </c>
      <c r="AG716" s="272">
        <f t="shared" ref="AG716:AG739" si="1572">AC716*AF716</f>
        <v>255117.59999999998</v>
      </c>
      <c r="AH716" s="273">
        <f t="shared" ref="AH716:AH736" si="1573">AE716+AG716</f>
        <v>331298.98</v>
      </c>
      <c r="AI716" s="318"/>
      <c r="AJ716" s="319">
        <v>38090.69</v>
      </c>
      <c r="AK716" s="319">
        <f t="shared" ref="AK716:AK719" si="1574">AI716*AJ716</f>
        <v>0</v>
      </c>
      <c r="AL716" s="319">
        <v>127558.79999999999</v>
      </c>
      <c r="AM716" s="319">
        <f t="shared" ref="AM716:AM739" si="1575">AI716*AL716</f>
        <v>0</v>
      </c>
      <c r="AN716" s="320">
        <f t="shared" si="1553"/>
        <v>0</v>
      </c>
      <c r="AO716" s="1107"/>
      <c r="AP716" s="1093">
        <v>38090.69</v>
      </c>
      <c r="AQ716" s="1093">
        <f t="shared" ref="AQ716:AQ719" si="1576">AO716*AP716</f>
        <v>0</v>
      </c>
      <c r="AR716" s="1093">
        <v>127558.79999999999</v>
      </c>
      <c r="AS716" s="1093">
        <f t="shared" ref="AS716:AS721" si="1577">AO716*AR716</f>
        <v>0</v>
      </c>
      <c r="AT716" s="1094">
        <f t="shared" si="1554"/>
        <v>0</v>
      </c>
      <c r="AU716" s="1103"/>
      <c r="AV716" s="1101">
        <v>38090.69</v>
      </c>
      <c r="AW716" s="1101">
        <f t="shared" ref="AW716:AW719" si="1578">AU716*AV716</f>
        <v>0</v>
      </c>
      <c r="AX716" s="1101">
        <v>127558.79999999999</v>
      </c>
      <c r="AY716" s="1101">
        <f t="shared" ref="AY716:AY721" si="1579">AU716*AX716</f>
        <v>0</v>
      </c>
      <c r="AZ716" s="1102">
        <f t="shared" si="1555"/>
        <v>0</v>
      </c>
      <c r="BA716" s="1151">
        <f t="shared" si="1556"/>
        <v>0</v>
      </c>
      <c r="BB716" s="363">
        <v>38090.69</v>
      </c>
      <c r="BC716" s="363">
        <f t="shared" ref="BC716:BC719" si="1580">BA716*BB716</f>
        <v>0</v>
      </c>
      <c r="BD716" s="363">
        <v>127558.79999999999</v>
      </c>
      <c r="BE716" s="363">
        <f t="shared" ref="BE716:BE721" si="1581">BA716*BD716</f>
        <v>0</v>
      </c>
      <c r="BF716" s="364">
        <f t="shared" si="1557"/>
        <v>0</v>
      </c>
      <c r="BG716" s="1220">
        <f t="shared" si="1558"/>
        <v>0</v>
      </c>
      <c r="BH716" s="1220">
        <f t="shared" si="1559"/>
        <v>0</v>
      </c>
    </row>
    <row r="717" spans="1:60" x14ac:dyDescent="0.2">
      <c r="A717" s="1">
        <v>715</v>
      </c>
      <c r="B717" s="1499" t="s">
        <v>242</v>
      </c>
      <c r="C717" s="51" t="s">
        <v>380</v>
      </c>
      <c r="D717" s="51" t="s">
        <v>14</v>
      </c>
      <c r="E717" s="51">
        <v>1</v>
      </c>
      <c r="F717" s="76">
        <v>51220.74</v>
      </c>
      <c r="G717" s="76">
        <f t="shared" si="1560"/>
        <v>51220.74</v>
      </c>
      <c r="H717" s="76">
        <v>171529.19999999998</v>
      </c>
      <c r="I717" s="76">
        <f t="shared" si="1561"/>
        <v>171529.19999999998</v>
      </c>
      <c r="J717" s="120">
        <f t="shared" si="1552"/>
        <v>222749.93999999997</v>
      </c>
      <c r="K717" s="131"/>
      <c r="L717" s="95">
        <v>51220.74</v>
      </c>
      <c r="M717" s="95">
        <f t="shared" si="1562"/>
        <v>0</v>
      </c>
      <c r="N717" s="95">
        <v>171529.19999999998</v>
      </c>
      <c r="O717" s="95">
        <f t="shared" si="1563"/>
        <v>0</v>
      </c>
      <c r="P717" s="96">
        <f t="shared" si="1564"/>
        <v>0</v>
      </c>
      <c r="Q717" s="177"/>
      <c r="R717" s="178">
        <v>51220.74</v>
      </c>
      <c r="S717" s="178">
        <f t="shared" si="1565"/>
        <v>0</v>
      </c>
      <c r="T717" s="178">
        <v>171529.19999999998</v>
      </c>
      <c r="U717" s="178">
        <f t="shared" si="1566"/>
        <v>0</v>
      </c>
      <c r="V717" s="179">
        <f t="shared" si="1567"/>
        <v>0</v>
      </c>
      <c r="W717" s="224"/>
      <c r="X717" s="225">
        <v>51220.74</v>
      </c>
      <c r="Y717" s="225">
        <f t="shared" si="1568"/>
        <v>0</v>
      </c>
      <c r="Z717" s="225">
        <v>171529.19999999998</v>
      </c>
      <c r="AA717" s="225">
        <f t="shared" si="1569"/>
        <v>0</v>
      </c>
      <c r="AB717" s="226">
        <f t="shared" si="1570"/>
        <v>0</v>
      </c>
      <c r="AC717" s="271">
        <v>1</v>
      </c>
      <c r="AD717" s="272">
        <v>51220.74</v>
      </c>
      <c r="AE717" s="272">
        <f t="shared" si="1571"/>
        <v>51220.74</v>
      </c>
      <c r="AF717" s="272">
        <v>171529.19999999998</v>
      </c>
      <c r="AG717" s="272">
        <f t="shared" si="1572"/>
        <v>171529.19999999998</v>
      </c>
      <c r="AH717" s="273">
        <f t="shared" si="1573"/>
        <v>222749.93999999997</v>
      </c>
      <c r="AI717" s="318"/>
      <c r="AJ717" s="319">
        <v>51220.74</v>
      </c>
      <c r="AK717" s="319">
        <f t="shared" si="1574"/>
        <v>0</v>
      </c>
      <c r="AL717" s="319">
        <v>171529.19999999998</v>
      </c>
      <c r="AM717" s="319">
        <f t="shared" si="1575"/>
        <v>0</v>
      </c>
      <c r="AN717" s="320">
        <f t="shared" si="1553"/>
        <v>0</v>
      </c>
      <c r="AO717" s="1107"/>
      <c r="AP717" s="1093">
        <v>51220.74</v>
      </c>
      <c r="AQ717" s="1093">
        <f t="shared" si="1576"/>
        <v>0</v>
      </c>
      <c r="AR717" s="1093">
        <v>171529.19999999998</v>
      </c>
      <c r="AS717" s="1093">
        <f t="shared" si="1577"/>
        <v>0</v>
      </c>
      <c r="AT717" s="1094">
        <f t="shared" si="1554"/>
        <v>0</v>
      </c>
      <c r="AU717" s="1103"/>
      <c r="AV717" s="1101">
        <v>51220.74</v>
      </c>
      <c r="AW717" s="1101">
        <f t="shared" si="1578"/>
        <v>0</v>
      </c>
      <c r="AX717" s="1101">
        <v>171529.19999999998</v>
      </c>
      <c r="AY717" s="1101">
        <f t="shared" si="1579"/>
        <v>0</v>
      </c>
      <c r="AZ717" s="1102">
        <f t="shared" si="1555"/>
        <v>0</v>
      </c>
      <c r="BA717" s="1151">
        <f t="shared" si="1556"/>
        <v>0</v>
      </c>
      <c r="BB717" s="363">
        <v>51220.74</v>
      </c>
      <c r="BC717" s="363">
        <f t="shared" si="1580"/>
        <v>0</v>
      </c>
      <c r="BD717" s="363">
        <v>171529.19999999998</v>
      </c>
      <c r="BE717" s="363">
        <f t="shared" si="1581"/>
        <v>0</v>
      </c>
      <c r="BF717" s="364">
        <f t="shared" si="1557"/>
        <v>0</v>
      </c>
      <c r="BG717" s="1220">
        <f t="shared" si="1558"/>
        <v>0</v>
      </c>
      <c r="BH717" s="1220">
        <f t="shared" si="1559"/>
        <v>0</v>
      </c>
    </row>
    <row r="718" spans="1:60" x14ac:dyDescent="0.2">
      <c r="A718" s="1">
        <v>716</v>
      </c>
      <c r="B718" s="1499" t="s">
        <v>242</v>
      </c>
      <c r="C718" s="51" t="s">
        <v>380</v>
      </c>
      <c r="D718" s="51" t="s">
        <v>14</v>
      </c>
      <c r="E718" s="51">
        <v>1</v>
      </c>
      <c r="F718" s="76">
        <v>51220.74</v>
      </c>
      <c r="G718" s="76">
        <f t="shared" si="1560"/>
        <v>51220.74</v>
      </c>
      <c r="H718" s="76">
        <v>171529.19999999998</v>
      </c>
      <c r="I718" s="76">
        <f t="shared" si="1561"/>
        <v>171529.19999999998</v>
      </c>
      <c r="J718" s="120">
        <f t="shared" si="1552"/>
        <v>222749.93999999997</v>
      </c>
      <c r="K718" s="131"/>
      <c r="L718" s="95">
        <v>51220.74</v>
      </c>
      <c r="M718" s="95">
        <f t="shared" si="1562"/>
        <v>0</v>
      </c>
      <c r="N718" s="95">
        <v>171529.19999999998</v>
      </c>
      <c r="O718" s="95">
        <f t="shared" si="1563"/>
        <v>0</v>
      </c>
      <c r="P718" s="96">
        <f t="shared" si="1564"/>
        <v>0</v>
      </c>
      <c r="Q718" s="177"/>
      <c r="R718" s="178">
        <v>51220.74</v>
      </c>
      <c r="S718" s="178">
        <f t="shared" si="1565"/>
        <v>0</v>
      </c>
      <c r="T718" s="178">
        <v>171529.19999999998</v>
      </c>
      <c r="U718" s="178">
        <f t="shared" si="1566"/>
        <v>0</v>
      </c>
      <c r="V718" s="179">
        <f t="shared" si="1567"/>
        <v>0</v>
      </c>
      <c r="W718" s="224"/>
      <c r="X718" s="225">
        <v>51220.74</v>
      </c>
      <c r="Y718" s="225">
        <f t="shared" si="1568"/>
        <v>0</v>
      </c>
      <c r="Z718" s="225">
        <v>171529.19999999998</v>
      </c>
      <c r="AA718" s="225">
        <f t="shared" si="1569"/>
        <v>0</v>
      </c>
      <c r="AB718" s="226">
        <f t="shared" si="1570"/>
        <v>0</v>
      </c>
      <c r="AC718" s="271">
        <v>1</v>
      </c>
      <c r="AD718" s="272">
        <v>51220.74</v>
      </c>
      <c r="AE718" s="272">
        <f t="shared" si="1571"/>
        <v>51220.74</v>
      </c>
      <c r="AF718" s="272">
        <v>171529.19999999998</v>
      </c>
      <c r="AG718" s="272">
        <f t="shared" si="1572"/>
        <v>171529.19999999998</v>
      </c>
      <c r="AH718" s="273">
        <f t="shared" si="1573"/>
        <v>222749.93999999997</v>
      </c>
      <c r="AI718" s="318"/>
      <c r="AJ718" s="319">
        <v>51220.74</v>
      </c>
      <c r="AK718" s="319">
        <f t="shared" si="1574"/>
        <v>0</v>
      </c>
      <c r="AL718" s="319">
        <v>171529.19999999998</v>
      </c>
      <c r="AM718" s="319">
        <f t="shared" si="1575"/>
        <v>0</v>
      </c>
      <c r="AN718" s="320">
        <f t="shared" si="1553"/>
        <v>0</v>
      </c>
      <c r="AO718" s="1107"/>
      <c r="AP718" s="1093">
        <v>51220.74</v>
      </c>
      <c r="AQ718" s="1093">
        <f t="shared" si="1576"/>
        <v>0</v>
      </c>
      <c r="AR718" s="1093">
        <v>171529.19999999998</v>
      </c>
      <c r="AS718" s="1093">
        <f t="shared" si="1577"/>
        <v>0</v>
      </c>
      <c r="AT718" s="1094">
        <f t="shared" si="1554"/>
        <v>0</v>
      </c>
      <c r="AU718" s="1103"/>
      <c r="AV718" s="1101">
        <v>51220.74</v>
      </c>
      <c r="AW718" s="1101">
        <f t="shared" si="1578"/>
        <v>0</v>
      </c>
      <c r="AX718" s="1101">
        <v>171529.19999999998</v>
      </c>
      <c r="AY718" s="1101">
        <f t="shared" si="1579"/>
        <v>0</v>
      </c>
      <c r="AZ718" s="1102">
        <f t="shared" si="1555"/>
        <v>0</v>
      </c>
      <c r="BA718" s="1151">
        <f t="shared" si="1556"/>
        <v>0</v>
      </c>
      <c r="BB718" s="363">
        <v>51220.74</v>
      </c>
      <c r="BC718" s="363">
        <f t="shared" si="1580"/>
        <v>0</v>
      </c>
      <c r="BD718" s="363">
        <v>171529.19999999998</v>
      </c>
      <c r="BE718" s="363">
        <f t="shared" si="1581"/>
        <v>0</v>
      </c>
      <c r="BF718" s="364">
        <f t="shared" si="1557"/>
        <v>0</v>
      </c>
      <c r="BG718" s="1220">
        <f t="shared" si="1558"/>
        <v>0</v>
      </c>
      <c r="BH718" s="1220">
        <f t="shared" si="1559"/>
        <v>0</v>
      </c>
    </row>
    <row r="719" spans="1:60" x14ac:dyDescent="0.2">
      <c r="A719" s="1">
        <v>717</v>
      </c>
      <c r="B719" s="1499" t="s">
        <v>242</v>
      </c>
      <c r="C719" s="51" t="s">
        <v>381</v>
      </c>
      <c r="D719" s="51" t="s">
        <v>14</v>
      </c>
      <c r="E719" s="51">
        <v>2</v>
      </c>
      <c r="F719" s="76">
        <v>38090.69</v>
      </c>
      <c r="G719" s="76">
        <f t="shared" si="1560"/>
        <v>76181.38</v>
      </c>
      <c r="H719" s="76">
        <v>127558.79999999999</v>
      </c>
      <c r="I719" s="76">
        <f t="shared" si="1561"/>
        <v>255117.59999999998</v>
      </c>
      <c r="J719" s="120">
        <f t="shared" si="1552"/>
        <v>331298.98</v>
      </c>
      <c r="K719" s="131"/>
      <c r="L719" s="95">
        <v>38090.69</v>
      </c>
      <c r="M719" s="95">
        <f t="shared" si="1562"/>
        <v>0</v>
      </c>
      <c r="N719" s="95">
        <v>127558.79999999999</v>
      </c>
      <c r="O719" s="95">
        <f t="shared" si="1563"/>
        <v>0</v>
      </c>
      <c r="P719" s="96">
        <f t="shared" si="1564"/>
        <v>0</v>
      </c>
      <c r="Q719" s="177"/>
      <c r="R719" s="178">
        <v>38090.69</v>
      </c>
      <c r="S719" s="178">
        <f t="shared" si="1565"/>
        <v>0</v>
      </c>
      <c r="T719" s="178">
        <v>127558.79999999999</v>
      </c>
      <c r="U719" s="178">
        <f t="shared" si="1566"/>
        <v>0</v>
      </c>
      <c r="V719" s="179">
        <f t="shared" si="1567"/>
        <v>0</v>
      </c>
      <c r="W719" s="224"/>
      <c r="X719" s="225">
        <v>38090.69</v>
      </c>
      <c r="Y719" s="225">
        <f t="shared" si="1568"/>
        <v>0</v>
      </c>
      <c r="Z719" s="225">
        <v>127558.79999999999</v>
      </c>
      <c r="AA719" s="225">
        <f t="shared" si="1569"/>
        <v>0</v>
      </c>
      <c r="AB719" s="226">
        <f t="shared" si="1570"/>
        <v>0</v>
      </c>
      <c r="AC719" s="271">
        <v>2</v>
      </c>
      <c r="AD719" s="272">
        <v>38090.69</v>
      </c>
      <c r="AE719" s="272">
        <f t="shared" si="1571"/>
        <v>76181.38</v>
      </c>
      <c r="AF719" s="272">
        <v>127558.79999999999</v>
      </c>
      <c r="AG719" s="272">
        <f t="shared" si="1572"/>
        <v>255117.59999999998</v>
      </c>
      <c r="AH719" s="273">
        <f t="shared" si="1573"/>
        <v>331298.98</v>
      </c>
      <c r="AI719" s="318"/>
      <c r="AJ719" s="319">
        <v>38090.69</v>
      </c>
      <c r="AK719" s="319">
        <f t="shared" si="1574"/>
        <v>0</v>
      </c>
      <c r="AL719" s="319">
        <v>127558.79999999999</v>
      </c>
      <c r="AM719" s="319">
        <f t="shared" si="1575"/>
        <v>0</v>
      </c>
      <c r="AN719" s="320">
        <f t="shared" si="1553"/>
        <v>0</v>
      </c>
      <c r="AO719" s="1107"/>
      <c r="AP719" s="1093">
        <v>38090.69</v>
      </c>
      <c r="AQ719" s="1093">
        <f t="shared" si="1576"/>
        <v>0</v>
      </c>
      <c r="AR719" s="1093">
        <v>127558.79999999999</v>
      </c>
      <c r="AS719" s="1093">
        <f t="shared" si="1577"/>
        <v>0</v>
      </c>
      <c r="AT719" s="1094">
        <f t="shared" si="1554"/>
        <v>0</v>
      </c>
      <c r="AU719" s="1103"/>
      <c r="AV719" s="1101">
        <v>38090.69</v>
      </c>
      <c r="AW719" s="1101">
        <f t="shared" si="1578"/>
        <v>0</v>
      </c>
      <c r="AX719" s="1101">
        <v>127558.79999999999</v>
      </c>
      <c r="AY719" s="1101">
        <f t="shared" si="1579"/>
        <v>0</v>
      </c>
      <c r="AZ719" s="1102">
        <f t="shared" si="1555"/>
        <v>0</v>
      </c>
      <c r="BA719" s="1151">
        <f t="shared" si="1556"/>
        <v>0</v>
      </c>
      <c r="BB719" s="363">
        <v>38090.69</v>
      </c>
      <c r="BC719" s="363">
        <f t="shared" si="1580"/>
        <v>0</v>
      </c>
      <c r="BD719" s="363">
        <v>127558.79999999999</v>
      </c>
      <c r="BE719" s="363">
        <f t="shared" si="1581"/>
        <v>0</v>
      </c>
      <c r="BF719" s="364">
        <f t="shared" si="1557"/>
        <v>0</v>
      </c>
      <c r="BG719" s="1220">
        <f t="shared" si="1558"/>
        <v>0</v>
      </c>
      <c r="BH719" s="1220">
        <f t="shared" si="1559"/>
        <v>0</v>
      </c>
    </row>
    <row r="720" spans="1:60" x14ac:dyDescent="0.2">
      <c r="A720" s="1">
        <v>728</v>
      </c>
      <c r="B720" s="50" t="s">
        <v>219</v>
      </c>
      <c r="C720" s="1159" t="s">
        <v>273</v>
      </c>
      <c r="D720" s="51" t="s">
        <v>35</v>
      </c>
      <c r="E720" s="51">
        <v>860</v>
      </c>
      <c r="F720" s="76">
        <v>80</v>
      </c>
      <c r="G720" s="76">
        <f t="shared" ref="G720:G739" si="1582">E720*F720</f>
        <v>68800</v>
      </c>
      <c r="H720" s="76">
        <v>22</v>
      </c>
      <c r="I720" s="76">
        <f t="shared" si="1561"/>
        <v>18920</v>
      </c>
      <c r="J720" s="120">
        <f t="shared" si="1552"/>
        <v>87720</v>
      </c>
      <c r="K720" s="131"/>
      <c r="L720" s="95">
        <v>80</v>
      </c>
      <c r="M720" s="95">
        <f t="shared" ref="M720:M739" si="1583">K720*L720</f>
        <v>0</v>
      </c>
      <c r="N720" s="95">
        <v>22</v>
      </c>
      <c r="O720" s="95">
        <f t="shared" si="1563"/>
        <v>0</v>
      </c>
      <c r="P720" s="96">
        <f t="shared" si="1564"/>
        <v>0</v>
      </c>
      <c r="Q720" s="177"/>
      <c r="R720" s="178">
        <v>80</v>
      </c>
      <c r="S720" s="178">
        <f t="shared" ref="S720:S739" si="1584">Q720*R720</f>
        <v>0</v>
      </c>
      <c r="T720" s="178">
        <v>22</v>
      </c>
      <c r="U720" s="178">
        <f t="shared" si="1566"/>
        <v>0</v>
      </c>
      <c r="V720" s="179">
        <f t="shared" si="1567"/>
        <v>0</v>
      </c>
      <c r="W720" s="224"/>
      <c r="X720" s="225">
        <v>80</v>
      </c>
      <c r="Y720" s="225">
        <f t="shared" ref="Y720:Y739" si="1585">W720*X720</f>
        <v>0</v>
      </c>
      <c r="Z720" s="225">
        <v>22</v>
      </c>
      <c r="AA720" s="225">
        <f t="shared" si="1569"/>
        <v>0</v>
      </c>
      <c r="AB720" s="226">
        <f t="shared" si="1570"/>
        <v>0</v>
      </c>
      <c r="AC720" s="271"/>
      <c r="AD720" s="272">
        <v>80</v>
      </c>
      <c r="AE720" s="272">
        <f t="shared" ref="AE720:AE739" si="1586">AC720*AD720</f>
        <v>0</v>
      </c>
      <c r="AF720" s="272">
        <v>22</v>
      </c>
      <c r="AG720" s="272">
        <f t="shared" si="1572"/>
        <v>0</v>
      </c>
      <c r="AH720" s="273">
        <f t="shared" si="1573"/>
        <v>0</v>
      </c>
      <c r="AI720" s="318"/>
      <c r="AJ720" s="319">
        <v>80</v>
      </c>
      <c r="AK720" s="319">
        <f t="shared" ref="AK720:AK739" si="1587">AI720*AJ720</f>
        <v>0</v>
      </c>
      <c r="AL720" s="319">
        <v>22</v>
      </c>
      <c r="AM720" s="319">
        <f t="shared" si="1575"/>
        <v>0</v>
      </c>
      <c r="AN720" s="320">
        <f t="shared" si="1553"/>
        <v>0</v>
      </c>
      <c r="AO720" s="1610">
        <v>860</v>
      </c>
      <c r="AP720" s="1093">
        <v>80</v>
      </c>
      <c r="AQ720" s="1093">
        <f t="shared" ref="AQ720:AQ721" si="1588">AO720*AP720</f>
        <v>68800</v>
      </c>
      <c r="AR720" s="1093">
        <v>22</v>
      </c>
      <c r="AS720" s="1093">
        <f t="shared" si="1577"/>
        <v>18920</v>
      </c>
      <c r="AT720" s="1094">
        <f t="shared" si="1554"/>
        <v>87720</v>
      </c>
      <c r="AU720" s="1103"/>
      <c r="AV720" s="1101">
        <v>80</v>
      </c>
      <c r="AW720" s="1101">
        <f t="shared" ref="AW720:AW721" si="1589">AU720*AV720</f>
        <v>0</v>
      </c>
      <c r="AX720" s="1101">
        <v>22</v>
      </c>
      <c r="AY720" s="1101">
        <f t="shared" si="1579"/>
        <v>0</v>
      </c>
      <c r="AZ720" s="1102">
        <f t="shared" si="1555"/>
        <v>0</v>
      </c>
      <c r="BA720" s="1151">
        <f t="shared" si="1556"/>
        <v>0</v>
      </c>
      <c r="BB720" s="363">
        <v>80</v>
      </c>
      <c r="BC720" s="363">
        <f t="shared" ref="BC720:BC721" si="1590">BA720*BB720</f>
        <v>0</v>
      </c>
      <c r="BD720" s="363">
        <v>22</v>
      </c>
      <c r="BE720" s="363">
        <f t="shared" si="1581"/>
        <v>0</v>
      </c>
      <c r="BF720" s="364">
        <f t="shared" si="1557"/>
        <v>0</v>
      </c>
      <c r="BG720" s="1220">
        <f t="shared" si="1558"/>
        <v>87720</v>
      </c>
      <c r="BH720" s="1220">
        <f t="shared" si="1559"/>
        <v>-87720</v>
      </c>
    </row>
    <row r="721" spans="1:60" x14ac:dyDescent="0.2">
      <c r="A721" s="1">
        <v>729</v>
      </c>
      <c r="B721" s="50" t="s">
        <v>219</v>
      </c>
      <c r="C721" s="1159" t="s">
        <v>220</v>
      </c>
      <c r="D721" s="51" t="s">
        <v>35</v>
      </c>
      <c r="E721" s="51">
        <v>400</v>
      </c>
      <c r="F721" s="76">
        <v>80</v>
      </c>
      <c r="G721" s="76">
        <f t="shared" si="1582"/>
        <v>32000</v>
      </c>
      <c r="H721" s="76">
        <v>30</v>
      </c>
      <c r="I721" s="76">
        <f t="shared" si="1561"/>
        <v>12000</v>
      </c>
      <c r="J721" s="120">
        <f t="shared" si="1552"/>
        <v>44000</v>
      </c>
      <c r="K721" s="131"/>
      <c r="L721" s="95">
        <v>80</v>
      </c>
      <c r="M721" s="95">
        <f t="shared" si="1583"/>
        <v>0</v>
      </c>
      <c r="N721" s="95">
        <v>30</v>
      </c>
      <c r="O721" s="95">
        <f t="shared" si="1563"/>
        <v>0</v>
      </c>
      <c r="P721" s="96">
        <f t="shared" si="1564"/>
        <v>0</v>
      </c>
      <c r="Q721" s="177"/>
      <c r="R721" s="178">
        <v>80</v>
      </c>
      <c r="S721" s="178">
        <f t="shared" si="1584"/>
        <v>0</v>
      </c>
      <c r="T721" s="178">
        <v>30</v>
      </c>
      <c r="U721" s="178">
        <f t="shared" si="1566"/>
        <v>0</v>
      </c>
      <c r="V721" s="179">
        <f t="shared" si="1567"/>
        <v>0</v>
      </c>
      <c r="W721" s="224"/>
      <c r="X721" s="225">
        <v>80</v>
      </c>
      <c r="Y721" s="225">
        <f t="shared" si="1585"/>
        <v>0</v>
      </c>
      <c r="Z721" s="225">
        <v>30</v>
      </c>
      <c r="AA721" s="225">
        <f t="shared" si="1569"/>
        <v>0</v>
      </c>
      <c r="AB721" s="226">
        <f t="shared" si="1570"/>
        <v>0</v>
      </c>
      <c r="AC721" s="271"/>
      <c r="AD721" s="272">
        <v>80</v>
      </c>
      <c r="AE721" s="272">
        <f t="shared" si="1586"/>
        <v>0</v>
      </c>
      <c r="AF721" s="272">
        <v>30</v>
      </c>
      <c r="AG721" s="272">
        <f t="shared" si="1572"/>
        <v>0</v>
      </c>
      <c r="AH721" s="273">
        <f t="shared" si="1573"/>
        <v>0</v>
      </c>
      <c r="AI721" s="318"/>
      <c r="AJ721" s="319">
        <v>80</v>
      </c>
      <c r="AK721" s="319">
        <f t="shared" si="1587"/>
        <v>0</v>
      </c>
      <c r="AL721" s="319">
        <v>30</v>
      </c>
      <c r="AM721" s="319">
        <f t="shared" si="1575"/>
        <v>0</v>
      </c>
      <c r="AN721" s="320">
        <f t="shared" si="1553"/>
        <v>0</v>
      </c>
      <c r="AO721" s="1610">
        <v>400</v>
      </c>
      <c r="AP721" s="1093">
        <v>80</v>
      </c>
      <c r="AQ721" s="1093">
        <f t="shared" si="1588"/>
        <v>32000</v>
      </c>
      <c r="AR721" s="1093">
        <v>30</v>
      </c>
      <c r="AS721" s="1093">
        <f t="shared" si="1577"/>
        <v>12000</v>
      </c>
      <c r="AT721" s="1094">
        <f t="shared" si="1554"/>
        <v>44000</v>
      </c>
      <c r="AU721" s="1103"/>
      <c r="AV721" s="1101">
        <v>80</v>
      </c>
      <c r="AW721" s="1101">
        <f t="shared" si="1589"/>
        <v>0</v>
      </c>
      <c r="AX721" s="1101">
        <v>30</v>
      </c>
      <c r="AY721" s="1101">
        <f t="shared" si="1579"/>
        <v>0</v>
      </c>
      <c r="AZ721" s="1102">
        <f t="shared" si="1555"/>
        <v>0</v>
      </c>
      <c r="BA721" s="1151">
        <f t="shared" si="1556"/>
        <v>0</v>
      </c>
      <c r="BB721" s="363">
        <v>80</v>
      </c>
      <c r="BC721" s="363">
        <f t="shared" si="1590"/>
        <v>0</v>
      </c>
      <c r="BD721" s="363">
        <v>30</v>
      </c>
      <c r="BE721" s="363">
        <f t="shared" si="1581"/>
        <v>0</v>
      </c>
      <c r="BF721" s="364">
        <f t="shared" si="1557"/>
        <v>0</v>
      </c>
      <c r="BG721" s="1220">
        <f t="shared" si="1558"/>
        <v>44000</v>
      </c>
      <c r="BH721" s="1220">
        <f t="shared" si="1559"/>
        <v>-44000</v>
      </c>
    </row>
    <row r="722" spans="1:60" x14ac:dyDescent="0.2">
      <c r="A722" s="1">
        <v>729</v>
      </c>
      <c r="B722" s="50" t="s">
        <v>605</v>
      </c>
      <c r="C722" s="1159" t="s">
        <v>220</v>
      </c>
      <c r="D722" s="51" t="s">
        <v>35</v>
      </c>
      <c r="E722" s="51">
        <v>175</v>
      </c>
      <c r="F722" s="76">
        <v>80</v>
      </c>
      <c r="G722" s="76">
        <f>E722*F722</f>
        <v>14000</v>
      </c>
      <c r="H722" s="76">
        <v>36</v>
      </c>
      <c r="I722" s="76">
        <f>E722*H722</f>
        <v>6300</v>
      </c>
      <c r="J722" s="1656">
        <f t="shared" si="1552"/>
        <v>20300</v>
      </c>
      <c r="K722" s="131"/>
      <c r="L722" s="95"/>
      <c r="M722" s="95"/>
      <c r="N722" s="95"/>
      <c r="O722" s="95"/>
      <c r="P722" s="96"/>
      <c r="Q722" s="177"/>
      <c r="R722" s="178"/>
      <c r="S722" s="178"/>
      <c r="T722" s="178"/>
      <c r="U722" s="178"/>
      <c r="V722" s="179"/>
      <c r="W722" s="224"/>
      <c r="X722" s="225"/>
      <c r="Y722" s="225"/>
      <c r="Z722" s="225"/>
      <c r="AA722" s="225"/>
      <c r="AB722" s="226"/>
      <c r="AC722" s="271"/>
      <c r="AD722" s="272"/>
      <c r="AE722" s="272"/>
      <c r="AF722" s="272"/>
      <c r="AG722" s="272"/>
      <c r="AH722" s="273"/>
      <c r="AI722" s="318"/>
      <c r="AJ722" s="319"/>
      <c r="AK722" s="319"/>
      <c r="AL722" s="319"/>
      <c r="AM722" s="319"/>
      <c r="AN722" s="320"/>
      <c r="AO722" s="1610">
        <v>175</v>
      </c>
      <c r="AP722" s="1093">
        <v>80</v>
      </c>
      <c r="AQ722" s="1093">
        <f>AO722*AP722</f>
        <v>14000</v>
      </c>
      <c r="AR722" s="1093">
        <v>36</v>
      </c>
      <c r="AS722" s="1093">
        <f>AO722*AR722</f>
        <v>6300</v>
      </c>
      <c r="AT722" s="1094">
        <f t="shared" si="1554"/>
        <v>20300</v>
      </c>
      <c r="AU722" s="1103"/>
      <c r="AV722" s="1101"/>
      <c r="AW722" s="1101"/>
      <c r="AX722" s="1101"/>
      <c r="AY722" s="1101"/>
      <c r="AZ722" s="1102"/>
      <c r="BA722" s="1151">
        <f t="shared" si="1556"/>
        <v>0</v>
      </c>
      <c r="BB722" s="1156">
        <v>80</v>
      </c>
      <c r="BC722" s="1156">
        <f>BA722*BB722</f>
        <v>0</v>
      </c>
      <c r="BD722" s="1156">
        <v>36</v>
      </c>
      <c r="BE722" s="1156">
        <f>BA722*BD722</f>
        <v>0</v>
      </c>
      <c r="BF722" s="1316">
        <f t="shared" si="1557"/>
        <v>0</v>
      </c>
      <c r="BG722" s="1220">
        <f t="shared" si="1558"/>
        <v>20300</v>
      </c>
      <c r="BH722" s="1220">
        <f t="shared" si="1559"/>
        <v>-20300</v>
      </c>
    </row>
    <row r="723" spans="1:60" x14ac:dyDescent="0.2">
      <c r="A723" s="1">
        <v>731</v>
      </c>
      <c r="B723" s="50" t="s">
        <v>274</v>
      </c>
      <c r="C723" s="1159" t="s">
        <v>273</v>
      </c>
      <c r="D723" s="51" t="s">
        <v>35</v>
      </c>
      <c r="E723" s="51">
        <v>1720</v>
      </c>
      <c r="F723" s="76">
        <v>0</v>
      </c>
      <c r="G723" s="76">
        <f t="shared" si="1582"/>
        <v>0</v>
      </c>
      <c r="H723" s="76">
        <v>31</v>
      </c>
      <c r="I723" s="76">
        <f t="shared" si="1561"/>
        <v>53320</v>
      </c>
      <c r="J723" s="120">
        <f t="shared" si="1552"/>
        <v>53320</v>
      </c>
      <c r="K723" s="131"/>
      <c r="L723" s="95">
        <v>0</v>
      </c>
      <c r="M723" s="95">
        <f t="shared" si="1583"/>
        <v>0</v>
      </c>
      <c r="N723" s="95">
        <v>31</v>
      </c>
      <c r="O723" s="95">
        <f t="shared" si="1563"/>
        <v>0</v>
      </c>
      <c r="P723" s="96">
        <f t="shared" si="1564"/>
        <v>0</v>
      </c>
      <c r="Q723" s="177"/>
      <c r="R723" s="178">
        <v>0</v>
      </c>
      <c r="S723" s="178">
        <f t="shared" si="1584"/>
        <v>0</v>
      </c>
      <c r="T723" s="178">
        <v>31</v>
      </c>
      <c r="U723" s="178">
        <f t="shared" si="1566"/>
        <v>0</v>
      </c>
      <c r="V723" s="179">
        <f t="shared" si="1567"/>
        <v>0</v>
      </c>
      <c r="W723" s="224"/>
      <c r="X723" s="225">
        <v>0</v>
      </c>
      <c r="Y723" s="225">
        <f t="shared" si="1585"/>
        <v>0</v>
      </c>
      <c r="Z723" s="225">
        <v>31</v>
      </c>
      <c r="AA723" s="225">
        <f t="shared" si="1569"/>
        <v>0</v>
      </c>
      <c r="AB723" s="226">
        <f t="shared" si="1570"/>
        <v>0</v>
      </c>
      <c r="AC723" s="271"/>
      <c r="AD723" s="272">
        <v>0</v>
      </c>
      <c r="AE723" s="272">
        <f t="shared" si="1586"/>
        <v>0</v>
      </c>
      <c r="AF723" s="272">
        <v>31</v>
      </c>
      <c r="AG723" s="272">
        <f t="shared" si="1572"/>
        <v>0</v>
      </c>
      <c r="AH723" s="273">
        <f t="shared" si="1573"/>
        <v>0</v>
      </c>
      <c r="AI723" s="318"/>
      <c r="AJ723" s="319">
        <v>0</v>
      </c>
      <c r="AK723" s="319">
        <f t="shared" si="1587"/>
        <v>0</v>
      </c>
      <c r="AL723" s="319">
        <v>31</v>
      </c>
      <c r="AM723" s="319">
        <f t="shared" si="1575"/>
        <v>0</v>
      </c>
      <c r="AN723" s="320">
        <f t="shared" si="1553"/>
        <v>0</v>
      </c>
      <c r="AO723" s="1610">
        <v>1720</v>
      </c>
      <c r="AP723" s="1093">
        <v>0</v>
      </c>
      <c r="AQ723" s="1093">
        <f t="shared" ref="AQ723:AQ724" si="1591">AO723*AP723</f>
        <v>0</v>
      </c>
      <c r="AR723" s="1093">
        <v>31</v>
      </c>
      <c r="AS723" s="1093">
        <f t="shared" ref="AS723:AS724" si="1592">AO723*AR723</f>
        <v>53320</v>
      </c>
      <c r="AT723" s="1094">
        <f t="shared" ref="AT723:AT725" si="1593">AQ723+AS723</f>
        <v>53320</v>
      </c>
      <c r="AU723" s="1103"/>
      <c r="AV723" s="1101">
        <v>0</v>
      </c>
      <c r="AW723" s="1101">
        <f t="shared" ref="AW723:AW724" si="1594">AU723*AV723</f>
        <v>0</v>
      </c>
      <c r="AX723" s="1101">
        <v>31</v>
      </c>
      <c r="AY723" s="1101">
        <f t="shared" ref="AY723:AY724" si="1595">AU723*AX723</f>
        <v>0</v>
      </c>
      <c r="AZ723" s="1102">
        <f t="shared" ref="AZ723:AZ725" si="1596">AW723+AY723</f>
        <v>0</v>
      </c>
      <c r="BA723" s="1151">
        <f t="shared" si="1556"/>
        <v>0</v>
      </c>
      <c r="BB723" s="363">
        <v>0</v>
      </c>
      <c r="BC723" s="363">
        <f t="shared" ref="BC723:BC724" si="1597">BA723*BB723</f>
        <v>0</v>
      </c>
      <c r="BD723" s="363">
        <v>31</v>
      </c>
      <c r="BE723" s="363">
        <f t="shared" ref="BE723:BE724" si="1598">BA723*BD723</f>
        <v>0</v>
      </c>
      <c r="BF723" s="364">
        <f t="shared" ref="BF723:BF725" si="1599">BC723+BE723</f>
        <v>0</v>
      </c>
      <c r="BG723" s="1220">
        <f t="shared" si="1558"/>
        <v>53320</v>
      </c>
      <c r="BH723" s="1220">
        <f t="shared" si="1559"/>
        <v>-53320</v>
      </c>
    </row>
    <row r="724" spans="1:60" x14ac:dyDescent="0.2">
      <c r="A724" s="1">
        <v>732</v>
      </c>
      <c r="B724" s="50" t="s">
        <v>274</v>
      </c>
      <c r="C724" s="1159" t="s">
        <v>220</v>
      </c>
      <c r="D724" s="51" t="s">
        <v>35</v>
      </c>
      <c r="E724" s="51">
        <v>1150</v>
      </c>
      <c r="F724" s="76">
        <v>0</v>
      </c>
      <c r="G724" s="76">
        <f t="shared" si="1582"/>
        <v>0</v>
      </c>
      <c r="H724" s="76">
        <v>32</v>
      </c>
      <c r="I724" s="76">
        <f t="shared" si="1561"/>
        <v>36800</v>
      </c>
      <c r="J724" s="120">
        <f t="shared" si="1552"/>
        <v>36800</v>
      </c>
      <c r="K724" s="131"/>
      <c r="L724" s="95">
        <v>0</v>
      </c>
      <c r="M724" s="95">
        <f t="shared" si="1583"/>
        <v>0</v>
      </c>
      <c r="N724" s="95">
        <v>32</v>
      </c>
      <c r="O724" s="95">
        <f t="shared" si="1563"/>
        <v>0</v>
      </c>
      <c r="P724" s="96">
        <f t="shared" si="1564"/>
        <v>0</v>
      </c>
      <c r="Q724" s="177"/>
      <c r="R724" s="178">
        <v>0</v>
      </c>
      <c r="S724" s="178">
        <f t="shared" si="1584"/>
        <v>0</v>
      </c>
      <c r="T724" s="178">
        <v>32</v>
      </c>
      <c r="U724" s="178">
        <f t="shared" si="1566"/>
        <v>0</v>
      </c>
      <c r="V724" s="179">
        <f t="shared" si="1567"/>
        <v>0</v>
      </c>
      <c r="W724" s="224"/>
      <c r="X724" s="225">
        <v>0</v>
      </c>
      <c r="Y724" s="225">
        <f t="shared" si="1585"/>
        <v>0</v>
      </c>
      <c r="Z724" s="225">
        <v>32</v>
      </c>
      <c r="AA724" s="225">
        <f t="shared" si="1569"/>
        <v>0</v>
      </c>
      <c r="AB724" s="226">
        <f t="shared" si="1570"/>
        <v>0</v>
      </c>
      <c r="AC724" s="271"/>
      <c r="AD724" s="272">
        <v>0</v>
      </c>
      <c r="AE724" s="272">
        <f t="shared" si="1586"/>
        <v>0</v>
      </c>
      <c r="AF724" s="272">
        <v>32</v>
      </c>
      <c r="AG724" s="272">
        <f t="shared" si="1572"/>
        <v>0</v>
      </c>
      <c r="AH724" s="273">
        <f t="shared" si="1573"/>
        <v>0</v>
      </c>
      <c r="AI724" s="318"/>
      <c r="AJ724" s="319">
        <v>0</v>
      </c>
      <c r="AK724" s="319">
        <f t="shared" si="1587"/>
        <v>0</v>
      </c>
      <c r="AL724" s="319">
        <v>32</v>
      </c>
      <c r="AM724" s="319">
        <f t="shared" si="1575"/>
        <v>0</v>
      </c>
      <c r="AN724" s="320">
        <f t="shared" si="1553"/>
        <v>0</v>
      </c>
      <c r="AO724" s="1610">
        <v>1150</v>
      </c>
      <c r="AP724" s="1093">
        <v>0</v>
      </c>
      <c r="AQ724" s="1093">
        <f t="shared" si="1591"/>
        <v>0</v>
      </c>
      <c r="AR724" s="1093">
        <v>32</v>
      </c>
      <c r="AS724" s="1093">
        <f t="shared" si="1592"/>
        <v>36800</v>
      </c>
      <c r="AT724" s="1094">
        <f t="shared" si="1593"/>
        <v>36800</v>
      </c>
      <c r="AU724" s="1103"/>
      <c r="AV724" s="1101">
        <v>0</v>
      </c>
      <c r="AW724" s="1101">
        <f t="shared" si="1594"/>
        <v>0</v>
      </c>
      <c r="AX724" s="1101">
        <v>32</v>
      </c>
      <c r="AY724" s="1101">
        <f t="shared" si="1595"/>
        <v>0</v>
      </c>
      <c r="AZ724" s="1102">
        <f t="shared" si="1596"/>
        <v>0</v>
      </c>
      <c r="BA724" s="1151">
        <f t="shared" si="1556"/>
        <v>0</v>
      </c>
      <c r="BB724" s="363">
        <v>0</v>
      </c>
      <c r="BC724" s="363">
        <f t="shared" si="1597"/>
        <v>0</v>
      </c>
      <c r="BD724" s="363">
        <v>32</v>
      </c>
      <c r="BE724" s="363">
        <f t="shared" si="1598"/>
        <v>0</v>
      </c>
      <c r="BF724" s="364">
        <f t="shared" si="1599"/>
        <v>0</v>
      </c>
      <c r="BG724" s="1220">
        <f t="shared" si="1558"/>
        <v>36800</v>
      </c>
      <c r="BH724" s="1220">
        <f t="shared" si="1559"/>
        <v>-36800</v>
      </c>
    </row>
    <row r="725" spans="1:60" x14ac:dyDescent="0.2">
      <c r="A725" s="1">
        <v>732</v>
      </c>
      <c r="B725" s="50" t="s">
        <v>597</v>
      </c>
      <c r="C725" s="1159"/>
      <c r="D725" s="51" t="s">
        <v>35</v>
      </c>
      <c r="E725" s="51">
        <v>100</v>
      </c>
      <c r="F725" s="76">
        <v>1050</v>
      </c>
      <c r="G725" s="76">
        <f>E725*F725</f>
        <v>105000</v>
      </c>
      <c r="H725" s="76">
        <v>652</v>
      </c>
      <c r="I725" s="76">
        <f>E725*H725</f>
        <v>65200</v>
      </c>
      <c r="J725" s="1656">
        <f t="shared" si="1552"/>
        <v>170200</v>
      </c>
      <c r="K725" s="131"/>
      <c r="L725" s="95"/>
      <c r="M725" s="95"/>
      <c r="N725" s="95"/>
      <c r="O725" s="95"/>
      <c r="P725" s="96"/>
      <c r="Q725" s="177"/>
      <c r="R725" s="178"/>
      <c r="S725" s="178"/>
      <c r="T725" s="178"/>
      <c r="U725" s="178"/>
      <c r="V725" s="179"/>
      <c r="W725" s="224"/>
      <c r="X725" s="225"/>
      <c r="Y725" s="225"/>
      <c r="Z725" s="225"/>
      <c r="AA725" s="225"/>
      <c r="AB725" s="226"/>
      <c r="AC725" s="271"/>
      <c r="AD725" s="272"/>
      <c r="AE725" s="272"/>
      <c r="AF725" s="272"/>
      <c r="AG725" s="272"/>
      <c r="AH725" s="273"/>
      <c r="AI725" s="318"/>
      <c r="AJ725" s="319">
        <v>1050</v>
      </c>
      <c r="AK725" s="319">
        <f>AI725*AJ725</f>
        <v>0</v>
      </c>
      <c r="AL725" s="319">
        <v>652</v>
      </c>
      <c r="AM725" s="319">
        <f>AI725*AL725</f>
        <v>0</v>
      </c>
      <c r="AN725" s="320">
        <f t="shared" si="1553"/>
        <v>0</v>
      </c>
      <c r="AO725" s="1610">
        <v>100</v>
      </c>
      <c r="AP725" s="1093">
        <v>1050</v>
      </c>
      <c r="AQ725" s="1093">
        <f>AO725*AP725</f>
        <v>105000</v>
      </c>
      <c r="AR725" s="1093">
        <v>652</v>
      </c>
      <c r="AS725" s="1093">
        <f>AO725*AR725</f>
        <v>65200</v>
      </c>
      <c r="AT725" s="1094">
        <f t="shared" si="1593"/>
        <v>170200</v>
      </c>
      <c r="AU725" s="1103"/>
      <c r="AV725" s="1101">
        <v>1050</v>
      </c>
      <c r="AW725" s="1101">
        <f>AU725*AV725</f>
        <v>0</v>
      </c>
      <c r="AX725" s="1101">
        <v>652</v>
      </c>
      <c r="AY725" s="1101">
        <f>AU725*AX725</f>
        <v>0</v>
      </c>
      <c r="AZ725" s="1102">
        <f t="shared" si="1596"/>
        <v>0</v>
      </c>
      <c r="BA725" s="1151">
        <f t="shared" si="1556"/>
        <v>0</v>
      </c>
      <c r="BB725" s="1156">
        <v>1050</v>
      </c>
      <c r="BC725" s="1156">
        <f>BA725*BB725</f>
        <v>0</v>
      </c>
      <c r="BD725" s="1156">
        <v>652</v>
      </c>
      <c r="BE725" s="1156">
        <f>BA725*BD725</f>
        <v>0</v>
      </c>
      <c r="BF725" s="1316">
        <f t="shared" si="1599"/>
        <v>0</v>
      </c>
      <c r="BG725" s="1220">
        <f t="shared" si="1558"/>
        <v>170200</v>
      </c>
      <c r="BH725" s="1220">
        <f t="shared" si="1559"/>
        <v>-170200</v>
      </c>
    </row>
    <row r="726" spans="1:60" x14ac:dyDescent="0.2">
      <c r="A726" s="1"/>
      <c r="B726" s="1319" t="s">
        <v>606</v>
      </c>
      <c r="C726" s="1159"/>
      <c r="D726" s="51"/>
      <c r="E726" s="51"/>
      <c r="F726" s="76"/>
      <c r="G726" s="76"/>
      <c r="H726" s="76"/>
      <c r="I726" s="76"/>
      <c r="J726" s="1656"/>
      <c r="K726" s="131"/>
      <c r="L726" s="95"/>
      <c r="M726" s="95"/>
      <c r="N726" s="95"/>
      <c r="O726" s="95"/>
      <c r="P726" s="96"/>
      <c r="Q726" s="177"/>
      <c r="R726" s="178"/>
      <c r="S726" s="178"/>
      <c r="T726" s="178"/>
      <c r="U726" s="178"/>
      <c r="V726" s="179"/>
      <c r="W726" s="224"/>
      <c r="X726" s="225"/>
      <c r="Y726" s="225"/>
      <c r="Z726" s="225"/>
      <c r="AA726" s="225"/>
      <c r="AB726" s="226"/>
      <c r="AC726" s="271"/>
      <c r="AD726" s="272"/>
      <c r="AE726" s="272"/>
      <c r="AF726" s="272"/>
      <c r="AG726" s="272"/>
      <c r="AH726" s="273"/>
      <c r="AI726" s="318"/>
      <c r="AJ726" s="319"/>
      <c r="AK726" s="319"/>
      <c r="AL726" s="319"/>
      <c r="AM726" s="319"/>
      <c r="AN726" s="320"/>
      <c r="AO726" s="1107"/>
      <c r="AP726" s="1093"/>
      <c r="AQ726" s="1093"/>
      <c r="AR726" s="1093"/>
      <c r="AS726" s="1093"/>
      <c r="AT726" s="1094"/>
      <c r="AU726" s="1103"/>
      <c r="AV726" s="1101"/>
      <c r="AW726" s="1101"/>
      <c r="AX726" s="1101"/>
      <c r="AY726" s="1101"/>
      <c r="AZ726" s="1102"/>
      <c r="BA726" s="1151">
        <f t="shared" si="1556"/>
        <v>0</v>
      </c>
      <c r="BB726" s="363"/>
      <c r="BC726" s="363"/>
      <c r="BD726" s="363"/>
      <c r="BE726" s="363"/>
      <c r="BF726" s="364"/>
      <c r="BG726" s="1220">
        <f t="shared" si="1558"/>
        <v>0</v>
      </c>
      <c r="BH726" s="1220">
        <f t="shared" si="1559"/>
        <v>0</v>
      </c>
    </row>
    <row r="727" spans="1:60" x14ac:dyDescent="0.2">
      <c r="A727" s="1">
        <v>734</v>
      </c>
      <c r="B727" s="50" t="s">
        <v>600</v>
      </c>
      <c r="C727" s="1159" t="s">
        <v>601</v>
      </c>
      <c r="D727" s="51" t="s">
        <v>35</v>
      </c>
      <c r="E727" s="51">
        <v>342</v>
      </c>
      <c r="F727" s="76">
        <v>150</v>
      </c>
      <c r="G727" s="76">
        <f t="shared" ref="G727:G732" si="1600">E727*F727</f>
        <v>51300</v>
      </c>
      <c r="H727" s="76">
        <v>29</v>
      </c>
      <c r="I727" s="76">
        <f t="shared" ref="I727:I732" si="1601">E727*H727</f>
        <v>9918</v>
      </c>
      <c r="J727" s="1656">
        <f t="shared" ref="J727:J732" si="1602">G727+I727</f>
        <v>61218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318"/>
      <c r="AJ727" s="319">
        <v>150</v>
      </c>
      <c r="AK727" s="319">
        <f t="shared" ref="AK727:AK732" si="1603">AI727*AJ727</f>
        <v>0</v>
      </c>
      <c r="AL727" s="319">
        <v>29</v>
      </c>
      <c r="AM727" s="319">
        <f t="shared" ref="AM727:AM732" si="1604">AI727*AL727</f>
        <v>0</v>
      </c>
      <c r="AN727" s="320">
        <f t="shared" ref="AN727:AN732" si="1605">AK727+AM727</f>
        <v>0</v>
      </c>
      <c r="AO727" s="1610">
        <v>342</v>
      </c>
      <c r="AP727" s="1093">
        <v>150</v>
      </c>
      <c r="AQ727" s="1093">
        <f t="shared" ref="AQ727:AQ732" si="1606">AO727*AP727</f>
        <v>51300</v>
      </c>
      <c r="AR727" s="1093">
        <v>29</v>
      </c>
      <c r="AS727" s="1093">
        <f t="shared" ref="AS727:AS732" si="1607">AO727*AR727</f>
        <v>9918</v>
      </c>
      <c r="AT727" s="1094">
        <f t="shared" ref="AT727:AT732" si="1608">AQ727+AS727</f>
        <v>61218</v>
      </c>
      <c r="AU727" s="1103"/>
      <c r="AV727" s="1101">
        <v>150</v>
      </c>
      <c r="AW727" s="1101">
        <f t="shared" ref="AW727:AW732" si="1609">AU727*AV727</f>
        <v>0</v>
      </c>
      <c r="AX727" s="1101">
        <v>29</v>
      </c>
      <c r="AY727" s="1101">
        <f t="shared" ref="AY727:AY732" si="1610">AU727*AX727</f>
        <v>0</v>
      </c>
      <c r="AZ727" s="1102">
        <f t="shared" ref="AZ727:AZ732" si="1611">AW727+AY727</f>
        <v>0</v>
      </c>
      <c r="BA727" s="1151">
        <f t="shared" si="1556"/>
        <v>0</v>
      </c>
      <c r="BB727" s="1156">
        <v>150</v>
      </c>
      <c r="BC727" s="1156">
        <f t="shared" ref="BC727:BC732" si="1612">BA727*BB727</f>
        <v>0</v>
      </c>
      <c r="BD727" s="1156">
        <v>29</v>
      </c>
      <c r="BE727" s="1156">
        <f t="shared" ref="BE727:BE732" si="1613">BA727*BD727</f>
        <v>0</v>
      </c>
      <c r="BF727" s="1316">
        <f t="shared" ref="BF727:BF732" si="1614">BC727+BE727</f>
        <v>0</v>
      </c>
      <c r="BG727" s="1220">
        <f t="shared" si="1558"/>
        <v>61218</v>
      </c>
      <c r="BH727" s="1220">
        <f t="shared" si="1559"/>
        <v>-61218</v>
      </c>
    </row>
    <row r="728" spans="1:60" x14ac:dyDescent="0.2">
      <c r="A728" s="1">
        <v>734</v>
      </c>
      <c r="B728" s="50" t="s">
        <v>600</v>
      </c>
      <c r="C728" s="1159" t="s">
        <v>602</v>
      </c>
      <c r="D728" s="51" t="s">
        <v>35</v>
      </c>
      <c r="E728" s="51">
        <v>135</v>
      </c>
      <c r="F728" s="76">
        <v>150</v>
      </c>
      <c r="G728" s="76">
        <f t="shared" si="1600"/>
        <v>20250</v>
      </c>
      <c r="H728" s="76">
        <v>48</v>
      </c>
      <c r="I728" s="76">
        <f t="shared" si="1601"/>
        <v>6480</v>
      </c>
      <c r="J728" s="1656">
        <f t="shared" si="1602"/>
        <v>26730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318"/>
      <c r="AJ728" s="319">
        <v>150</v>
      </c>
      <c r="AK728" s="319">
        <f t="shared" si="1603"/>
        <v>0</v>
      </c>
      <c r="AL728" s="319">
        <v>48</v>
      </c>
      <c r="AM728" s="319">
        <f t="shared" si="1604"/>
        <v>0</v>
      </c>
      <c r="AN728" s="320">
        <f t="shared" si="1605"/>
        <v>0</v>
      </c>
      <c r="AO728" s="1610">
        <v>135</v>
      </c>
      <c r="AP728" s="1093">
        <v>150</v>
      </c>
      <c r="AQ728" s="1093">
        <f t="shared" si="1606"/>
        <v>20250</v>
      </c>
      <c r="AR728" s="1093">
        <v>48</v>
      </c>
      <c r="AS728" s="1093">
        <f t="shared" si="1607"/>
        <v>6480</v>
      </c>
      <c r="AT728" s="1094">
        <f t="shared" si="1608"/>
        <v>26730</v>
      </c>
      <c r="AU728" s="1103"/>
      <c r="AV728" s="1101">
        <v>150</v>
      </c>
      <c r="AW728" s="1101">
        <f t="shared" si="1609"/>
        <v>0</v>
      </c>
      <c r="AX728" s="1101">
        <v>48</v>
      </c>
      <c r="AY728" s="1101">
        <f t="shared" si="1610"/>
        <v>0</v>
      </c>
      <c r="AZ728" s="1102">
        <f t="shared" si="1611"/>
        <v>0</v>
      </c>
      <c r="BA728" s="1151">
        <f t="shared" si="1556"/>
        <v>0</v>
      </c>
      <c r="BB728" s="1156">
        <v>150</v>
      </c>
      <c r="BC728" s="1156">
        <f t="shared" si="1612"/>
        <v>0</v>
      </c>
      <c r="BD728" s="1156">
        <v>48</v>
      </c>
      <c r="BE728" s="1156">
        <f t="shared" si="1613"/>
        <v>0</v>
      </c>
      <c r="BF728" s="1316">
        <f t="shared" si="1614"/>
        <v>0</v>
      </c>
      <c r="BG728" s="1220">
        <f t="shared" si="1558"/>
        <v>26730</v>
      </c>
      <c r="BH728" s="1220">
        <f t="shared" si="1559"/>
        <v>-26730</v>
      </c>
    </row>
    <row r="729" spans="1:60" x14ac:dyDescent="0.2">
      <c r="A729" s="1">
        <v>734</v>
      </c>
      <c r="B729" s="50" t="s">
        <v>607</v>
      </c>
      <c r="C729" s="1159" t="s">
        <v>608</v>
      </c>
      <c r="D729" s="51" t="s">
        <v>35</v>
      </c>
      <c r="E729" s="51">
        <v>821</v>
      </c>
      <c r="F729" s="76">
        <v>150</v>
      </c>
      <c r="G729" s="76">
        <f t="shared" si="1600"/>
        <v>123150</v>
      </c>
      <c r="H729" s="76">
        <v>68</v>
      </c>
      <c r="I729" s="76">
        <f t="shared" si="1601"/>
        <v>55828</v>
      </c>
      <c r="J729" s="1656">
        <f t="shared" si="1602"/>
        <v>178978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318"/>
      <c r="AJ729" s="319">
        <v>150</v>
      </c>
      <c r="AK729" s="319">
        <f t="shared" si="1603"/>
        <v>0</v>
      </c>
      <c r="AL729" s="319">
        <v>68</v>
      </c>
      <c r="AM729" s="319">
        <f t="shared" si="1604"/>
        <v>0</v>
      </c>
      <c r="AN729" s="320">
        <f t="shared" si="1605"/>
        <v>0</v>
      </c>
      <c r="AO729" s="1610">
        <v>821</v>
      </c>
      <c r="AP729" s="1093">
        <v>150</v>
      </c>
      <c r="AQ729" s="1093">
        <f t="shared" si="1606"/>
        <v>123150</v>
      </c>
      <c r="AR729" s="1093">
        <v>68</v>
      </c>
      <c r="AS729" s="1093">
        <f t="shared" si="1607"/>
        <v>55828</v>
      </c>
      <c r="AT729" s="1094">
        <f t="shared" si="1608"/>
        <v>178978</v>
      </c>
      <c r="AU729" s="1103"/>
      <c r="AV729" s="1101">
        <v>150</v>
      </c>
      <c r="AW729" s="1101">
        <f t="shared" si="1609"/>
        <v>0</v>
      </c>
      <c r="AX729" s="1101">
        <v>68</v>
      </c>
      <c r="AY729" s="1101">
        <f t="shared" si="1610"/>
        <v>0</v>
      </c>
      <c r="AZ729" s="1102">
        <f t="shared" si="1611"/>
        <v>0</v>
      </c>
      <c r="BA729" s="1151">
        <f t="shared" si="1556"/>
        <v>0</v>
      </c>
      <c r="BB729" s="1156">
        <v>150</v>
      </c>
      <c r="BC729" s="1156">
        <f t="shared" si="1612"/>
        <v>0</v>
      </c>
      <c r="BD729" s="1156">
        <v>68</v>
      </c>
      <c r="BE729" s="1156">
        <f t="shared" si="1613"/>
        <v>0</v>
      </c>
      <c r="BF729" s="1316">
        <f t="shared" si="1614"/>
        <v>0</v>
      </c>
      <c r="BG729" s="1220">
        <f t="shared" si="1558"/>
        <v>178978</v>
      </c>
      <c r="BH729" s="1220">
        <f t="shared" si="1559"/>
        <v>-178978</v>
      </c>
    </row>
    <row r="730" spans="1:60" x14ac:dyDescent="0.2">
      <c r="A730" s="1">
        <v>734</v>
      </c>
      <c r="B730" s="50" t="s">
        <v>599</v>
      </c>
      <c r="C730" s="1159" t="s">
        <v>223</v>
      </c>
      <c r="D730" s="51" t="s">
        <v>35</v>
      </c>
      <c r="E730" s="51">
        <v>374</v>
      </c>
      <c r="F730" s="76">
        <v>150</v>
      </c>
      <c r="G730" s="76">
        <f t="shared" si="1600"/>
        <v>56100</v>
      </c>
      <c r="H730" s="76">
        <v>237</v>
      </c>
      <c r="I730" s="76">
        <f t="shared" si="1601"/>
        <v>88638</v>
      </c>
      <c r="J730" s="1656">
        <f t="shared" si="1602"/>
        <v>144738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603"/>
        <v>0</v>
      </c>
      <c r="AL730" s="319">
        <v>237</v>
      </c>
      <c r="AM730" s="319">
        <f t="shared" si="1604"/>
        <v>0</v>
      </c>
      <c r="AN730" s="320">
        <f t="shared" si="1605"/>
        <v>0</v>
      </c>
      <c r="AO730" s="1610">
        <v>374</v>
      </c>
      <c r="AP730" s="1093">
        <v>150</v>
      </c>
      <c r="AQ730" s="1093">
        <f t="shared" si="1606"/>
        <v>56100</v>
      </c>
      <c r="AR730" s="1093">
        <v>237</v>
      </c>
      <c r="AS730" s="1093">
        <f t="shared" si="1607"/>
        <v>88638</v>
      </c>
      <c r="AT730" s="1094">
        <f t="shared" si="1608"/>
        <v>144738</v>
      </c>
      <c r="AU730" s="1103"/>
      <c r="AV730" s="1101">
        <v>150</v>
      </c>
      <c r="AW730" s="1101">
        <f t="shared" si="1609"/>
        <v>0</v>
      </c>
      <c r="AX730" s="1101">
        <v>237</v>
      </c>
      <c r="AY730" s="1101">
        <f t="shared" si="1610"/>
        <v>0</v>
      </c>
      <c r="AZ730" s="1102">
        <f t="shared" si="1611"/>
        <v>0</v>
      </c>
      <c r="BA730" s="1151">
        <f t="shared" si="1556"/>
        <v>0</v>
      </c>
      <c r="BB730" s="1156">
        <v>150</v>
      </c>
      <c r="BC730" s="1156">
        <f t="shared" si="1612"/>
        <v>0</v>
      </c>
      <c r="BD730" s="1156">
        <v>237</v>
      </c>
      <c r="BE730" s="1156">
        <f t="shared" si="1613"/>
        <v>0</v>
      </c>
      <c r="BF730" s="1316">
        <f t="shared" si="1614"/>
        <v>0</v>
      </c>
      <c r="BG730" s="1220">
        <f t="shared" si="1558"/>
        <v>144738</v>
      </c>
      <c r="BH730" s="1220">
        <f t="shared" si="1559"/>
        <v>-144738</v>
      </c>
    </row>
    <row r="731" spans="1:60" x14ac:dyDescent="0.2">
      <c r="A731" s="1">
        <v>734</v>
      </c>
      <c r="B731" s="50" t="s">
        <v>609</v>
      </c>
      <c r="C731" s="1159" t="s">
        <v>598</v>
      </c>
      <c r="D731" s="51" t="s">
        <v>35</v>
      </c>
      <c r="E731" s="51">
        <v>146</v>
      </c>
      <c r="F731" s="76">
        <v>150</v>
      </c>
      <c r="G731" s="76">
        <f t="shared" si="1600"/>
        <v>21900</v>
      </c>
      <c r="H731" s="76">
        <v>135</v>
      </c>
      <c r="I731" s="76">
        <f t="shared" si="1601"/>
        <v>19710</v>
      </c>
      <c r="J731" s="1656">
        <f t="shared" si="1602"/>
        <v>41610</v>
      </c>
      <c r="K731" s="131"/>
      <c r="L731" s="95"/>
      <c r="M731" s="95"/>
      <c r="N731" s="95"/>
      <c r="O731" s="95"/>
      <c r="P731" s="96"/>
      <c r="Q731" s="177"/>
      <c r="R731" s="178"/>
      <c r="S731" s="178"/>
      <c r="T731" s="178"/>
      <c r="U731" s="178"/>
      <c r="V731" s="179"/>
      <c r="W731" s="224"/>
      <c r="X731" s="225"/>
      <c r="Y731" s="225"/>
      <c r="Z731" s="225"/>
      <c r="AA731" s="225"/>
      <c r="AB731" s="226"/>
      <c r="AC731" s="271"/>
      <c r="AD731" s="272"/>
      <c r="AE731" s="272"/>
      <c r="AF731" s="272"/>
      <c r="AG731" s="272"/>
      <c r="AH731" s="273"/>
      <c r="AI731" s="318"/>
      <c r="AJ731" s="319">
        <v>150</v>
      </c>
      <c r="AK731" s="319">
        <f t="shared" si="1603"/>
        <v>0</v>
      </c>
      <c r="AL731" s="319">
        <v>135</v>
      </c>
      <c r="AM731" s="319">
        <f t="shared" si="1604"/>
        <v>0</v>
      </c>
      <c r="AN731" s="320">
        <f t="shared" si="1605"/>
        <v>0</v>
      </c>
      <c r="AO731" s="1610">
        <f>42+104</f>
        <v>146</v>
      </c>
      <c r="AP731" s="1093">
        <v>150</v>
      </c>
      <c r="AQ731" s="1093">
        <f t="shared" si="1606"/>
        <v>21900</v>
      </c>
      <c r="AR731" s="1093">
        <v>135</v>
      </c>
      <c r="AS731" s="1093">
        <f t="shared" si="1607"/>
        <v>19710</v>
      </c>
      <c r="AT731" s="1094">
        <f t="shared" si="1608"/>
        <v>41610</v>
      </c>
      <c r="AU731" s="1103"/>
      <c r="AV731" s="1101">
        <v>150</v>
      </c>
      <c r="AW731" s="1101">
        <f t="shared" si="1609"/>
        <v>0</v>
      </c>
      <c r="AX731" s="1101">
        <v>135</v>
      </c>
      <c r="AY731" s="1101">
        <f t="shared" si="1610"/>
        <v>0</v>
      </c>
      <c r="AZ731" s="1102">
        <f t="shared" si="1611"/>
        <v>0</v>
      </c>
      <c r="BA731" s="1151">
        <f t="shared" si="1556"/>
        <v>0</v>
      </c>
      <c r="BB731" s="1156">
        <v>150</v>
      </c>
      <c r="BC731" s="1156">
        <f t="shared" si="1612"/>
        <v>0</v>
      </c>
      <c r="BD731" s="1156">
        <v>135</v>
      </c>
      <c r="BE731" s="1156">
        <f t="shared" si="1613"/>
        <v>0</v>
      </c>
      <c r="BF731" s="1316">
        <f t="shared" si="1614"/>
        <v>0</v>
      </c>
      <c r="BG731" s="1220">
        <f t="shared" si="1558"/>
        <v>41610</v>
      </c>
      <c r="BH731" s="1220">
        <f t="shared" si="1559"/>
        <v>-41610</v>
      </c>
    </row>
    <row r="732" spans="1:60" hidden="1" x14ac:dyDescent="0.2">
      <c r="A732" s="1">
        <v>743</v>
      </c>
      <c r="B732" s="50" t="s">
        <v>610</v>
      </c>
      <c r="C732" s="1159" t="s">
        <v>229</v>
      </c>
      <c r="D732" s="51" t="s">
        <v>35</v>
      </c>
      <c r="E732" s="51">
        <v>0</v>
      </c>
      <c r="F732" s="76">
        <v>120</v>
      </c>
      <c r="G732" s="76">
        <f t="shared" si="1600"/>
        <v>0</v>
      </c>
      <c r="H732" s="76">
        <v>43</v>
      </c>
      <c r="I732" s="76">
        <f t="shared" si="1601"/>
        <v>0</v>
      </c>
      <c r="J732" s="1656">
        <f t="shared" si="1602"/>
        <v>0</v>
      </c>
      <c r="K732" s="131"/>
      <c r="L732" s="95"/>
      <c r="M732" s="95"/>
      <c r="N732" s="95"/>
      <c r="O732" s="95"/>
      <c r="P732" s="96"/>
      <c r="Q732" s="177"/>
      <c r="R732" s="178"/>
      <c r="S732" s="178"/>
      <c r="T732" s="178"/>
      <c r="U732" s="178"/>
      <c r="V732" s="179"/>
      <c r="W732" s="224"/>
      <c r="X732" s="225"/>
      <c r="Y732" s="225"/>
      <c r="Z732" s="225"/>
      <c r="AA732" s="225"/>
      <c r="AB732" s="226"/>
      <c r="AC732" s="271"/>
      <c r="AD732" s="272"/>
      <c r="AE732" s="272"/>
      <c r="AF732" s="272"/>
      <c r="AG732" s="272"/>
      <c r="AH732" s="273"/>
      <c r="AI732" s="318"/>
      <c r="AJ732" s="319">
        <v>120</v>
      </c>
      <c r="AK732" s="319">
        <f t="shared" si="1603"/>
        <v>0</v>
      </c>
      <c r="AL732" s="319">
        <v>43</v>
      </c>
      <c r="AM732" s="319">
        <f t="shared" si="1604"/>
        <v>0</v>
      </c>
      <c r="AN732" s="320">
        <f t="shared" si="1605"/>
        <v>0</v>
      </c>
      <c r="AO732" s="1107"/>
      <c r="AP732" s="1093">
        <v>120</v>
      </c>
      <c r="AQ732" s="1093">
        <f t="shared" si="1606"/>
        <v>0</v>
      </c>
      <c r="AR732" s="1093">
        <v>43</v>
      </c>
      <c r="AS732" s="1093">
        <f t="shared" si="1607"/>
        <v>0</v>
      </c>
      <c r="AT732" s="1094">
        <f t="shared" si="1608"/>
        <v>0</v>
      </c>
      <c r="AU732" s="1103"/>
      <c r="AV732" s="1101">
        <v>120</v>
      </c>
      <c r="AW732" s="1101">
        <f t="shared" si="1609"/>
        <v>0</v>
      </c>
      <c r="AX732" s="1101">
        <v>43</v>
      </c>
      <c r="AY732" s="1101">
        <f t="shared" si="1610"/>
        <v>0</v>
      </c>
      <c r="AZ732" s="1102">
        <f t="shared" si="1611"/>
        <v>0</v>
      </c>
      <c r="BA732" s="1151">
        <f t="shared" si="1556"/>
        <v>0</v>
      </c>
      <c r="BB732" s="1156">
        <v>120</v>
      </c>
      <c r="BC732" s="1156">
        <f t="shared" si="1612"/>
        <v>0</v>
      </c>
      <c r="BD732" s="1156">
        <v>43</v>
      </c>
      <c r="BE732" s="1156">
        <f t="shared" si="1613"/>
        <v>0</v>
      </c>
      <c r="BF732" s="1316">
        <f t="shared" si="1614"/>
        <v>0</v>
      </c>
      <c r="BG732" s="1220">
        <f t="shared" si="1558"/>
        <v>0</v>
      </c>
      <c r="BH732" s="1220">
        <f t="shared" si="1559"/>
        <v>0</v>
      </c>
    </row>
    <row r="733" spans="1:60" x14ac:dyDescent="0.2">
      <c r="A733" s="1"/>
      <c r="B733" s="1319" t="s">
        <v>611</v>
      </c>
      <c r="C733" s="1159"/>
      <c r="D733" s="51"/>
      <c r="E733" s="51"/>
      <c r="F733" s="76"/>
      <c r="G733" s="76"/>
      <c r="H733" s="76"/>
      <c r="I733" s="76"/>
      <c r="J733" s="1656"/>
      <c r="K733" s="131"/>
      <c r="L733" s="95"/>
      <c r="M733" s="95"/>
      <c r="N733" s="95"/>
      <c r="O733" s="95"/>
      <c r="P733" s="96"/>
      <c r="Q733" s="177"/>
      <c r="R733" s="178"/>
      <c r="S733" s="178"/>
      <c r="T733" s="178"/>
      <c r="U733" s="178"/>
      <c r="V733" s="179"/>
      <c r="W733" s="224"/>
      <c r="X733" s="225"/>
      <c r="Y733" s="225"/>
      <c r="Z733" s="225"/>
      <c r="AA733" s="225"/>
      <c r="AB733" s="226"/>
      <c r="AC733" s="271"/>
      <c r="AD733" s="272"/>
      <c r="AE733" s="272"/>
      <c r="AF733" s="272"/>
      <c r="AG733" s="272"/>
      <c r="AH733" s="273"/>
      <c r="AI733" s="318"/>
      <c r="AJ733" s="319"/>
      <c r="AK733" s="319"/>
      <c r="AL733" s="319"/>
      <c r="AM733" s="319"/>
      <c r="AN733" s="320"/>
      <c r="AO733" s="1107"/>
      <c r="AP733" s="1093"/>
      <c r="AQ733" s="1093"/>
      <c r="AR733" s="1093"/>
      <c r="AS733" s="1093"/>
      <c r="AT733" s="1094"/>
      <c r="AU733" s="1103"/>
      <c r="AV733" s="1101"/>
      <c r="AW733" s="1101"/>
      <c r="AX733" s="1101"/>
      <c r="AY733" s="1101"/>
      <c r="AZ733" s="1102"/>
      <c r="BA733" s="1151">
        <f t="shared" si="1556"/>
        <v>0</v>
      </c>
      <c r="BB733" s="1156"/>
      <c r="BC733" s="1156"/>
      <c r="BD733" s="1156"/>
      <c r="BE733" s="1156"/>
      <c r="BF733" s="1316"/>
      <c r="BG733" s="1220">
        <f t="shared" si="1558"/>
        <v>0</v>
      </c>
      <c r="BH733" s="1220">
        <f t="shared" si="1559"/>
        <v>0</v>
      </c>
    </row>
    <row r="734" spans="1:60" x14ac:dyDescent="0.2">
      <c r="A734" s="1">
        <v>734</v>
      </c>
      <c r="B734" s="50" t="s">
        <v>612</v>
      </c>
      <c r="C734" s="1159" t="s">
        <v>608</v>
      </c>
      <c r="D734" s="51" t="s">
        <v>35</v>
      </c>
      <c r="E734" s="51">
        <v>139</v>
      </c>
      <c r="F734" s="76">
        <v>150</v>
      </c>
      <c r="G734" s="76">
        <f>E734*F734</f>
        <v>20850</v>
      </c>
      <c r="H734" s="76">
        <v>81</v>
      </c>
      <c r="I734" s="76">
        <f>E734*H734</f>
        <v>11259</v>
      </c>
      <c r="J734" s="1656">
        <f t="shared" ref="J734:J735" si="1615">G734+I734</f>
        <v>32109</v>
      </c>
      <c r="K734" s="131"/>
      <c r="L734" s="95"/>
      <c r="M734" s="95"/>
      <c r="N734" s="95"/>
      <c r="O734" s="95"/>
      <c r="P734" s="96"/>
      <c r="Q734" s="177"/>
      <c r="R734" s="178"/>
      <c r="S734" s="178"/>
      <c r="T734" s="178"/>
      <c r="U734" s="178"/>
      <c r="V734" s="179"/>
      <c r="W734" s="224"/>
      <c r="X734" s="225"/>
      <c r="Y734" s="225"/>
      <c r="Z734" s="225"/>
      <c r="AA734" s="225"/>
      <c r="AB734" s="226"/>
      <c r="AC734" s="271"/>
      <c r="AD734" s="272"/>
      <c r="AE734" s="272"/>
      <c r="AF734" s="272"/>
      <c r="AG734" s="272"/>
      <c r="AH734" s="273"/>
      <c r="AI734" s="318"/>
      <c r="AJ734" s="319">
        <v>150</v>
      </c>
      <c r="AK734" s="319">
        <f>AI734*AJ734</f>
        <v>0</v>
      </c>
      <c r="AL734" s="319">
        <v>81</v>
      </c>
      <c r="AM734" s="319">
        <f>AI734*AL734</f>
        <v>0</v>
      </c>
      <c r="AN734" s="320">
        <f t="shared" ref="AN734:AN735" si="1616">AK734+AM734</f>
        <v>0</v>
      </c>
      <c r="AO734" s="1610">
        <f>112+27</f>
        <v>139</v>
      </c>
      <c r="AP734" s="1093">
        <v>150</v>
      </c>
      <c r="AQ734" s="1093">
        <f>AO734*AP734</f>
        <v>20850</v>
      </c>
      <c r="AR734" s="1093">
        <v>81</v>
      </c>
      <c r="AS734" s="1093">
        <f>AO734*AR734</f>
        <v>11259</v>
      </c>
      <c r="AT734" s="1094">
        <f t="shared" ref="AT734:AT736" si="1617">AQ734+AS734</f>
        <v>32109</v>
      </c>
      <c r="AU734" s="1103"/>
      <c r="AV734" s="1101">
        <v>150</v>
      </c>
      <c r="AW734" s="1101">
        <f>AU734*AV734</f>
        <v>0</v>
      </c>
      <c r="AX734" s="1101">
        <v>81</v>
      </c>
      <c r="AY734" s="1101">
        <f>AU734*AX734</f>
        <v>0</v>
      </c>
      <c r="AZ734" s="1102">
        <f t="shared" ref="AZ734:AZ736" si="1618">AW734+AY734</f>
        <v>0</v>
      </c>
      <c r="BA734" s="1151">
        <f t="shared" si="1556"/>
        <v>0</v>
      </c>
      <c r="BB734" s="1156">
        <v>150</v>
      </c>
      <c r="BC734" s="1156">
        <f>BA734*BB734</f>
        <v>0</v>
      </c>
      <c r="BD734" s="1156">
        <v>81</v>
      </c>
      <c r="BE734" s="1156">
        <f>BA734*BD734</f>
        <v>0</v>
      </c>
      <c r="BF734" s="1316">
        <f t="shared" ref="BF734:BF736" si="1619">BC734+BE734</f>
        <v>0</v>
      </c>
      <c r="BG734" s="1220">
        <f t="shared" si="1558"/>
        <v>32109</v>
      </c>
      <c r="BH734" s="1220">
        <f t="shared" si="1559"/>
        <v>-32109</v>
      </c>
    </row>
    <row r="735" spans="1:60" x14ac:dyDescent="0.2">
      <c r="A735" s="1">
        <v>734</v>
      </c>
      <c r="B735" s="50" t="s">
        <v>613</v>
      </c>
      <c r="C735" s="1159" t="s">
        <v>614</v>
      </c>
      <c r="D735" s="51" t="s">
        <v>35</v>
      </c>
      <c r="E735" s="51">
        <v>400</v>
      </c>
      <c r="F735" s="76">
        <v>150</v>
      </c>
      <c r="G735" s="76">
        <f>E735*F735</f>
        <v>60000</v>
      </c>
      <c r="H735" s="76">
        <v>47</v>
      </c>
      <c r="I735" s="76">
        <f>E735*H735</f>
        <v>18800</v>
      </c>
      <c r="J735" s="1656">
        <f t="shared" si="1615"/>
        <v>78800</v>
      </c>
      <c r="K735" s="131"/>
      <c r="L735" s="95"/>
      <c r="M735" s="95"/>
      <c r="N735" s="95"/>
      <c r="O735" s="95"/>
      <c r="P735" s="96"/>
      <c r="Q735" s="177"/>
      <c r="R735" s="178"/>
      <c r="S735" s="178"/>
      <c r="T735" s="178"/>
      <c r="U735" s="178"/>
      <c r="V735" s="179"/>
      <c r="W735" s="224"/>
      <c r="X735" s="225"/>
      <c r="Y735" s="225"/>
      <c r="Z735" s="225"/>
      <c r="AA735" s="225"/>
      <c r="AB735" s="226"/>
      <c r="AC735" s="271"/>
      <c r="AD735" s="272"/>
      <c r="AE735" s="272"/>
      <c r="AF735" s="272"/>
      <c r="AG735" s="272"/>
      <c r="AH735" s="273"/>
      <c r="AI735" s="318"/>
      <c r="AJ735" s="319">
        <v>150</v>
      </c>
      <c r="AK735" s="319">
        <f>AI735*AJ735</f>
        <v>0</v>
      </c>
      <c r="AL735" s="319">
        <v>47</v>
      </c>
      <c r="AM735" s="319">
        <f>AI735*AL735</f>
        <v>0</v>
      </c>
      <c r="AN735" s="320">
        <f t="shared" si="1616"/>
        <v>0</v>
      </c>
      <c r="AO735" s="1610">
        <v>400</v>
      </c>
      <c r="AP735" s="1093">
        <v>150</v>
      </c>
      <c r="AQ735" s="1093">
        <f>AO735*AP735</f>
        <v>60000</v>
      </c>
      <c r="AR735" s="1093">
        <v>47</v>
      </c>
      <c r="AS735" s="1093">
        <f>AO735*AR735</f>
        <v>18800</v>
      </c>
      <c r="AT735" s="1094">
        <f t="shared" si="1617"/>
        <v>78800</v>
      </c>
      <c r="AU735" s="1103"/>
      <c r="AV735" s="1101">
        <v>150</v>
      </c>
      <c r="AW735" s="1101">
        <f>AU735*AV735</f>
        <v>0</v>
      </c>
      <c r="AX735" s="1101">
        <v>47</v>
      </c>
      <c r="AY735" s="1101">
        <f>AU735*AX735</f>
        <v>0</v>
      </c>
      <c r="AZ735" s="1102">
        <f t="shared" si="1618"/>
        <v>0</v>
      </c>
      <c r="BA735" s="1151">
        <f t="shared" si="1556"/>
        <v>0</v>
      </c>
      <c r="BB735" s="1156">
        <v>150</v>
      </c>
      <c r="BC735" s="1156">
        <f>BA735*BB735</f>
        <v>0</v>
      </c>
      <c r="BD735" s="1156">
        <v>47</v>
      </c>
      <c r="BE735" s="1156">
        <f>BA735*BD735</f>
        <v>0</v>
      </c>
      <c r="BF735" s="1316">
        <f t="shared" si="1619"/>
        <v>0</v>
      </c>
      <c r="BG735" s="1220">
        <f t="shared" si="1558"/>
        <v>78800</v>
      </c>
      <c r="BH735" s="1220">
        <f t="shared" si="1559"/>
        <v>-78800</v>
      </c>
    </row>
    <row r="736" spans="1:60" x14ac:dyDescent="0.2">
      <c r="A736" s="1">
        <v>745</v>
      </c>
      <c r="B736" s="50" t="s">
        <v>231</v>
      </c>
      <c r="C736" s="51"/>
      <c r="D736" s="51" t="s">
        <v>32</v>
      </c>
      <c r="E736" s="51">
        <v>1</v>
      </c>
      <c r="F736" s="76">
        <v>234625.5</v>
      </c>
      <c r="G736" s="76">
        <f t="shared" si="1582"/>
        <v>234625.5</v>
      </c>
      <c r="H736" s="76">
        <v>469251</v>
      </c>
      <c r="I736" s="76">
        <f t="shared" si="1561"/>
        <v>469251</v>
      </c>
      <c r="J736" s="120">
        <f t="shared" si="1552"/>
        <v>703876.5</v>
      </c>
      <c r="K736" s="131"/>
      <c r="L736" s="95">
        <v>234625.5</v>
      </c>
      <c r="M736" s="95">
        <f t="shared" si="1583"/>
        <v>0</v>
      </c>
      <c r="N736" s="95">
        <v>469251</v>
      </c>
      <c r="O736" s="95">
        <f t="shared" si="1563"/>
        <v>0</v>
      </c>
      <c r="P736" s="96">
        <f t="shared" si="1564"/>
        <v>0</v>
      </c>
      <c r="Q736" s="177"/>
      <c r="R736" s="178">
        <v>234625.5</v>
      </c>
      <c r="S736" s="178">
        <f t="shared" si="1584"/>
        <v>0</v>
      </c>
      <c r="T736" s="178">
        <v>469251</v>
      </c>
      <c r="U736" s="178">
        <f t="shared" si="1566"/>
        <v>0</v>
      </c>
      <c r="V736" s="179">
        <f t="shared" si="1567"/>
        <v>0</v>
      </c>
      <c r="W736" s="224"/>
      <c r="X736" s="225">
        <v>234625.5</v>
      </c>
      <c r="Y736" s="225">
        <f t="shared" si="1585"/>
        <v>0</v>
      </c>
      <c r="Z736" s="225">
        <v>469251</v>
      </c>
      <c r="AA736" s="225">
        <f t="shared" si="1569"/>
        <v>0</v>
      </c>
      <c r="AB736" s="226">
        <f t="shared" si="1570"/>
        <v>0</v>
      </c>
      <c r="AC736" s="271"/>
      <c r="AD736" s="272">
        <v>234625.5</v>
      </c>
      <c r="AE736" s="272">
        <f t="shared" si="1586"/>
        <v>0</v>
      </c>
      <c r="AF736" s="272">
        <v>469251</v>
      </c>
      <c r="AG736" s="272">
        <f t="shared" si="1572"/>
        <v>0</v>
      </c>
      <c r="AH736" s="273">
        <f t="shared" si="1573"/>
        <v>0</v>
      </c>
      <c r="AI736" s="318"/>
      <c r="AJ736" s="319">
        <v>234625.5</v>
      </c>
      <c r="AK736" s="319">
        <f t="shared" si="1587"/>
        <v>0</v>
      </c>
      <c r="AL736" s="319">
        <v>469251</v>
      </c>
      <c r="AM736" s="319">
        <f t="shared" si="1575"/>
        <v>0</v>
      </c>
      <c r="AN736" s="320">
        <f t="shared" si="1553"/>
        <v>0</v>
      </c>
      <c r="AO736" s="1610">
        <v>1</v>
      </c>
      <c r="AP736" s="1093">
        <v>234625.5</v>
      </c>
      <c r="AQ736" s="1093">
        <f t="shared" ref="AQ736:AQ739" si="1620">AO736*AP736</f>
        <v>234625.5</v>
      </c>
      <c r="AR736" s="1093">
        <v>469251</v>
      </c>
      <c r="AS736" s="1093">
        <f t="shared" ref="AS736:AS739" si="1621">AO736*AR736</f>
        <v>469251</v>
      </c>
      <c r="AT736" s="1094">
        <f t="shared" si="1617"/>
        <v>703876.5</v>
      </c>
      <c r="AU736" s="1103"/>
      <c r="AV736" s="1101">
        <v>234625.5</v>
      </c>
      <c r="AW736" s="1101">
        <f t="shared" ref="AW736:AW739" si="1622">AU736*AV736</f>
        <v>0</v>
      </c>
      <c r="AX736" s="1101">
        <v>469251</v>
      </c>
      <c r="AY736" s="1101">
        <f t="shared" ref="AY736:AY739" si="1623">AU736*AX736</f>
        <v>0</v>
      </c>
      <c r="AZ736" s="1102">
        <f t="shared" si="1618"/>
        <v>0</v>
      </c>
      <c r="BA736" s="1151">
        <f t="shared" si="1556"/>
        <v>0</v>
      </c>
      <c r="BB736" s="363">
        <v>234625.5</v>
      </c>
      <c r="BC736" s="363">
        <f t="shared" ref="BC736:BC739" si="1624">BA736*BB736</f>
        <v>0</v>
      </c>
      <c r="BD736" s="363">
        <v>469251</v>
      </c>
      <c r="BE736" s="363">
        <f t="shared" ref="BE736:BE739" si="1625">BA736*BD736</f>
        <v>0</v>
      </c>
      <c r="BF736" s="364">
        <f t="shared" si="1619"/>
        <v>0</v>
      </c>
      <c r="BG736" s="1220">
        <f t="shared" si="1558"/>
        <v>703876.5</v>
      </c>
      <c r="BH736" s="1220">
        <f t="shared" si="1559"/>
        <v>-703876.5</v>
      </c>
    </row>
    <row r="737" spans="1:60" x14ac:dyDescent="0.2">
      <c r="A737" s="1">
        <v>746</v>
      </c>
      <c r="B737" s="1438"/>
      <c r="C737" s="1399"/>
      <c r="D737" s="1399"/>
      <c r="E737" s="1399"/>
      <c r="F737" s="76"/>
      <c r="G737" s="76">
        <f t="shared" si="1582"/>
        <v>0</v>
      </c>
      <c r="H737" s="76"/>
      <c r="I737" s="76">
        <f t="shared" si="1561"/>
        <v>0</v>
      </c>
      <c r="J737" s="120"/>
      <c r="K737" s="1439"/>
      <c r="L737" s="95"/>
      <c r="M737" s="95">
        <f t="shared" si="1583"/>
        <v>0</v>
      </c>
      <c r="N737" s="95"/>
      <c r="O737" s="95">
        <f t="shared" si="1563"/>
        <v>0</v>
      </c>
      <c r="P737" s="96"/>
      <c r="Q737" s="1440"/>
      <c r="R737" s="178"/>
      <c r="S737" s="178">
        <f t="shared" si="1584"/>
        <v>0</v>
      </c>
      <c r="T737" s="178"/>
      <c r="U737" s="178">
        <f t="shared" si="1566"/>
        <v>0</v>
      </c>
      <c r="V737" s="179"/>
      <c r="W737" s="1441"/>
      <c r="X737" s="225"/>
      <c r="Y737" s="225">
        <f t="shared" si="1585"/>
        <v>0</v>
      </c>
      <c r="Z737" s="225"/>
      <c r="AA737" s="225">
        <f t="shared" si="1569"/>
        <v>0</v>
      </c>
      <c r="AB737" s="226"/>
      <c r="AC737" s="1442"/>
      <c r="AD737" s="272"/>
      <c r="AE737" s="272">
        <f t="shared" si="1586"/>
        <v>0</v>
      </c>
      <c r="AF737" s="272"/>
      <c r="AG737" s="272">
        <f t="shared" si="1572"/>
        <v>0</v>
      </c>
      <c r="AH737" s="273"/>
      <c r="AI737" s="1443"/>
      <c r="AJ737" s="319"/>
      <c r="AK737" s="319">
        <f t="shared" si="1587"/>
        <v>0</v>
      </c>
      <c r="AL737" s="319"/>
      <c r="AM737" s="319">
        <f t="shared" si="1575"/>
        <v>0</v>
      </c>
      <c r="AN737" s="320"/>
      <c r="AO737" s="1444"/>
      <c r="AP737" s="1093"/>
      <c r="AQ737" s="1093">
        <f t="shared" si="1620"/>
        <v>0</v>
      </c>
      <c r="AR737" s="1093"/>
      <c r="AS737" s="1093">
        <f t="shared" si="1621"/>
        <v>0</v>
      </c>
      <c r="AT737" s="1094"/>
      <c r="AU737" s="1445"/>
      <c r="AV737" s="1101"/>
      <c r="AW737" s="1101">
        <f t="shared" si="1622"/>
        <v>0</v>
      </c>
      <c r="AX737" s="1101"/>
      <c r="AY737" s="1101">
        <f t="shared" si="1623"/>
        <v>0</v>
      </c>
      <c r="AZ737" s="1102"/>
      <c r="BA737" s="1151">
        <f t="shared" si="1556"/>
        <v>0</v>
      </c>
      <c r="BB737" s="363"/>
      <c r="BC737" s="363">
        <f t="shared" si="1624"/>
        <v>0</v>
      </c>
      <c r="BD737" s="363"/>
      <c r="BE737" s="363">
        <f t="shared" si="1625"/>
        <v>0</v>
      </c>
      <c r="BF737" s="364"/>
      <c r="BG737" s="1220">
        <f t="shared" si="1558"/>
        <v>0</v>
      </c>
      <c r="BH737" s="1220">
        <f t="shared" si="1559"/>
        <v>0</v>
      </c>
    </row>
    <row r="738" spans="1:60" x14ac:dyDescent="0.2">
      <c r="A738" s="1">
        <v>747</v>
      </c>
      <c r="B738" s="50" t="s">
        <v>206</v>
      </c>
      <c r="C738" s="1159"/>
      <c r="D738" s="51" t="s">
        <v>207</v>
      </c>
      <c r="E738" s="51">
        <v>1</v>
      </c>
      <c r="F738" s="76">
        <v>225000</v>
      </c>
      <c r="G738" s="76">
        <f t="shared" si="1582"/>
        <v>225000</v>
      </c>
      <c r="H738" s="76">
        <v>0</v>
      </c>
      <c r="I738" s="76">
        <f t="shared" si="1561"/>
        <v>0</v>
      </c>
      <c r="J738" s="120">
        <f t="shared" si="1552"/>
        <v>225000</v>
      </c>
      <c r="K738" s="131"/>
      <c r="L738" s="95">
        <v>225000</v>
      </c>
      <c r="M738" s="95">
        <f t="shared" si="1583"/>
        <v>0</v>
      </c>
      <c r="N738" s="95">
        <v>0</v>
      </c>
      <c r="O738" s="95">
        <f t="shared" si="1563"/>
        <v>0</v>
      </c>
      <c r="P738" s="96">
        <f t="shared" ref="P738:P739" si="1626">M738+O738</f>
        <v>0</v>
      </c>
      <c r="Q738" s="177"/>
      <c r="R738" s="178">
        <v>225000</v>
      </c>
      <c r="S738" s="178">
        <f t="shared" si="1584"/>
        <v>0</v>
      </c>
      <c r="T738" s="178">
        <v>0</v>
      </c>
      <c r="U738" s="178">
        <f t="shared" si="1566"/>
        <v>0</v>
      </c>
      <c r="V738" s="179">
        <f t="shared" ref="V738:V739" si="1627">S738+U738</f>
        <v>0</v>
      </c>
      <c r="W738" s="224"/>
      <c r="X738" s="225">
        <v>225000</v>
      </c>
      <c r="Y738" s="225">
        <f t="shared" si="1585"/>
        <v>0</v>
      </c>
      <c r="Z738" s="225">
        <v>0</v>
      </c>
      <c r="AA738" s="225">
        <f t="shared" si="1569"/>
        <v>0</v>
      </c>
      <c r="AB738" s="226">
        <f t="shared" ref="AB738:AB739" si="1628">Y738+AA738</f>
        <v>0</v>
      </c>
      <c r="AC738" s="271"/>
      <c r="AD738" s="272">
        <v>225000</v>
      </c>
      <c r="AE738" s="272">
        <f t="shared" si="1586"/>
        <v>0</v>
      </c>
      <c r="AF738" s="272">
        <v>0</v>
      </c>
      <c r="AG738" s="272">
        <f t="shared" si="1572"/>
        <v>0</v>
      </c>
      <c r="AH738" s="273">
        <f t="shared" ref="AH738:AH739" si="1629">AE738+AG738</f>
        <v>0</v>
      </c>
      <c r="AI738" s="318"/>
      <c r="AJ738" s="319">
        <v>225000</v>
      </c>
      <c r="AK738" s="319">
        <f t="shared" si="1587"/>
        <v>0</v>
      </c>
      <c r="AL738" s="319">
        <v>0</v>
      </c>
      <c r="AM738" s="319">
        <f t="shared" si="1575"/>
        <v>0</v>
      </c>
      <c r="AN738" s="320">
        <f t="shared" ref="AN738:AN739" si="1630">AK738+AM738</f>
        <v>0</v>
      </c>
      <c r="AO738" s="1610">
        <v>1</v>
      </c>
      <c r="AP738" s="1093">
        <v>225000</v>
      </c>
      <c r="AQ738" s="1093">
        <f t="shared" si="1620"/>
        <v>225000</v>
      </c>
      <c r="AR738" s="1093">
        <v>0</v>
      </c>
      <c r="AS738" s="1093">
        <f t="shared" si="1621"/>
        <v>0</v>
      </c>
      <c r="AT738" s="1094">
        <f t="shared" ref="AT738:AT739" si="1631">AQ738+AS738</f>
        <v>225000</v>
      </c>
      <c r="AU738" s="1103"/>
      <c r="AV738" s="1101">
        <v>225000</v>
      </c>
      <c r="AW738" s="1101">
        <f t="shared" si="1622"/>
        <v>0</v>
      </c>
      <c r="AX738" s="1101">
        <v>0</v>
      </c>
      <c r="AY738" s="1101">
        <f t="shared" si="1623"/>
        <v>0</v>
      </c>
      <c r="AZ738" s="1102">
        <f t="shared" ref="AZ738:AZ739" si="1632">AW738+AY738</f>
        <v>0</v>
      </c>
      <c r="BA738" s="1151">
        <f t="shared" si="1556"/>
        <v>0</v>
      </c>
      <c r="BB738" s="363">
        <v>225000</v>
      </c>
      <c r="BC738" s="363">
        <f t="shared" si="1624"/>
        <v>0</v>
      </c>
      <c r="BD738" s="363">
        <v>0</v>
      </c>
      <c r="BE738" s="363">
        <f t="shared" si="1625"/>
        <v>0</v>
      </c>
      <c r="BF738" s="364">
        <f t="shared" ref="BF738:BF739" si="1633">BC738+BE738</f>
        <v>0</v>
      </c>
      <c r="BG738" s="1220">
        <f t="shared" si="1558"/>
        <v>225000</v>
      </c>
      <c r="BH738" s="1220">
        <f t="shared" si="1559"/>
        <v>-225000</v>
      </c>
    </row>
    <row r="739" spans="1:60" x14ac:dyDescent="0.2">
      <c r="A739" s="1">
        <v>748</v>
      </c>
      <c r="B739" s="50" t="s">
        <v>104</v>
      </c>
      <c r="C739" s="1159"/>
      <c r="D739" s="51" t="s">
        <v>207</v>
      </c>
      <c r="E739" s="51">
        <v>1</v>
      </c>
      <c r="F739" s="76">
        <v>189000</v>
      </c>
      <c r="G739" s="76">
        <f t="shared" si="1582"/>
        <v>189000</v>
      </c>
      <c r="H739" s="76">
        <v>0</v>
      </c>
      <c r="I739" s="76">
        <f t="shared" si="1561"/>
        <v>0</v>
      </c>
      <c r="J739" s="120">
        <f t="shared" si="1552"/>
        <v>189000</v>
      </c>
      <c r="K739" s="131"/>
      <c r="L739" s="95">
        <v>189000</v>
      </c>
      <c r="M739" s="95">
        <f t="shared" si="1583"/>
        <v>0</v>
      </c>
      <c r="N739" s="95">
        <v>0</v>
      </c>
      <c r="O739" s="95">
        <f t="shared" si="1563"/>
        <v>0</v>
      </c>
      <c r="P739" s="96">
        <f t="shared" si="1626"/>
        <v>0</v>
      </c>
      <c r="Q739" s="177"/>
      <c r="R739" s="178">
        <v>189000</v>
      </c>
      <c r="S739" s="178">
        <f t="shared" si="1584"/>
        <v>0</v>
      </c>
      <c r="T739" s="178">
        <v>0</v>
      </c>
      <c r="U739" s="178">
        <f t="shared" si="1566"/>
        <v>0</v>
      </c>
      <c r="V739" s="179">
        <f t="shared" si="1627"/>
        <v>0</v>
      </c>
      <c r="W739" s="224"/>
      <c r="X739" s="225">
        <v>189000</v>
      </c>
      <c r="Y739" s="225">
        <f t="shared" si="1585"/>
        <v>0</v>
      </c>
      <c r="Z739" s="225">
        <v>0</v>
      </c>
      <c r="AA739" s="225">
        <f t="shared" si="1569"/>
        <v>0</v>
      </c>
      <c r="AB739" s="226">
        <f t="shared" si="1628"/>
        <v>0</v>
      </c>
      <c r="AC739" s="271"/>
      <c r="AD739" s="272">
        <v>189000</v>
      </c>
      <c r="AE739" s="272">
        <f t="shared" si="1586"/>
        <v>0</v>
      </c>
      <c r="AF739" s="272">
        <v>0</v>
      </c>
      <c r="AG739" s="272">
        <f t="shared" si="1572"/>
        <v>0</v>
      </c>
      <c r="AH739" s="273">
        <f t="shared" si="1629"/>
        <v>0</v>
      </c>
      <c r="AI739" s="318"/>
      <c r="AJ739" s="319">
        <v>189000</v>
      </c>
      <c r="AK739" s="319">
        <f t="shared" si="1587"/>
        <v>0</v>
      </c>
      <c r="AL739" s="319">
        <v>0</v>
      </c>
      <c r="AM739" s="319">
        <f t="shared" si="1575"/>
        <v>0</v>
      </c>
      <c r="AN739" s="320">
        <f t="shared" si="1630"/>
        <v>0</v>
      </c>
      <c r="AO739" s="1107"/>
      <c r="AP739" s="1093">
        <v>189000</v>
      </c>
      <c r="AQ739" s="1093">
        <f t="shared" si="1620"/>
        <v>0</v>
      </c>
      <c r="AR739" s="1093">
        <v>0</v>
      </c>
      <c r="AS739" s="1093">
        <f t="shared" si="1621"/>
        <v>0</v>
      </c>
      <c r="AT739" s="1094">
        <f t="shared" si="1631"/>
        <v>0</v>
      </c>
      <c r="AU739" s="1619">
        <v>1</v>
      </c>
      <c r="AV739" s="1101">
        <v>189000</v>
      </c>
      <c r="AW739" s="1101">
        <f t="shared" si="1622"/>
        <v>189000</v>
      </c>
      <c r="AX739" s="1101">
        <v>0</v>
      </c>
      <c r="AY739" s="1101">
        <f t="shared" si="1623"/>
        <v>0</v>
      </c>
      <c r="AZ739" s="1102">
        <f t="shared" si="1632"/>
        <v>189000</v>
      </c>
      <c r="BA739" s="1151">
        <f t="shared" si="1556"/>
        <v>0</v>
      </c>
      <c r="BB739" s="363">
        <v>189000</v>
      </c>
      <c r="BC739" s="363">
        <f t="shared" si="1624"/>
        <v>0</v>
      </c>
      <c r="BD739" s="363">
        <v>0</v>
      </c>
      <c r="BE739" s="363">
        <f t="shared" si="1625"/>
        <v>0</v>
      </c>
      <c r="BF739" s="364">
        <f t="shared" si="1633"/>
        <v>0</v>
      </c>
      <c r="BG739" s="1220">
        <f t="shared" si="1558"/>
        <v>189000</v>
      </c>
      <c r="BH739" s="1220">
        <f t="shared" si="1559"/>
        <v>-189000</v>
      </c>
    </row>
    <row r="740" spans="1:60" ht="13.5" thickBot="1" x14ac:dyDescent="0.25">
      <c r="A740" s="1">
        <v>749</v>
      </c>
      <c r="B740" s="50"/>
      <c r="C740" s="1159"/>
      <c r="D740" s="51"/>
      <c r="E740" s="51"/>
      <c r="F740" s="76"/>
      <c r="G740" s="76"/>
      <c r="H740" s="76"/>
      <c r="I740" s="76"/>
      <c r="J740" s="120"/>
      <c r="K740" s="131"/>
      <c r="L740" s="95"/>
      <c r="M740" s="95"/>
      <c r="N740" s="95"/>
      <c r="O740" s="95"/>
      <c r="P740" s="96"/>
      <c r="Q740" s="177"/>
      <c r="R740" s="178"/>
      <c r="S740" s="178"/>
      <c r="T740" s="178"/>
      <c r="U740" s="178"/>
      <c r="V740" s="179"/>
      <c r="W740" s="224"/>
      <c r="X740" s="225"/>
      <c r="Y740" s="225"/>
      <c r="Z740" s="225"/>
      <c r="AA740" s="225"/>
      <c r="AB740" s="226"/>
      <c r="AC740" s="271"/>
      <c r="AD740" s="272"/>
      <c r="AE740" s="272"/>
      <c r="AF740" s="272"/>
      <c r="AG740" s="272"/>
      <c r="AH740" s="273"/>
      <c r="AI740" s="318"/>
      <c r="AJ740" s="319"/>
      <c r="AK740" s="319"/>
      <c r="AL740" s="319"/>
      <c r="AM740" s="319"/>
      <c r="AN740" s="320"/>
      <c r="AO740" s="1107"/>
      <c r="AP740" s="1093"/>
      <c r="AQ740" s="1093"/>
      <c r="AR740" s="1093"/>
      <c r="AS740" s="1093"/>
      <c r="AT740" s="1094"/>
      <c r="AU740" s="1103"/>
      <c r="AV740" s="1101"/>
      <c r="AW740" s="1101"/>
      <c r="AX740" s="1101"/>
      <c r="AY740" s="1101"/>
      <c r="AZ740" s="1102"/>
      <c r="BA740" s="1151">
        <f t="shared" si="1556"/>
        <v>0</v>
      </c>
      <c r="BB740" s="363"/>
      <c r="BC740" s="363"/>
      <c r="BD740" s="363"/>
      <c r="BE740" s="363"/>
      <c r="BF740" s="364"/>
      <c r="BG740" s="1220">
        <f t="shared" si="1558"/>
        <v>0</v>
      </c>
      <c r="BH740" s="1220">
        <f t="shared" si="1559"/>
        <v>0</v>
      </c>
    </row>
    <row r="741" spans="1:60" ht="13.5" thickBot="1" x14ac:dyDescent="0.25">
      <c r="A741" s="1">
        <v>750</v>
      </c>
      <c r="B741" s="1446" t="s">
        <v>279</v>
      </c>
      <c r="C741" s="1447"/>
      <c r="D741" s="1448"/>
      <c r="E741" s="1449"/>
      <c r="F741" s="1450"/>
      <c r="G741" s="1451">
        <f>SUM(G711:G713)+SUM(G714:G719)+SUM(G720:G721)+SUM(G722:G724)+G725+SUM(G727:G739)</f>
        <v>1987395.74</v>
      </c>
      <c r="H741" s="1450"/>
      <c r="I741" s="1451">
        <f>SUM(I711:I713)+SUM(I714:I719)+SUM(I720:I721)+SUM(I722:I724)+I725+SUM(I727:I739)</f>
        <v>2536687.6</v>
      </c>
      <c r="J741" s="1451">
        <f>SUM(J711:J713)+SUM(J714:J719)+SUM(J720:J721)+SUM(J722:J724)+J725+SUM(J727:J739)</f>
        <v>4524083.34</v>
      </c>
      <c r="K741" s="1452"/>
      <c r="L741" s="1453"/>
      <c r="M741" s="1484">
        <f>SUM(M711:M740)</f>
        <v>0</v>
      </c>
      <c r="N741" s="1453"/>
      <c r="O741" s="1484">
        <f>SUM(O711:O740)</f>
        <v>0</v>
      </c>
      <c r="P741" s="1454">
        <f>SUM(P711:P740)</f>
        <v>0</v>
      </c>
      <c r="Q741" s="1455"/>
      <c r="R741" s="1456"/>
      <c r="S741" s="1485">
        <f>SUM(S711:S740)</f>
        <v>0</v>
      </c>
      <c r="T741" s="1456"/>
      <c r="U741" s="1485">
        <f>SUM(U711:U740)</f>
        <v>0</v>
      </c>
      <c r="V741" s="1457">
        <f>SUM(V711:V740)</f>
        <v>0</v>
      </c>
      <c r="W741" s="1458"/>
      <c r="X741" s="1459"/>
      <c r="Y741" s="1486">
        <f>SUM(Y711:Y740)</f>
        <v>0</v>
      </c>
      <c r="Z741" s="1459"/>
      <c r="AA741" s="1486">
        <f>SUM(AA711:AA740)</f>
        <v>0</v>
      </c>
      <c r="AB741" s="1460">
        <f>SUM(AB711:AB740)</f>
        <v>0</v>
      </c>
      <c r="AC741" s="1461"/>
      <c r="AD741" s="1462"/>
      <c r="AE741" s="1487">
        <f>SUM(AE711:AE740)</f>
        <v>254804.24</v>
      </c>
      <c r="AF741" s="1462"/>
      <c r="AG741" s="1487">
        <f>SUM(AG711:AG740)</f>
        <v>853293.59999999986</v>
      </c>
      <c r="AH741" s="1463">
        <f>SUM(AH711:AH713)+SUM(AH714:AH719)+SUM(AH720:AH721)+SUM(AH722:AH724)+AH725+SUM(AH727:AH739)</f>
        <v>1108097.8399999999</v>
      </c>
      <c r="AI741" s="1464"/>
      <c r="AJ741" s="1465"/>
      <c r="AK741" s="1488">
        <f>SUM(AK711:AK740)</f>
        <v>0</v>
      </c>
      <c r="AL741" s="1465"/>
      <c r="AM741" s="1488">
        <f>SUM(AM711:AM740)</f>
        <v>0</v>
      </c>
      <c r="AN741" s="1466">
        <f>SUM(AN711:AN740)</f>
        <v>0</v>
      </c>
      <c r="AO741" s="1467"/>
      <c r="AP741" s="1468"/>
      <c r="AQ741" s="1489">
        <f>SUM(AQ711:AQ740)</f>
        <v>1543591.5</v>
      </c>
      <c r="AR741" s="1468"/>
      <c r="AS741" s="1489">
        <f>SUM(AS711:AS740)</f>
        <v>1683394</v>
      </c>
      <c r="AT741" s="1469">
        <f>SUM(AT711:AT740)</f>
        <v>3226985.5</v>
      </c>
      <c r="AU741" s="1470"/>
      <c r="AV741" s="1471"/>
      <c r="AW741" s="1490">
        <f>SUM(AW711:AW740)</f>
        <v>189000</v>
      </c>
      <c r="AX741" s="1471"/>
      <c r="AY741" s="1490">
        <f>SUM(AY711:AY740)</f>
        <v>0</v>
      </c>
      <c r="AZ741" s="1472">
        <f>SUM(AZ711:AZ740)</f>
        <v>189000</v>
      </c>
      <c r="BA741" s="1151">
        <f t="shared" si="1556"/>
        <v>0</v>
      </c>
      <c r="BB741" s="1473"/>
      <c r="BC741" s="1491">
        <f>SUM(BC711:BC740)</f>
        <v>0</v>
      </c>
      <c r="BD741" s="1473"/>
      <c r="BE741" s="1491">
        <f>SUM(BE711:BE740)</f>
        <v>0</v>
      </c>
      <c r="BF741" s="1474">
        <f>SUM(BF711:BF713)+SUM(BF714:BF719)+SUM(BF720:BF721)+SUM(BF722:BF724)+BF725+SUM(BF727:BF739)</f>
        <v>0</v>
      </c>
      <c r="BG741" s="1220">
        <f t="shared" si="1558"/>
        <v>3415985.5</v>
      </c>
      <c r="BH741" s="1220">
        <f t="shared" si="1559"/>
        <v>-3415985.5</v>
      </c>
    </row>
    <row r="742" spans="1:60" x14ac:dyDescent="0.2">
      <c r="A742" s="1">
        <v>751</v>
      </c>
      <c r="B742" s="50"/>
      <c r="C742" s="1159"/>
      <c r="D742" s="51"/>
      <c r="E742" s="51"/>
      <c r="F742" s="51"/>
      <c r="G742" s="1124"/>
      <c r="H742" s="1124"/>
      <c r="I742" s="1124"/>
      <c r="J742" s="1125"/>
      <c r="K742" s="131"/>
      <c r="L742" s="1144"/>
      <c r="M742" s="1126"/>
      <c r="N742" s="1126"/>
      <c r="O742" s="1126"/>
      <c r="P742" s="1127"/>
      <c r="Q742" s="177"/>
      <c r="R742" s="1145"/>
      <c r="S742" s="1128"/>
      <c r="T742" s="1128"/>
      <c r="U742" s="1128"/>
      <c r="V742" s="1129"/>
      <c r="W742" s="224"/>
      <c r="X742" s="1146"/>
      <c r="Y742" s="1130"/>
      <c r="Z742" s="1130"/>
      <c r="AA742" s="1130"/>
      <c r="AB742" s="1131"/>
      <c r="AC742" s="271"/>
      <c r="AD742" s="1147"/>
      <c r="AE742" s="1132"/>
      <c r="AF742" s="1132"/>
      <c r="AG742" s="1132"/>
      <c r="AH742" s="1133"/>
      <c r="AI742" s="318"/>
      <c r="AJ742" s="1148"/>
      <c r="AK742" s="1134"/>
      <c r="AL742" s="1134"/>
      <c r="AM742" s="1134"/>
      <c r="AN742" s="1135"/>
      <c r="AO742" s="1107"/>
      <c r="AP742" s="1149"/>
      <c r="AQ742" s="1136"/>
      <c r="AR742" s="1136"/>
      <c r="AS742" s="1136"/>
      <c r="AT742" s="1137"/>
      <c r="AU742" s="1103"/>
      <c r="AV742" s="1150"/>
      <c r="AW742" s="1138"/>
      <c r="AX742" s="1138"/>
      <c r="AY742" s="1138"/>
      <c r="AZ742" s="1139"/>
      <c r="BA742" s="1151">
        <f t="shared" si="1556"/>
        <v>0</v>
      </c>
      <c r="BB742" s="1152"/>
      <c r="BC742" s="1140"/>
      <c r="BD742" s="1140"/>
      <c r="BE742" s="1140"/>
      <c r="BF742" s="1141"/>
      <c r="BG742" s="1220">
        <f t="shared" si="1558"/>
        <v>0</v>
      </c>
      <c r="BH742" s="1220">
        <f t="shared" si="1559"/>
        <v>0</v>
      </c>
    </row>
    <row r="743" spans="1:60" ht="13.5" x14ac:dyDescent="0.2">
      <c r="A743" s="1">
        <v>752</v>
      </c>
      <c r="B743" s="1123" t="s">
        <v>280</v>
      </c>
      <c r="C743" s="6"/>
      <c r="D743" s="7"/>
      <c r="E743" s="7"/>
      <c r="F743" s="7"/>
      <c r="G743" s="1124"/>
      <c r="H743" s="1124"/>
      <c r="I743" s="1124"/>
      <c r="J743" s="1125"/>
      <c r="K743" s="128"/>
      <c r="L743" s="90"/>
      <c r="M743" s="1126"/>
      <c r="N743" s="1126"/>
      <c r="O743" s="1126"/>
      <c r="P743" s="1127"/>
      <c r="Q743" s="169"/>
      <c r="R743" s="170"/>
      <c r="S743" s="1128"/>
      <c r="T743" s="1128"/>
      <c r="U743" s="1128"/>
      <c r="V743" s="1129"/>
      <c r="W743" s="216"/>
      <c r="X743" s="217"/>
      <c r="Y743" s="1130"/>
      <c r="Z743" s="1130"/>
      <c r="AA743" s="1130"/>
      <c r="AB743" s="1131"/>
      <c r="AC743" s="263"/>
      <c r="AD743" s="264"/>
      <c r="AE743" s="1132"/>
      <c r="AF743" s="1132"/>
      <c r="AG743" s="1132"/>
      <c r="AH743" s="1133"/>
      <c r="AI743" s="310"/>
      <c r="AJ743" s="311"/>
      <c r="AK743" s="1134"/>
      <c r="AL743" s="1134"/>
      <c r="AM743" s="1134"/>
      <c r="AN743" s="1135"/>
      <c r="AO743" s="1091"/>
      <c r="AP743" s="1092"/>
      <c r="AQ743" s="1136"/>
      <c r="AR743" s="1136"/>
      <c r="AS743" s="1136"/>
      <c r="AT743" s="1137"/>
      <c r="AU743" s="1099"/>
      <c r="AV743" s="1100"/>
      <c r="AW743" s="1138"/>
      <c r="AX743" s="1138"/>
      <c r="AY743" s="1138"/>
      <c r="AZ743" s="1139"/>
      <c r="BA743" s="1151">
        <f t="shared" ref="BA743:BA756" si="1634">E743-K743-Q743-W743-AC743-AI743-AO743-AU743</f>
        <v>0</v>
      </c>
      <c r="BB743" s="357"/>
      <c r="BC743" s="1140"/>
      <c r="BD743" s="1140"/>
      <c r="BE743" s="1140"/>
      <c r="BF743" s="1141"/>
      <c r="BG743" s="1220">
        <f t="shared" ref="BG743:BG757" si="1635">J743-P743-V743-AB743-AH743-AN743</f>
        <v>0</v>
      </c>
      <c r="BH743" s="1220">
        <f t="shared" ref="BH743:BH757" si="1636">BF743-BG743</f>
        <v>0</v>
      </c>
    </row>
    <row r="744" spans="1:60" x14ac:dyDescent="0.2">
      <c r="A744" s="1">
        <v>753</v>
      </c>
      <c r="B744" s="50"/>
      <c r="C744" s="1159"/>
      <c r="D744" s="51"/>
      <c r="E744" s="51"/>
      <c r="F744" s="51"/>
      <c r="G744" s="1124"/>
      <c r="H744" s="1124"/>
      <c r="I744" s="1124"/>
      <c r="J744" s="1125"/>
      <c r="K744" s="131"/>
      <c r="L744" s="1144"/>
      <c r="M744" s="1126"/>
      <c r="N744" s="1126"/>
      <c r="O744" s="1126"/>
      <c r="P744" s="1127"/>
      <c r="Q744" s="177"/>
      <c r="R744" s="1145"/>
      <c r="S744" s="1128"/>
      <c r="T744" s="1128"/>
      <c r="U744" s="1128"/>
      <c r="V744" s="1129"/>
      <c r="W744" s="224"/>
      <c r="X744" s="1146"/>
      <c r="Y744" s="1130"/>
      <c r="Z744" s="1130"/>
      <c r="AA744" s="1130"/>
      <c r="AB744" s="1131"/>
      <c r="AC744" s="271"/>
      <c r="AD744" s="1147"/>
      <c r="AE744" s="1132"/>
      <c r="AF744" s="1132"/>
      <c r="AG744" s="1132"/>
      <c r="AH744" s="1133"/>
      <c r="AI744" s="318"/>
      <c r="AJ744" s="1148"/>
      <c r="AK744" s="1134"/>
      <c r="AL744" s="1134"/>
      <c r="AM744" s="1134"/>
      <c r="AN744" s="1135"/>
      <c r="AO744" s="1107"/>
      <c r="AP744" s="1149"/>
      <c r="AQ744" s="1136"/>
      <c r="AR744" s="1136"/>
      <c r="AS744" s="1136"/>
      <c r="AT744" s="1137"/>
      <c r="AU744" s="1103"/>
      <c r="AV744" s="1150"/>
      <c r="AW744" s="1138"/>
      <c r="AX744" s="1138"/>
      <c r="AY744" s="1138"/>
      <c r="AZ744" s="1139"/>
      <c r="BA744" s="1151">
        <f t="shared" si="1634"/>
        <v>0</v>
      </c>
      <c r="BB744" s="1152"/>
      <c r="BC744" s="1140"/>
      <c r="BD744" s="1140"/>
      <c r="BE744" s="1140"/>
      <c r="BF744" s="1141"/>
      <c r="BG744" s="1220">
        <f t="shared" si="1635"/>
        <v>0</v>
      </c>
      <c r="BH744" s="1220">
        <f t="shared" si="1636"/>
        <v>0</v>
      </c>
    </row>
    <row r="745" spans="1:60" x14ac:dyDescent="0.2">
      <c r="A745" s="1">
        <v>759</v>
      </c>
      <c r="B745" s="50" t="s">
        <v>219</v>
      </c>
      <c r="C745" s="1159" t="s">
        <v>220</v>
      </c>
      <c r="D745" s="51" t="s">
        <v>35</v>
      </c>
      <c r="E745" s="51">
        <v>50</v>
      </c>
      <c r="F745" s="76">
        <v>80</v>
      </c>
      <c r="G745" s="76">
        <f t="shared" ref="G745:G755" si="1637">E745*F745</f>
        <v>4000</v>
      </c>
      <c r="H745" s="76">
        <v>30</v>
      </c>
      <c r="I745" s="76">
        <f t="shared" ref="I745:I755" si="1638">E745*H745</f>
        <v>1500</v>
      </c>
      <c r="J745" s="120">
        <f t="shared" ref="J745:J755" si="1639">G745+I745</f>
        <v>5500</v>
      </c>
      <c r="K745" s="131"/>
      <c r="L745" s="95">
        <v>80</v>
      </c>
      <c r="M745" s="95">
        <f t="shared" ref="M745:M752" si="1640">K745*L745</f>
        <v>0</v>
      </c>
      <c r="N745" s="95">
        <v>30</v>
      </c>
      <c r="O745" s="95">
        <f t="shared" ref="O745:O752" si="1641">K745*N745</f>
        <v>0</v>
      </c>
      <c r="P745" s="96">
        <f t="shared" ref="P745:P752" si="1642">M745+O745</f>
        <v>0</v>
      </c>
      <c r="Q745" s="177"/>
      <c r="R745" s="178">
        <v>80</v>
      </c>
      <c r="S745" s="178">
        <f t="shared" ref="S745:S752" si="1643">Q745*R745</f>
        <v>0</v>
      </c>
      <c r="T745" s="178">
        <v>30</v>
      </c>
      <c r="U745" s="178">
        <f t="shared" ref="U745:U752" si="1644">Q745*T745</f>
        <v>0</v>
      </c>
      <c r="V745" s="179">
        <f t="shared" ref="V745:V752" si="1645">S745+U745</f>
        <v>0</v>
      </c>
      <c r="W745" s="224"/>
      <c r="X745" s="225">
        <v>80</v>
      </c>
      <c r="Y745" s="225">
        <f t="shared" ref="Y745:Y752" si="1646">W745*X745</f>
        <v>0</v>
      </c>
      <c r="Z745" s="225">
        <v>30</v>
      </c>
      <c r="AA745" s="225">
        <f t="shared" ref="AA745:AA752" si="1647">W745*Z745</f>
        <v>0</v>
      </c>
      <c r="AB745" s="226">
        <f t="shared" ref="AB745:AB752" si="1648">Y745+AA745</f>
        <v>0</v>
      </c>
      <c r="AC745" s="271"/>
      <c r="AD745" s="272">
        <v>80</v>
      </c>
      <c r="AE745" s="272">
        <f t="shared" ref="AE745:AE752" si="1649">AC745*AD745</f>
        <v>0</v>
      </c>
      <c r="AF745" s="272">
        <v>30</v>
      </c>
      <c r="AG745" s="272">
        <f t="shared" ref="AG745:AG752" si="1650">AC745*AF745</f>
        <v>0</v>
      </c>
      <c r="AH745" s="273">
        <f t="shared" ref="AH745:AH752" si="1651">AE745+AG745</f>
        <v>0</v>
      </c>
      <c r="AI745" s="318"/>
      <c r="AJ745" s="319">
        <v>80</v>
      </c>
      <c r="AK745" s="319">
        <f t="shared" ref="AK745:AK752" si="1652">AI745*AJ745</f>
        <v>0</v>
      </c>
      <c r="AL745" s="319">
        <v>30</v>
      </c>
      <c r="AM745" s="319">
        <f t="shared" ref="AM745:AM752" si="1653">AI745*AL745</f>
        <v>0</v>
      </c>
      <c r="AN745" s="320">
        <f t="shared" ref="AN745:AN752" si="1654">AK745+AM745</f>
        <v>0</v>
      </c>
      <c r="AO745" s="1610">
        <v>50</v>
      </c>
      <c r="AP745" s="1093">
        <v>80</v>
      </c>
      <c r="AQ745" s="1093">
        <f t="shared" ref="AQ745:AQ746" si="1655">AO745*AP745</f>
        <v>4000</v>
      </c>
      <c r="AR745" s="1093">
        <v>30</v>
      </c>
      <c r="AS745" s="1093">
        <f t="shared" ref="AS745:AS746" si="1656">AO745*AR745</f>
        <v>1500</v>
      </c>
      <c r="AT745" s="1094">
        <f t="shared" ref="AT745:AT752" si="1657">AQ745+AS745</f>
        <v>5500</v>
      </c>
      <c r="AU745" s="1103"/>
      <c r="AV745" s="1101">
        <v>80</v>
      </c>
      <c r="AW745" s="1101">
        <f t="shared" ref="AW745:AW746" si="1658">AU745*AV745</f>
        <v>0</v>
      </c>
      <c r="AX745" s="1101">
        <v>30</v>
      </c>
      <c r="AY745" s="1101">
        <f t="shared" ref="AY745:AY746" si="1659">AU745*AX745</f>
        <v>0</v>
      </c>
      <c r="AZ745" s="1102">
        <f t="shared" ref="AZ745:AZ752" si="1660">AW745+AY745</f>
        <v>0</v>
      </c>
      <c r="BA745" s="1151">
        <f t="shared" si="1634"/>
        <v>0</v>
      </c>
      <c r="BB745" s="363">
        <v>80</v>
      </c>
      <c r="BC745" s="363">
        <f t="shared" ref="BC745:BC746" si="1661">BA745*BB745</f>
        <v>0</v>
      </c>
      <c r="BD745" s="363">
        <v>30</v>
      </c>
      <c r="BE745" s="363">
        <f t="shared" ref="BE745:BE746" si="1662">BA745*BD745</f>
        <v>0</v>
      </c>
      <c r="BF745" s="364">
        <f t="shared" ref="BF745:BF752" si="1663">BC745+BE745</f>
        <v>0</v>
      </c>
      <c r="BG745" s="1220">
        <f t="shared" si="1635"/>
        <v>5500</v>
      </c>
      <c r="BH745" s="1220">
        <f t="shared" si="1636"/>
        <v>-5500</v>
      </c>
    </row>
    <row r="746" spans="1:60" x14ac:dyDescent="0.2">
      <c r="A746" s="1">
        <v>761</v>
      </c>
      <c r="B746" s="50" t="s">
        <v>274</v>
      </c>
      <c r="C746" s="1159" t="s">
        <v>220</v>
      </c>
      <c r="D746" s="51" t="s">
        <v>35</v>
      </c>
      <c r="E746" s="51">
        <v>100</v>
      </c>
      <c r="F746" s="76">
        <v>0</v>
      </c>
      <c r="G746" s="76">
        <f t="shared" si="1637"/>
        <v>0</v>
      </c>
      <c r="H746" s="76">
        <v>32</v>
      </c>
      <c r="I746" s="76">
        <f t="shared" si="1638"/>
        <v>3200</v>
      </c>
      <c r="J746" s="120">
        <f t="shared" si="1639"/>
        <v>3200</v>
      </c>
      <c r="K746" s="131"/>
      <c r="L746" s="95">
        <v>0</v>
      </c>
      <c r="M746" s="95">
        <f t="shared" si="1640"/>
        <v>0</v>
      </c>
      <c r="N746" s="95">
        <v>32</v>
      </c>
      <c r="O746" s="95">
        <f t="shared" si="1641"/>
        <v>0</v>
      </c>
      <c r="P746" s="96">
        <f t="shared" si="1642"/>
        <v>0</v>
      </c>
      <c r="Q746" s="177"/>
      <c r="R746" s="178">
        <v>0</v>
      </c>
      <c r="S746" s="178">
        <f t="shared" si="1643"/>
        <v>0</v>
      </c>
      <c r="T746" s="178">
        <v>32</v>
      </c>
      <c r="U746" s="178">
        <f t="shared" si="1644"/>
        <v>0</v>
      </c>
      <c r="V746" s="179">
        <f t="shared" si="1645"/>
        <v>0</v>
      </c>
      <c r="W746" s="224"/>
      <c r="X746" s="225">
        <v>0</v>
      </c>
      <c r="Y746" s="225">
        <f t="shared" si="1646"/>
        <v>0</v>
      </c>
      <c r="Z746" s="225">
        <v>32</v>
      </c>
      <c r="AA746" s="225">
        <f t="shared" si="1647"/>
        <v>0</v>
      </c>
      <c r="AB746" s="226">
        <f t="shared" si="1648"/>
        <v>0</v>
      </c>
      <c r="AC746" s="271"/>
      <c r="AD746" s="272">
        <v>0</v>
      </c>
      <c r="AE746" s="272">
        <f t="shared" si="1649"/>
        <v>0</v>
      </c>
      <c r="AF746" s="272">
        <v>32</v>
      </c>
      <c r="AG746" s="272">
        <f t="shared" si="1650"/>
        <v>0</v>
      </c>
      <c r="AH746" s="273">
        <f t="shared" si="1651"/>
        <v>0</v>
      </c>
      <c r="AI746" s="318"/>
      <c r="AJ746" s="319">
        <v>0</v>
      </c>
      <c r="AK746" s="319">
        <f t="shared" si="1652"/>
        <v>0</v>
      </c>
      <c r="AL746" s="319">
        <v>32</v>
      </c>
      <c r="AM746" s="319">
        <f t="shared" si="1653"/>
        <v>0</v>
      </c>
      <c r="AN746" s="320">
        <f t="shared" si="1654"/>
        <v>0</v>
      </c>
      <c r="AO746" s="1610">
        <v>100</v>
      </c>
      <c r="AP746" s="1093">
        <v>0</v>
      </c>
      <c r="AQ746" s="1093">
        <f t="shared" si="1655"/>
        <v>0</v>
      </c>
      <c r="AR746" s="1093">
        <v>32</v>
      </c>
      <c r="AS746" s="1093">
        <f t="shared" si="1656"/>
        <v>3200</v>
      </c>
      <c r="AT746" s="1094">
        <f t="shared" si="1657"/>
        <v>3200</v>
      </c>
      <c r="AU746" s="1103"/>
      <c r="AV746" s="1101">
        <v>0</v>
      </c>
      <c r="AW746" s="1101">
        <f t="shared" si="1658"/>
        <v>0</v>
      </c>
      <c r="AX746" s="1101">
        <v>32</v>
      </c>
      <c r="AY746" s="1101">
        <f t="shared" si="1659"/>
        <v>0</v>
      </c>
      <c r="AZ746" s="1102">
        <f t="shared" si="1660"/>
        <v>0</v>
      </c>
      <c r="BA746" s="1151">
        <f t="shared" si="1634"/>
        <v>0</v>
      </c>
      <c r="BB746" s="363">
        <v>0</v>
      </c>
      <c r="BC746" s="363">
        <f t="shared" si="1661"/>
        <v>0</v>
      </c>
      <c r="BD746" s="363">
        <v>32</v>
      </c>
      <c r="BE746" s="363">
        <f t="shared" si="1662"/>
        <v>0</v>
      </c>
      <c r="BF746" s="364">
        <f t="shared" si="1663"/>
        <v>0</v>
      </c>
      <c r="BG746" s="1220">
        <f t="shared" si="1635"/>
        <v>3200</v>
      </c>
      <c r="BH746" s="1220">
        <f t="shared" si="1636"/>
        <v>-3200</v>
      </c>
    </row>
    <row r="747" spans="1:60" x14ac:dyDescent="0.2">
      <c r="A747" s="1">
        <v>708</v>
      </c>
      <c r="B747" s="1499" t="s">
        <v>214</v>
      </c>
      <c r="C747" s="51"/>
      <c r="D747" s="51" t="s">
        <v>14</v>
      </c>
      <c r="E747" s="51">
        <v>40</v>
      </c>
      <c r="F747" s="76">
        <v>450</v>
      </c>
      <c r="G747" s="76">
        <f>E747*F747</f>
        <v>18000</v>
      </c>
      <c r="H747" s="76">
        <v>126</v>
      </c>
      <c r="I747" s="76">
        <f>E747*H747</f>
        <v>5040</v>
      </c>
      <c r="J747" s="1656">
        <f t="shared" si="1639"/>
        <v>23040</v>
      </c>
      <c r="K747" s="131"/>
      <c r="L747" s="95"/>
      <c r="M747" s="95"/>
      <c r="N747" s="95"/>
      <c r="O747" s="95"/>
      <c r="P747" s="96"/>
      <c r="Q747" s="177"/>
      <c r="R747" s="178"/>
      <c r="S747" s="178"/>
      <c r="T747" s="178"/>
      <c r="U747" s="178"/>
      <c r="V747" s="179"/>
      <c r="W747" s="224"/>
      <c r="X747" s="225"/>
      <c r="Y747" s="225"/>
      <c r="Z747" s="225"/>
      <c r="AA747" s="225"/>
      <c r="AB747" s="226"/>
      <c r="AC747" s="271"/>
      <c r="AD747" s="272"/>
      <c r="AE747" s="272"/>
      <c r="AF747" s="272"/>
      <c r="AG747" s="272"/>
      <c r="AH747" s="273"/>
      <c r="AI747" s="318"/>
      <c r="AJ747" s="319">
        <v>450</v>
      </c>
      <c r="AK747" s="319">
        <f>AI747*AJ747</f>
        <v>0</v>
      </c>
      <c r="AL747" s="319">
        <v>126</v>
      </c>
      <c r="AM747" s="319">
        <f>AI747*AL747</f>
        <v>0</v>
      </c>
      <c r="AN747" s="320">
        <f t="shared" si="1654"/>
        <v>0</v>
      </c>
      <c r="AO747" s="1610">
        <v>40</v>
      </c>
      <c r="AP747" s="1093">
        <v>450</v>
      </c>
      <c r="AQ747" s="1093">
        <f>AO747*AP747</f>
        <v>18000</v>
      </c>
      <c r="AR747" s="1093">
        <v>126</v>
      </c>
      <c r="AS747" s="1093">
        <f>AO747*AR747</f>
        <v>5040</v>
      </c>
      <c r="AT747" s="1094">
        <f t="shared" si="1657"/>
        <v>23040</v>
      </c>
      <c r="AU747" s="1103"/>
      <c r="AV747" s="1101">
        <v>450</v>
      </c>
      <c r="AW747" s="1101">
        <f>AU747*AV747</f>
        <v>0</v>
      </c>
      <c r="AX747" s="1101">
        <v>126</v>
      </c>
      <c r="AY747" s="1101">
        <f>AU747*AX747</f>
        <v>0</v>
      </c>
      <c r="AZ747" s="1102">
        <f t="shared" si="1660"/>
        <v>0</v>
      </c>
      <c r="BA747" s="1151">
        <f t="shared" si="1634"/>
        <v>0</v>
      </c>
      <c r="BB747" s="1156">
        <v>450</v>
      </c>
      <c r="BC747" s="1156">
        <f>BA747*BB747</f>
        <v>0</v>
      </c>
      <c r="BD747" s="1156">
        <v>126</v>
      </c>
      <c r="BE747" s="1156">
        <f>BA747*BD747</f>
        <v>0</v>
      </c>
      <c r="BF747" s="364">
        <f t="shared" si="1663"/>
        <v>0</v>
      </c>
      <c r="BG747" s="1220">
        <f t="shared" si="1635"/>
        <v>23040</v>
      </c>
      <c r="BH747" s="1220">
        <f t="shared" si="1636"/>
        <v>-23040</v>
      </c>
    </row>
    <row r="748" spans="1:60" ht="25.5" x14ac:dyDescent="0.2">
      <c r="A748" s="1">
        <v>763</v>
      </c>
      <c r="B748" s="50" t="s">
        <v>48</v>
      </c>
      <c r="C748" s="51" t="s">
        <v>379</v>
      </c>
      <c r="D748" s="51" t="s">
        <v>14</v>
      </c>
      <c r="E748" s="51">
        <v>1</v>
      </c>
      <c r="F748" s="76">
        <v>55700.4</v>
      </c>
      <c r="G748" s="76">
        <f t="shared" si="1637"/>
        <v>55700.4</v>
      </c>
      <c r="H748" s="76">
        <v>151613.06399999998</v>
      </c>
      <c r="I748" s="76">
        <f t="shared" si="1638"/>
        <v>151613.06399999998</v>
      </c>
      <c r="J748" s="120">
        <f t="shared" si="1639"/>
        <v>207313.46399999998</v>
      </c>
      <c r="K748" s="131"/>
      <c r="L748" s="95">
        <v>55700.4</v>
      </c>
      <c r="M748" s="95">
        <f t="shared" si="1640"/>
        <v>0</v>
      </c>
      <c r="N748" s="95">
        <v>151613.06399999998</v>
      </c>
      <c r="O748" s="95">
        <f t="shared" si="1641"/>
        <v>0</v>
      </c>
      <c r="P748" s="96">
        <f t="shared" si="1642"/>
        <v>0</v>
      </c>
      <c r="Q748" s="177"/>
      <c r="R748" s="178">
        <v>55700.4</v>
      </c>
      <c r="S748" s="178">
        <f t="shared" si="1643"/>
        <v>0</v>
      </c>
      <c r="T748" s="178">
        <v>151613.06399999998</v>
      </c>
      <c r="U748" s="178">
        <f t="shared" si="1644"/>
        <v>0</v>
      </c>
      <c r="V748" s="179">
        <f t="shared" si="1645"/>
        <v>0</v>
      </c>
      <c r="W748" s="224"/>
      <c r="X748" s="225">
        <v>55700.4</v>
      </c>
      <c r="Y748" s="225">
        <f t="shared" si="1646"/>
        <v>0</v>
      </c>
      <c r="Z748" s="225">
        <v>151613.06399999998</v>
      </c>
      <c r="AA748" s="225">
        <f t="shared" si="1647"/>
        <v>0</v>
      </c>
      <c r="AB748" s="226">
        <f t="shared" si="1648"/>
        <v>0</v>
      </c>
      <c r="AC748" s="271"/>
      <c r="AD748" s="272">
        <v>55700.4</v>
      </c>
      <c r="AE748" s="272">
        <f t="shared" si="1649"/>
        <v>0</v>
      </c>
      <c r="AF748" s="272">
        <v>151613.06399999998</v>
      </c>
      <c r="AG748" s="272">
        <f t="shared" si="1650"/>
        <v>0</v>
      </c>
      <c r="AH748" s="273">
        <f t="shared" si="1651"/>
        <v>0</v>
      </c>
      <c r="AI748" s="318"/>
      <c r="AJ748" s="319">
        <v>55700.4</v>
      </c>
      <c r="AK748" s="319">
        <f t="shared" si="1652"/>
        <v>0</v>
      </c>
      <c r="AL748" s="319">
        <v>151613.06399999998</v>
      </c>
      <c r="AM748" s="319">
        <f t="shared" si="1653"/>
        <v>0</v>
      </c>
      <c r="AN748" s="320">
        <f t="shared" si="1654"/>
        <v>0</v>
      </c>
      <c r="AO748" s="1610">
        <v>1</v>
      </c>
      <c r="AP748" s="1093">
        <v>55700.4</v>
      </c>
      <c r="AQ748" s="1093">
        <f t="shared" ref="AQ748:AQ750" si="1664">AO748*AP748</f>
        <v>55700.4</v>
      </c>
      <c r="AR748" s="1093">
        <v>151613.06399999998</v>
      </c>
      <c r="AS748" s="1093">
        <f t="shared" ref="AS748:AS750" si="1665">AO748*AR748</f>
        <v>151613.06399999998</v>
      </c>
      <c r="AT748" s="1094">
        <f t="shared" si="1657"/>
        <v>207313.46399999998</v>
      </c>
      <c r="AU748" s="1103"/>
      <c r="AV748" s="1101">
        <v>55700.4</v>
      </c>
      <c r="AW748" s="1101">
        <f t="shared" ref="AW748:AW750" si="1666">AU748*AV748</f>
        <v>0</v>
      </c>
      <c r="AX748" s="1101">
        <v>151613.06399999998</v>
      </c>
      <c r="AY748" s="1101">
        <f t="shared" ref="AY748:AY750" si="1667">AU748*AX748</f>
        <v>0</v>
      </c>
      <c r="AZ748" s="1102">
        <f t="shared" si="1660"/>
        <v>0</v>
      </c>
      <c r="BA748" s="1151">
        <f t="shared" si="1634"/>
        <v>0</v>
      </c>
      <c r="BB748" s="363">
        <v>55700.4</v>
      </c>
      <c r="BC748" s="363">
        <f t="shared" ref="BC748:BC750" si="1668">BA748*BB748</f>
        <v>0</v>
      </c>
      <c r="BD748" s="363">
        <v>151613.06399999998</v>
      </c>
      <c r="BE748" s="363">
        <f t="shared" ref="BE748:BE750" si="1669">BA748*BD748</f>
        <v>0</v>
      </c>
      <c r="BF748" s="364">
        <f t="shared" si="1663"/>
        <v>0</v>
      </c>
      <c r="BG748" s="1220">
        <f t="shared" si="1635"/>
        <v>207313.46399999998</v>
      </c>
      <c r="BH748" s="1220">
        <f t="shared" si="1636"/>
        <v>-207313.46399999998</v>
      </c>
    </row>
    <row r="749" spans="1:60" ht="25.5" x14ac:dyDescent="0.2">
      <c r="A749" s="1">
        <v>764</v>
      </c>
      <c r="B749" s="50" t="s">
        <v>377</v>
      </c>
      <c r="C749" s="51" t="s">
        <v>360</v>
      </c>
      <c r="D749" s="51" t="s">
        <v>14</v>
      </c>
      <c r="E749" s="51">
        <v>1</v>
      </c>
      <c r="F749" s="76">
        <v>23128</v>
      </c>
      <c r="G749" s="76">
        <f t="shared" si="1637"/>
        <v>23128</v>
      </c>
      <c r="H749" s="76">
        <v>69805.8</v>
      </c>
      <c r="I749" s="76">
        <f t="shared" si="1638"/>
        <v>69805.8</v>
      </c>
      <c r="J749" s="120">
        <f t="shared" si="1639"/>
        <v>92933.8</v>
      </c>
      <c r="K749" s="131"/>
      <c r="L749" s="95">
        <v>23128</v>
      </c>
      <c r="M749" s="95">
        <f t="shared" si="1640"/>
        <v>0</v>
      </c>
      <c r="N749" s="95">
        <v>69805.8</v>
      </c>
      <c r="O749" s="95">
        <f t="shared" si="1641"/>
        <v>0</v>
      </c>
      <c r="P749" s="96">
        <f t="shared" si="1642"/>
        <v>0</v>
      </c>
      <c r="Q749" s="177"/>
      <c r="R749" s="178">
        <v>23128</v>
      </c>
      <c r="S749" s="178">
        <f t="shared" si="1643"/>
        <v>0</v>
      </c>
      <c r="T749" s="178">
        <v>69805.8</v>
      </c>
      <c r="U749" s="178">
        <f t="shared" si="1644"/>
        <v>0</v>
      </c>
      <c r="V749" s="179">
        <f t="shared" si="1645"/>
        <v>0</v>
      </c>
      <c r="W749" s="224"/>
      <c r="X749" s="225">
        <v>23128</v>
      </c>
      <c r="Y749" s="225">
        <f t="shared" si="1646"/>
        <v>0</v>
      </c>
      <c r="Z749" s="225">
        <v>69805.8</v>
      </c>
      <c r="AA749" s="225">
        <f t="shared" si="1647"/>
        <v>0</v>
      </c>
      <c r="AB749" s="226">
        <f t="shared" si="1648"/>
        <v>0</v>
      </c>
      <c r="AC749" s="271"/>
      <c r="AD749" s="272">
        <v>23128</v>
      </c>
      <c r="AE749" s="272">
        <f t="shared" si="1649"/>
        <v>0</v>
      </c>
      <c r="AF749" s="272">
        <v>69805.8</v>
      </c>
      <c r="AG749" s="272">
        <f t="shared" si="1650"/>
        <v>0</v>
      </c>
      <c r="AH749" s="273">
        <f t="shared" si="1651"/>
        <v>0</v>
      </c>
      <c r="AI749" s="318"/>
      <c r="AJ749" s="319">
        <v>23128</v>
      </c>
      <c r="AK749" s="319">
        <f t="shared" si="1652"/>
        <v>0</v>
      </c>
      <c r="AL749" s="319">
        <v>69805.8</v>
      </c>
      <c r="AM749" s="319">
        <f t="shared" si="1653"/>
        <v>0</v>
      </c>
      <c r="AN749" s="320">
        <f t="shared" si="1654"/>
        <v>0</v>
      </c>
      <c r="AO749" s="1610">
        <v>1</v>
      </c>
      <c r="AP749" s="1093">
        <v>23128</v>
      </c>
      <c r="AQ749" s="1093">
        <f t="shared" si="1664"/>
        <v>23128</v>
      </c>
      <c r="AR749" s="1093">
        <v>69805.8</v>
      </c>
      <c r="AS749" s="1093">
        <f t="shared" si="1665"/>
        <v>69805.8</v>
      </c>
      <c r="AT749" s="1094">
        <f t="shared" si="1657"/>
        <v>92933.8</v>
      </c>
      <c r="AU749" s="1103"/>
      <c r="AV749" s="1101">
        <v>23128</v>
      </c>
      <c r="AW749" s="1101">
        <f t="shared" si="1666"/>
        <v>0</v>
      </c>
      <c r="AX749" s="1101">
        <v>69805.8</v>
      </c>
      <c r="AY749" s="1101">
        <f t="shared" si="1667"/>
        <v>0</v>
      </c>
      <c r="AZ749" s="1102">
        <f t="shared" si="1660"/>
        <v>0</v>
      </c>
      <c r="BA749" s="1151">
        <f t="shared" si="1634"/>
        <v>0</v>
      </c>
      <c r="BB749" s="363">
        <v>23128</v>
      </c>
      <c r="BC749" s="363">
        <f t="shared" si="1668"/>
        <v>0</v>
      </c>
      <c r="BD749" s="363">
        <v>69805.8</v>
      </c>
      <c r="BE749" s="363">
        <f t="shared" si="1669"/>
        <v>0</v>
      </c>
      <c r="BF749" s="364">
        <f t="shared" si="1663"/>
        <v>0</v>
      </c>
      <c r="BG749" s="1220">
        <f t="shared" si="1635"/>
        <v>92933.8</v>
      </c>
      <c r="BH749" s="1220">
        <f t="shared" si="1636"/>
        <v>-92933.8</v>
      </c>
    </row>
    <row r="750" spans="1:60" ht="25.5" x14ac:dyDescent="0.2">
      <c r="A750" s="1">
        <v>765</v>
      </c>
      <c r="B750" s="50" t="s">
        <v>378</v>
      </c>
      <c r="C750" s="51" t="s">
        <v>360</v>
      </c>
      <c r="D750" s="51" t="s">
        <v>14</v>
      </c>
      <c r="E750" s="51">
        <v>1</v>
      </c>
      <c r="F750" s="76">
        <v>23128</v>
      </c>
      <c r="G750" s="76">
        <f t="shared" si="1637"/>
        <v>23128</v>
      </c>
      <c r="H750" s="76">
        <v>73109.903999999995</v>
      </c>
      <c r="I750" s="76">
        <f t="shared" si="1638"/>
        <v>73109.903999999995</v>
      </c>
      <c r="J750" s="120">
        <f t="shared" si="1639"/>
        <v>96237.903999999995</v>
      </c>
      <c r="K750" s="131"/>
      <c r="L750" s="95">
        <v>23128</v>
      </c>
      <c r="M750" s="95">
        <f t="shared" si="1640"/>
        <v>0</v>
      </c>
      <c r="N750" s="95">
        <v>73109.903999999995</v>
      </c>
      <c r="O750" s="95">
        <f t="shared" si="1641"/>
        <v>0</v>
      </c>
      <c r="P750" s="96">
        <f t="shared" si="1642"/>
        <v>0</v>
      </c>
      <c r="Q750" s="177"/>
      <c r="R750" s="178">
        <v>23128</v>
      </c>
      <c r="S750" s="178">
        <f t="shared" si="1643"/>
        <v>0</v>
      </c>
      <c r="T750" s="178">
        <v>73109.903999999995</v>
      </c>
      <c r="U750" s="178">
        <f t="shared" si="1644"/>
        <v>0</v>
      </c>
      <c r="V750" s="179">
        <f t="shared" si="1645"/>
        <v>0</v>
      </c>
      <c r="W750" s="224"/>
      <c r="X750" s="225">
        <v>23128</v>
      </c>
      <c r="Y750" s="225">
        <f t="shared" si="1646"/>
        <v>0</v>
      </c>
      <c r="Z750" s="225">
        <v>73109.903999999995</v>
      </c>
      <c r="AA750" s="225">
        <f t="shared" si="1647"/>
        <v>0</v>
      </c>
      <c r="AB750" s="226">
        <f t="shared" si="1648"/>
        <v>0</v>
      </c>
      <c r="AC750" s="271"/>
      <c r="AD750" s="272">
        <v>23128</v>
      </c>
      <c r="AE750" s="272">
        <f t="shared" si="1649"/>
        <v>0</v>
      </c>
      <c r="AF750" s="272">
        <v>73109.903999999995</v>
      </c>
      <c r="AG750" s="272">
        <f t="shared" si="1650"/>
        <v>0</v>
      </c>
      <c r="AH750" s="273">
        <f t="shared" si="1651"/>
        <v>0</v>
      </c>
      <c r="AI750" s="318"/>
      <c r="AJ750" s="319">
        <v>23128</v>
      </c>
      <c r="AK750" s="319">
        <f t="shared" si="1652"/>
        <v>0</v>
      </c>
      <c r="AL750" s="319">
        <v>73109.903999999995</v>
      </c>
      <c r="AM750" s="319">
        <f t="shared" si="1653"/>
        <v>0</v>
      </c>
      <c r="AN750" s="320">
        <f t="shared" si="1654"/>
        <v>0</v>
      </c>
      <c r="AO750" s="1610">
        <v>1</v>
      </c>
      <c r="AP750" s="1093">
        <v>23128</v>
      </c>
      <c r="AQ750" s="1093">
        <f t="shared" si="1664"/>
        <v>23128</v>
      </c>
      <c r="AR750" s="1093">
        <v>73109.903999999995</v>
      </c>
      <c r="AS750" s="1093">
        <f t="shared" si="1665"/>
        <v>73109.903999999995</v>
      </c>
      <c r="AT750" s="1094">
        <f t="shared" si="1657"/>
        <v>96237.903999999995</v>
      </c>
      <c r="AU750" s="1103"/>
      <c r="AV750" s="1101">
        <v>23128</v>
      </c>
      <c r="AW750" s="1101">
        <f t="shared" si="1666"/>
        <v>0</v>
      </c>
      <c r="AX750" s="1101">
        <v>73109.903999999995</v>
      </c>
      <c r="AY750" s="1101">
        <f t="shared" si="1667"/>
        <v>0</v>
      </c>
      <c r="AZ750" s="1102">
        <f t="shared" si="1660"/>
        <v>0</v>
      </c>
      <c r="BA750" s="1151">
        <f t="shared" si="1634"/>
        <v>0</v>
      </c>
      <c r="BB750" s="363">
        <v>23128</v>
      </c>
      <c r="BC750" s="363">
        <f t="shared" si="1668"/>
        <v>0</v>
      </c>
      <c r="BD750" s="363">
        <v>73109.903999999995</v>
      </c>
      <c r="BE750" s="363">
        <f t="shared" si="1669"/>
        <v>0</v>
      </c>
      <c r="BF750" s="364">
        <f t="shared" si="1663"/>
        <v>0</v>
      </c>
      <c r="BG750" s="1220">
        <f t="shared" si="1635"/>
        <v>96237.903999999995</v>
      </c>
      <c r="BH750" s="1220">
        <f t="shared" si="1636"/>
        <v>-96237.903999999995</v>
      </c>
    </row>
    <row r="751" spans="1:60" x14ac:dyDescent="0.2">
      <c r="A751" s="1">
        <v>734</v>
      </c>
      <c r="B751" s="50" t="s">
        <v>599</v>
      </c>
      <c r="C751" s="1159" t="s">
        <v>225</v>
      </c>
      <c r="D751" s="51" t="s">
        <v>35</v>
      </c>
      <c r="E751" s="51">
        <v>50</v>
      </c>
      <c r="F751" s="76">
        <v>150</v>
      </c>
      <c r="G751" s="76">
        <f>E751*F751</f>
        <v>7500</v>
      </c>
      <c r="H751" s="76">
        <v>221</v>
      </c>
      <c r="I751" s="76">
        <f>E751*H751</f>
        <v>11050</v>
      </c>
      <c r="J751" s="1656">
        <f t="shared" si="1639"/>
        <v>18550</v>
      </c>
      <c r="K751" s="131"/>
      <c r="L751" s="95"/>
      <c r="M751" s="95"/>
      <c r="N751" s="95"/>
      <c r="O751" s="95"/>
      <c r="P751" s="96"/>
      <c r="Q751" s="177"/>
      <c r="R751" s="178"/>
      <c r="S751" s="178"/>
      <c r="T751" s="178"/>
      <c r="U751" s="178"/>
      <c r="V751" s="179"/>
      <c r="W751" s="224"/>
      <c r="X751" s="225"/>
      <c r="Y751" s="225"/>
      <c r="Z751" s="225"/>
      <c r="AA751" s="225"/>
      <c r="AB751" s="226"/>
      <c r="AC751" s="271"/>
      <c r="AD751" s="272"/>
      <c r="AE751" s="272"/>
      <c r="AF751" s="272"/>
      <c r="AG751" s="272"/>
      <c r="AH751" s="273"/>
      <c r="AI751" s="318"/>
      <c r="AJ751" s="319">
        <v>150</v>
      </c>
      <c r="AK751" s="319">
        <f>AI751*AJ751</f>
        <v>0</v>
      </c>
      <c r="AL751" s="319">
        <v>221</v>
      </c>
      <c r="AM751" s="319">
        <f>AI751*AL751</f>
        <v>0</v>
      </c>
      <c r="AN751" s="320">
        <f t="shared" si="1654"/>
        <v>0</v>
      </c>
      <c r="AO751" s="1610">
        <v>50</v>
      </c>
      <c r="AP751" s="1093">
        <v>150</v>
      </c>
      <c r="AQ751" s="1093">
        <f>AO751*AP751</f>
        <v>7500</v>
      </c>
      <c r="AR751" s="1093">
        <v>221</v>
      </c>
      <c r="AS751" s="1093">
        <f>AO751*AR751</f>
        <v>11050</v>
      </c>
      <c r="AT751" s="1094">
        <f t="shared" si="1657"/>
        <v>18550</v>
      </c>
      <c r="AU751" s="1103"/>
      <c r="AV751" s="1101">
        <v>150</v>
      </c>
      <c r="AW751" s="1101">
        <f>AU751*AV751</f>
        <v>0</v>
      </c>
      <c r="AX751" s="1101">
        <v>221</v>
      </c>
      <c r="AY751" s="1101">
        <f>AU751*AX751</f>
        <v>0</v>
      </c>
      <c r="AZ751" s="1102">
        <f t="shared" si="1660"/>
        <v>0</v>
      </c>
      <c r="BA751" s="1151">
        <f t="shared" si="1634"/>
        <v>0</v>
      </c>
      <c r="BB751" s="1156">
        <v>150</v>
      </c>
      <c r="BC751" s="1156">
        <f>BA751*BB751</f>
        <v>0</v>
      </c>
      <c r="BD751" s="1156">
        <v>221</v>
      </c>
      <c r="BE751" s="1156">
        <f>BA751*BD751</f>
        <v>0</v>
      </c>
      <c r="BF751" s="364">
        <f t="shared" si="1663"/>
        <v>0</v>
      </c>
      <c r="BG751" s="1220">
        <f t="shared" si="1635"/>
        <v>18550</v>
      </c>
      <c r="BH751" s="1220">
        <f t="shared" si="1636"/>
        <v>-18550</v>
      </c>
    </row>
    <row r="752" spans="1:60" x14ac:dyDescent="0.2">
      <c r="A752" s="1">
        <v>772</v>
      </c>
      <c r="B752" s="50" t="s">
        <v>231</v>
      </c>
      <c r="C752" s="51"/>
      <c r="D752" s="51" t="s">
        <v>32</v>
      </c>
      <c r="E752" s="51">
        <v>1</v>
      </c>
      <c r="F752" s="76">
        <v>123668.5</v>
      </c>
      <c r="G752" s="76">
        <f t="shared" si="1637"/>
        <v>123668.5</v>
      </c>
      <c r="H752" s="76">
        <v>247337</v>
      </c>
      <c r="I752" s="76">
        <f t="shared" si="1638"/>
        <v>247337</v>
      </c>
      <c r="J752" s="120">
        <f t="shared" si="1639"/>
        <v>371005.5</v>
      </c>
      <c r="K752" s="131"/>
      <c r="L752" s="95">
        <v>123668.5</v>
      </c>
      <c r="M752" s="95">
        <f t="shared" si="1640"/>
        <v>0</v>
      </c>
      <c r="N752" s="95">
        <v>247337</v>
      </c>
      <c r="O752" s="95">
        <f t="shared" si="1641"/>
        <v>0</v>
      </c>
      <c r="P752" s="96">
        <f t="shared" si="1642"/>
        <v>0</v>
      </c>
      <c r="Q752" s="177"/>
      <c r="R752" s="178">
        <v>123668.5</v>
      </c>
      <c r="S752" s="178">
        <f t="shared" si="1643"/>
        <v>0</v>
      </c>
      <c r="T752" s="178">
        <v>247337</v>
      </c>
      <c r="U752" s="178">
        <f t="shared" si="1644"/>
        <v>0</v>
      </c>
      <c r="V752" s="179">
        <f t="shared" si="1645"/>
        <v>0</v>
      </c>
      <c r="W752" s="224"/>
      <c r="X752" s="225">
        <v>123668.5</v>
      </c>
      <c r="Y752" s="225">
        <f t="shared" si="1646"/>
        <v>0</v>
      </c>
      <c r="Z752" s="225">
        <v>247337</v>
      </c>
      <c r="AA752" s="225">
        <f t="shared" si="1647"/>
        <v>0</v>
      </c>
      <c r="AB752" s="226">
        <f t="shared" si="1648"/>
        <v>0</v>
      </c>
      <c r="AC752" s="271"/>
      <c r="AD752" s="272">
        <v>123668.5</v>
      </c>
      <c r="AE752" s="272">
        <f t="shared" si="1649"/>
        <v>0</v>
      </c>
      <c r="AF752" s="272">
        <v>247337</v>
      </c>
      <c r="AG752" s="272">
        <f t="shared" si="1650"/>
        <v>0</v>
      </c>
      <c r="AH752" s="273">
        <f t="shared" si="1651"/>
        <v>0</v>
      </c>
      <c r="AI752" s="318"/>
      <c r="AJ752" s="319">
        <v>123668.5</v>
      </c>
      <c r="AK752" s="319">
        <f t="shared" si="1652"/>
        <v>0</v>
      </c>
      <c r="AL752" s="319">
        <v>247337</v>
      </c>
      <c r="AM752" s="319">
        <f t="shared" si="1653"/>
        <v>0</v>
      </c>
      <c r="AN752" s="320">
        <f t="shared" si="1654"/>
        <v>0</v>
      </c>
      <c r="AO752" s="1610">
        <v>1</v>
      </c>
      <c r="AP752" s="1093">
        <v>123668.5</v>
      </c>
      <c r="AQ752" s="1093">
        <f t="shared" ref="AQ752" si="1670">AO752*AP752</f>
        <v>123668.5</v>
      </c>
      <c r="AR752" s="1093">
        <v>247337</v>
      </c>
      <c r="AS752" s="1093">
        <f t="shared" ref="AS752" si="1671">AO752*AR752</f>
        <v>247337</v>
      </c>
      <c r="AT752" s="1094">
        <f t="shared" si="1657"/>
        <v>371005.5</v>
      </c>
      <c r="AU752" s="1103"/>
      <c r="AV752" s="1101">
        <v>123668.5</v>
      </c>
      <c r="AW752" s="1101">
        <f t="shared" ref="AW752" si="1672">AU752*AV752</f>
        <v>0</v>
      </c>
      <c r="AX752" s="1101">
        <v>247337</v>
      </c>
      <c r="AY752" s="1101">
        <f t="shared" ref="AY752" si="1673">AU752*AX752</f>
        <v>0</v>
      </c>
      <c r="AZ752" s="1102">
        <f t="shared" si="1660"/>
        <v>0</v>
      </c>
      <c r="BA752" s="1151">
        <f t="shared" si="1634"/>
        <v>0</v>
      </c>
      <c r="BB752" s="363">
        <v>123668.5</v>
      </c>
      <c r="BC752" s="363">
        <f t="shared" ref="BC752" si="1674">BA752*BB752</f>
        <v>0</v>
      </c>
      <c r="BD752" s="363">
        <v>247337</v>
      </c>
      <c r="BE752" s="363">
        <f t="shared" ref="BE752" si="1675">BA752*BD752</f>
        <v>0</v>
      </c>
      <c r="BF752" s="364">
        <f t="shared" si="1663"/>
        <v>0</v>
      </c>
      <c r="BG752" s="1220">
        <f t="shared" si="1635"/>
        <v>371005.5</v>
      </c>
      <c r="BH752" s="1220">
        <f t="shared" si="1636"/>
        <v>-371005.5</v>
      </c>
    </row>
    <row r="753" spans="1:60" x14ac:dyDescent="0.2">
      <c r="A753" s="1">
        <v>773</v>
      </c>
      <c r="B753" s="1438"/>
      <c r="C753" s="1399"/>
      <c r="D753" s="1399"/>
      <c r="E753" s="1399"/>
      <c r="F753" s="76"/>
      <c r="G753" s="76"/>
      <c r="H753" s="76"/>
      <c r="I753" s="76"/>
      <c r="J753" s="120"/>
      <c r="K753" s="1439"/>
      <c r="L753" s="95"/>
      <c r="M753" s="95"/>
      <c r="N753" s="95"/>
      <c r="O753" s="95"/>
      <c r="P753" s="96"/>
      <c r="Q753" s="1440"/>
      <c r="R753" s="178"/>
      <c r="S753" s="178"/>
      <c r="T753" s="178"/>
      <c r="U753" s="178"/>
      <c r="V753" s="179"/>
      <c r="W753" s="1441"/>
      <c r="X753" s="225"/>
      <c r="Y753" s="225"/>
      <c r="Z753" s="225"/>
      <c r="AA753" s="225"/>
      <c r="AB753" s="226"/>
      <c r="AC753" s="1442"/>
      <c r="AD753" s="272"/>
      <c r="AE753" s="272"/>
      <c r="AF753" s="272"/>
      <c r="AG753" s="272"/>
      <c r="AH753" s="273"/>
      <c r="AI753" s="1443"/>
      <c r="AJ753" s="319"/>
      <c r="AK753" s="319"/>
      <c r="AL753" s="319"/>
      <c r="AM753" s="319"/>
      <c r="AN753" s="320"/>
      <c r="AO753" s="1444"/>
      <c r="AP753" s="1093"/>
      <c r="AQ753" s="1093"/>
      <c r="AR753" s="1093"/>
      <c r="AS753" s="1093"/>
      <c r="AT753" s="1094"/>
      <c r="AU753" s="1445"/>
      <c r="AV753" s="1101"/>
      <c r="AW753" s="1101"/>
      <c r="AX753" s="1101"/>
      <c r="AY753" s="1101"/>
      <c r="AZ753" s="1102"/>
      <c r="BA753" s="1151">
        <f t="shared" si="1634"/>
        <v>0</v>
      </c>
      <c r="BB753" s="363"/>
      <c r="BC753" s="363"/>
      <c r="BD753" s="363"/>
      <c r="BE753" s="363"/>
      <c r="BF753" s="364"/>
      <c r="BG753" s="1220">
        <f t="shared" si="1635"/>
        <v>0</v>
      </c>
      <c r="BH753" s="1220">
        <f t="shared" si="1636"/>
        <v>0</v>
      </c>
    </row>
    <row r="754" spans="1:60" x14ac:dyDescent="0.2">
      <c r="A754" s="1">
        <v>774</v>
      </c>
      <c r="B754" s="50" t="s">
        <v>206</v>
      </c>
      <c r="C754" s="1159"/>
      <c r="D754" s="51" t="s">
        <v>207</v>
      </c>
      <c r="E754" s="51">
        <v>1</v>
      </c>
      <c r="F754" s="76">
        <v>210000</v>
      </c>
      <c r="G754" s="76">
        <f t="shared" si="1637"/>
        <v>210000</v>
      </c>
      <c r="H754" s="76">
        <v>0</v>
      </c>
      <c r="I754" s="76">
        <f t="shared" si="1638"/>
        <v>0</v>
      </c>
      <c r="J754" s="120">
        <f t="shared" si="1639"/>
        <v>210000</v>
      </c>
      <c r="K754" s="131"/>
      <c r="L754" s="95">
        <v>210000</v>
      </c>
      <c r="M754" s="95">
        <f t="shared" ref="M754:M755" si="1676">K754*L754</f>
        <v>0</v>
      </c>
      <c r="N754" s="95">
        <v>0</v>
      </c>
      <c r="O754" s="95">
        <f t="shared" ref="O754:O755" si="1677">K754*N754</f>
        <v>0</v>
      </c>
      <c r="P754" s="96">
        <f t="shared" ref="P754:P755" si="1678">M754+O754</f>
        <v>0</v>
      </c>
      <c r="Q754" s="177"/>
      <c r="R754" s="178">
        <v>210000</v>
      </c>
      <c r="S754" s="178">
        <f t="shared" ref="S754:S755" si="1679">Q754*R754</f>
        <v>0</v>
      </c>
      <c r="T754" s="178">
        <v>0</v>
      </c>
      <c r="U754" s="178">
        <f t="shared" ref="U754:U755" si="1680">Q754*T754</f>
        <v>0</v>
      </c>
      <c r="V754" s="179">
        <f t="shared" ref="V754:V755" si="1681">S754+U754</f>
        <v>0</v>
      </c>
      <c r="W754" s="224"/>
      <c r="X754" s="225">
        <v>210000</v>
      </c>
      <c r="Y754" s="225">
        <f t="shared" ref="Y754:Y755" si="1682">W754*X754</f>
        <v>0</v>
      </c>
      <c r="Z754" s="225">
        <v>0</v>
      </c>
      <c r="AA754" s="225">
        <f t="shared" ref="AA754:AA755" si="1683">W754*Z754</f>
        <v>0</v>
      </c>
      <c r="AB754" s="226">
        <f t="shared" ref="AB754:AB755" si="1684">Y754+AA754</f>
        <v>0</v>
      </c>
      <c r="AC754" s="271"/>
      <c r="AD754" s="272">
        <v>210000</v>
      </c>
      <c r="AE754" s="272">
        <f t="shared" ref="AE754:AE755" si="1685">AC754*AD754</f>
        <v>0</v>
      </c>
      <c r="AF754" s="272">
        <v>0</v>
      </c>
      <c r="AG754" s="272">
        <f t="shared" ref="AG754:AG755" si="1686">AC754*AF754</f>
        <v>0</v>
      </c>
      <c r="AH754" s="273">
        <f t="shared" ref="AH754:AH755" si="1687">AE754+AG754</f>
        <v>0</v>
      </c>
      <c r="AI754" s="318"/>
      <c r="AJ754" s="319">
        <v>210000</v>
      </c>
      <c r="AK754" s="319">
        <f t="shared" ref="AK754:AK755" si="1688">AI754*AJ754</f>
        <v>0</v>
      </c>
      <c r="AL754" s="319">
        <v>0</v>
      </c>
      <c r="AM754" s="319">
        <f t="shared" ref="AM754:AM755" si="1689">AI754*AL754</f>
        <v>0</v>
      </c>
      <c r="AN754" s="320">
        <f t="shared" ref="AN754:AN755" si="1690">AK754+AM754</f>
        <v>0</v>
      </c>
      <c r="AO754" s="1610">
        <v>1</v>
      </c>
      <c r="AP754" s="1093">
        <v>210000</v>
      </c>
      <c r="AQ754" s="1093">
        <f t="shared" ref="AQ754:AQ755" si="1691">AO754*AP754</f>
        <v>210000</v>
      </c>
      <c r="AR754" s="1093">
        <v>0</v>
      </c>
      <c r="AS754" s="1093">
        <f t="shared" ref="AS754:AS755" si="1692">AO754*AR754</f>
        <v>0</v>
      </c>
      <c r="AT754" s="1094">
        <f t="shared" ref="AT754:AT755" si="1693">AQ754+AS754</f>
        <v>210000</v>
      </c>
      <c r="AU754" s="1103"/>
      <c r="AV754" s="1101">
        <v>210000</v>
      </c>
      <c r="AW754" s="1101">
        <f t="shared" ref="AW754:AW755" si="1694">AU754*AV754</f>
        <v>0</v>
      </c>
      <c r="AX754" s="1101">
        <v>0</v>
      </c>
      <c r="AY754" s="1101">
        <f t="shared" ref="AY754:AY755" si="1695">AU754*AX754</f>
        <v>0</v>
      </c>
      <c r="AZ754" s="1102">
        <f t="shared" ref="AZ754:AZ755" si="1696">AW754+AY754</f>
        <v>0</v>
      </c>
      <c r="BA754" s="1151">
        <f t="shared" si="1634"/>
        <v>0</v>
      </c>
      <c r="BB754" s="363">
        <v>210000</v>
      </c>
      <c r="BC754" s="363">
        <f t="shared" ref="BC754:BC755" si="1697">BA754*BB754</f>
        <v>0</v>
      </c>
      <c r="BD754" s="363">
        <v>0</v>
      </c>
      <c r="BE754" s="363">
        <f t="shared" ref="BE754:BE755" si="1698">BA754*BD754</f>
        <v>0</v>
      </c>
      <c r="BF754" s="364">
        <f t="shared" ref="BF754:BF755" si="1699">BC754+BE754</f>
        <v>0</v>
      </c>
      <c r="BG754" s="1220">
        <f t="shared" si="1635"/>
        <v>210000</v>
      </c>
      <c r="BH754" s="1220">
        <f t="shared" si="1636"/>
        <v>-210000</v>
      </c>
    </row>
    <row r="755" spans="1:60" x14ac:dyDescent="0.2">
      <c r="A755" s="1">
        <v>775</v>
      </c>
      <c r="B755" s="50" t="s">
        <v>104</v>
      </c>
      <c r="C755" s="1159"/>
      <c r="D755" s="51" t="s">
        <v>207</v>
      </c>
      <c r="E755" s="51">
        <v>1</v>
      </c>
      <c r="F755" s="76">
        <v>189000</v>
      </c>
      <c r="G755" s="76">
        <f t="shared" si="1637"/>
        <v>189000</v>
      </c>
      <c r="H755" s="76">
        <v>0</v>
      </c>
      <c r="I755" s="76">
        <f t="shared" si="1638"/>
        <v>0</v>
      </c>
      <c r="J755" s="120">
        <f t="shared" si="1639"/>
        <v>189000</v>
      </c>
      <c r="K755" s="131"/>
      <c r="L755" s="95">
        <v>189000</v>
      </c>
      <c r="M755" s="95">
        <f t="shared" si="1676"/>
        <v>0</v>
      </c>
      <c r="N755" s="95">
        <v>0</v>
      </c>
      <c r="O755" s="95">
        <f t="shared" si="1677"/>
        <v>0</v>
      </c>
      <c r="P755" s="96">
        <f t="shared" si="1678"/>
        <v>0</v>
      </c>
      <c r="Q755" s="177"/>
      <c r="R755" s="178">
        <v>189000</v>
      </c>
      <c r="S755" s="178">
        <f t="shared" si="1679"/>
        <v>0</v>
      </c>
      <c r="T755" s="178">
        <v>0</v>
      </c>
      <c r="U755" s="178">
        <f t="shared" si="1680"/>
        <v>0</v>
      </c>
      <c r="V755" s="179">
        <f t="shared" si="1681"/>
        <v>0</v>
      </c>
      <c r="W755" s="224"/>
      <c r="X755" s="225">
        <v>189000</v>
      </c>
      <c r="Y755" s="225">
        <f t="shared" si="1682"/>
        <v>0</v>
      </c>
      <c r="Z755" s="225">
        <v>0</v>
      </c>
      <c r="AA755" s="225">
        <f t="shared" si="1683"/>
        <v>0</v>
      </c>
      <c r="AB755" s="226">
        <f t="shared" si="1684"/>
        <v>0</v>
      </c>
      <c r="AC755" s="271"/>
      <c r="AD755" s="272">
        <v>189000</v>
      </c>
      <c r="AE755" s="272">
        <f t="shared" si="1685"/>
        <v>0</v>
      </c>
      <c r="AF755" s="272">
        <v>0</v>
      </c>
      <c r="AG755" s="272">
        <f t="shared" si="1686"/>
        <v>0</v>
      </c>
      <c r="AH755" s="273">
        <f t="shared" si="1687"/>
        <v>0</v>
      </c>
      <c r="AI755" s="318"/>
      <c r="AJ755" s="319">
        <v>189000</v>
      </c>
      <c r="AK755" s="319">
        <f t="shared" si="1688"/>
        <v>0</v>
      </c>
      <c r="AL755" s="319">
        <v>0</v>
      </c>
      <c r="AM755" s="319">
        <f t="shared" si="1689"/>
        <v>0</v>
      </c>
      <c r="AN755" s="320">
        <f t="shared" si="1690"/>
        <v>0</v>
      </c>
      <c r="AO755" s="1107"/>
      <c r="AP755" s="1093">
        <v>189000</v>
      </c>
      <c r="AQ755" s="1093">
        <f t="shared" si="1691"/>
        <v>0</v>
      </c>
      <c r="AR755" s="1093">
        <v>0</v>
      </c>
      <c r="AS755" s="1093">
        <f t="shared" si="1692"/>
        <v>0</v>
      </c>
      <c r="AT755" s="1094">
        <f t="shared" si="1693"/>
        <v>0</v>
      </c>
      <c r="AU755" s="1619">
        <v>1</v>
      </c>
      <c r="AV755" s="1101">
        <v>189000</v>
      </c>
      <c r="AW755" s="1101">
        <f t="shared" si="1694"/>
        <v>189000</v>
      </c>
      <c r="AX755" s="1101">
        <v>0</v>
      </c>
      <c r="AY755" s="1101">
        <f t="shared" si="1695"/>
        <v>0</v>
      </c>
      <c r="AZ755" s="1102">
        <f t="shared" si="1696"/>
        <v>189000</v>
      </c>
      <c r="BA755" s="1151">
        <f t="shared" si="1634"/>
        <v>0</v>
      </c>
      <c r="BB755" s="363">
        <v>189000</v>
      </c>
      <c r="BC755" s="363">
        <f t="shared" si="1697"/>
        <v>0</v>
      </c>
      <c r="BD755" s="363">
        <v>0</v>
      </c>
      <c r="BE755" s="363">
        <f t="shared" si="1698"/>
        <v>0</v>
      </c>
      <c r="BF755" s="364">
        <f t="shared" si="1699"/>
        <v>0</v>
      </c>
      <c r="BG755" s="1220">
        <f t="shared" si="1635"/>
        <v>189000</v>
      </c>
      <c r="BH755" s="1220">
        <f t="shared" si="1636"/>
        <v>-189000</v>
      </c>
    </row>
    <row r="756" spans="1:60" ht="13.5" thickBot="1" x14ac:dyDescent="0.25">
      <c r="A756" s="1"/>
      <c r="B756" s="50"/>
      <c r="C756" s="1159"/>
      <c r="D756" s="51"/>
      <c r="E756" s="51"/>
      <c r="F756" s="76"/>
      <c r="G756" s="76"/>
      <c r="H756" s="76"/>
      <c r="I756" s="76"/>
      <c r="J756" s="120"/>
      <c r="K756" s="131"/>
      <c r="L756" s="95"/>
      <c r="M756" s="95"/>
      <c r="N756" s="95"/>
      <c r="O756" s="95"/>
      <c r="P756" s="96"/>
      <c r="Q756" s="177"/>
      <c r="R756" s="178"/>
      <c r="S756" s="178"/>
      <c r="T756" s="178"/>
      <c r="U756" s="178"/>
      <c r="V756" s="179"/>
      <c r="W756" s="224"/>
      <c r="X756" s="225"/>
      <c r="Y756" s="225"/>
      <c r="Z756" s="225"/>
      <c r="AA756" s="225"/>
      <c r="AB756" s="226"/>
      <c r="AC756" s="271"/>
      <c r="AD756" s="272"/>
      <c r="AE756" s="272"/>
      <c r="AF756" s="272"/>
      <c r="AG756" s="272"/>
      <c r="AH756" s="273"/>
      <c r="AI756" s="318"/>
      <c r="AJ756" s="319"/>
      <c r="AK756" s="319"/>
      <c r="AL756" s="319"/>
      <c r="AM756" s="319"/>
      <c r="AN756" s="320"/>
      <c r="AO756" s="1107"/>
      <c r="AP756" s="1093"/>
      <c r="AQ756" s="1093"/>
      <c r="AR756" s="1093"/>
      <c r="AS756" s="1093"/>
      <c r="AT756" s="1094"/>
      <c r="AU756" s="1103"/>
      <c r="AV756" s="1101"/>
      <c r="AW756" s="1101"/>
      <c r="AX756" s="1101"/>
      <c r="AY756" s="1101"/>
      <c r="AZ756" s="1102"/>
      <c r="BA756" s="1151">
        <f t="shared" si="1634"/>
        <v>0</v>
      </c>
      <c r="BB756" s="363"/>
      <c r="BC756" s="363"/>
      <c r="BD756" s="363"/>
      <c r="BE756" s="363"/>
      <c r="BF756" s="364"/>
      <c r="BG756" s="1220">
        <f t="shared" si="1635"/>
        <v>0</v>
      </c>
      <c r="BH756" s="1220">
        <f t="shared" si="1636"/>
        <v>0</v>
      </c>
    </row>
    <row r="757" spans="1:60" ht="13.5" thickBot="1" x14ac:dyDescent="0.25">
      <c r="A757" s="13"/>
      <c r="B757" s="1446" t="s">
        <v>282</v>
      </c>
      <c r="C757" s="1447"/>
      <c r="D757" s="1448"/>
      <c r="E757" s="1449"/>
      <c r="F757" s="1450"/>
      <c r="G757" s="1451">
        <f>SUM(G747:G750)+G745+G746+SUM(G751:G755)</f>
        <v>654124.9</v>
      </c>
      <c r="H757" s="1450"/>
      <c r="I757" s="1451">
        <f>SUM(I747:I750)+I745+I746+SUM(I751:I755)</f>
        <v>562655.76799999992</v>
      </c>
      <c r="J757" s="1451">
        <f>SUM(J747:J750)+J745+J746+SUM(J751:J755)</f>
        <v>1216780.6680000001</v>
      </c>
      <c r="K757" s="1452"/>
      <c r="L757" s="1453"/>
      <c r="M757" s="1484">
        <f>SUM(M745:M756)</f>
        <v>0</v>
      </c>
      <c r="N757" s="1453"/>
      <c r="O757" s="1484">
        <f>SUM(O745:O756)</f>
        <v>0</v>
      </c>
      <c r="P757" s="1454">
        <f>SUM(P745:P756)</f>
        <v>0</v>
      </c>
      <c r="Q757" s="1455"/>
      <c r="R757" s="1456"/>
      <c r="S757" s="1485">
        <f>SUM(S745:S756)</f>
        <v>0</v>
      </c>
      <c r="T757" s="1456"/>
      <c r="U757" s="1485">
        <f>SUM(U745:U756)</f>
        <v>0</v>
      </c>
      <c r="V757" s="1457">
        <f>SUM(V745:V756)</f>
        <v>0</v>
      </c>
      <c r="W757" s="1458"/>
      <c r="X757" s="1459"/>
      <c r="Y757" s="1486">
        <f>SUM(Y745:Y756)</f>
        <v>0</v>
      </c>
      <c r="Z757" s="1459"/>
      <c r="AA757" s="1486">
        <f>SUM(AA745:AA756)</f>
        <v>0</v>
      </c>
      <c r="AB757" s="1460">
        <f>SUM(AB745:AB756)</f>
        <v>0</v>
      </c>
      <c r="AC757" s="1461"/>
      <c r="AD757" s="1462"/>
      <c r="AE757" s="1487">
        <f>SUM(AE745:AE756)</f>
        <v>0</v>
      </c>
      <c r="AF757" s="1462"/>
      <c r="AG757" s="1487">
        <f>SUM(AG745:AG756)</f>
        <v>0</v>
      </c>
      <c r="AH757" s="1463">
        <f>SUM(AH745:AH756)</f>
        <v>0</v>
      </c>
      <c r="AI757" s="1464"/>
      <c r="AJ757" s="1465"/>
      <c r="AK757" s="1488">
        <f>SUM(AK745:AK756)</f>
        <v>0</v>
      </c>
      <c r="AL757" s="1465"/>
      <c r="AM757" s="1488">
        <f>SUM(AM745:AM756)</f>
        <v>0</v>
      </c>
      <c r="AN757" s="1466">
        <f>SUM(AN745:AN756)</f>
        <v>0</v>
      </c>
      <c r="AO757" s="1467"/>
      <c r="AP757" s="1468"/>
      <c r="AQ757" s="1489">
        <f>SUM(AQ745:AQ756)</f>
        <v>465124.9</v>
      </c>
      <c r="AR757" s="1468"/>
      <c r="AS757" s="1489">
        <f>SUM(AS745:AS756)</f>
        <v>562655.76799999992</v>
      </c>
      <c r="AT757" s="1469">
        <f>SUM(AT745:AT756)</f>
        <v>1027780.6679999999</v>
      </c>
      <c r="AU757" s="1470"/>
      <c r="AV757" s="1471"/>
      <c r="AW757" s="1490">
        <f>SUM(AW745:AW756)</f>
        <v>189000</v>
      </c>
      <c r="AX757" s="1471"/>
      <c r="AY757" s="1490">
        <f>SUM(AY745:AY756)</f>
        <v>0</v>
      </c>
      <c r="AZ757" s="1472">
        <f>SUM(AZ745:AZ756)</f>
        <v>189000</v>
      </c>
      <c r="BA757" s="1500"/>
      <c r="BB757" s="1473"/>
      <c r="BC757" s="1491">
        <f>SUM(BC747:BC750)+BC745+BC746+SUM(BC751:BC755)</f>
        <v>0</v>
      </c>
      <c r="BD757" s="1473"/>
      <c r="BE757" s="1491">
        <f>SUM(BE747:BE750)+BE745+BE746+SUM(BE751:BE755)</f>
        <v>0</v>
      </c>
      <c r="BF757" s="1474">
        <f>SUM(BF747:BF750)+BF745+BF746+SUM(BF751:BF755)</f>
        <v>0</v>
      </c>
      <c r="BG757" s="1220">
        <f t="shared" si="1635"/>
        <v>1216780.6680000001</v>
      </c>
      <c r="BH757" s="1220">
        <f t="shared" si="1636"/>
        <v>-1216780.6680000001</v>
      </c>
    </row>
    <row r="758" spans="1:60" ht="13.5" thickBot="1" x14ac:dyDescent="0.25">
      <c r="A758" s="13"/>
      <c r="B758" s="1501"/>
      <c r="C758" s="1502"/>
      <c r="D758" s="1503"/>
      <c r="E758" s="1503"/>
      <c r="F758" s="1503"/>
      <c r="G758" s="1504"/>
      <c r="H758" s="1504"/>
      <c r="I758" s="1504"/>
      <c r="J758" s="1505"/>
      <c r="K758" s="1506"/>
      <c r="L758" s="1507"/>
      <c r="M758" s="1508"/>
      <c r="N758" s="1508"/>
      <c r="O758" s="1508"/>
      <c r="P758" s="1509"/>
      <c r="Q758" s="1510"/>
      <c r="R758" s="1511"/>
      <c r="S758" s="1512"/>
      <c r="T758" s="1512"/>
      <c r="U758" s="1512"/>
      <c r="V758" s="1513"/>
      <c r="W758" s="1514"/>
      <c r="X758" s="1515"/>
      <c r="Y758" s="1516"/>
      <c r="Z758" s="1516"/>
      <c r="AA758" s="1516"/>
      <c r="AB758" s="1517"/>
      <c r="AC758" s="1518"/>
      <c r="AD758" s="1519"/>
      <c r="AE758" s="1520"/>
      <c r="AF758" s="1520"/>
      <c r="AG758" s="1520"/>
      <c r="AH758" s="1521"/>
      <c r="AI758" s="1522"/>
      <c r="AJ758" s="1523"/>
      <c r="AK758" s="1524"/>
      <c r="AL758" s="1524"/>
      <c r="AM758" s="1524"/>
      <c r="AN758" s="1525"/>
      <c r="AO758" s="1526"/>
      <c r="AP758" s="1527"/>
      <c r="AQ758" s="1528"/>
      <c r="AR758" s="1528"/>
      <c r="AS758" s="1528"/>
      <c r="AT758" s="1529"/>
      <c r="AU758" s="1530"/>
      <c r="AV758" s="1531"/>
      <c r="AW758" s="1532"/>
      <c r="AX758" s="1532"/>
      <c r="AY758" s="1532"/>
      <c r="AZ758" s="1533"/>
      <c r="BA758" s="1534"/>
      <c r="BB758" s="1535"/>
      <c r="BC758" s="1536"/>
      <c r="BD758" s="1536"/>
      <c r="BE758" s="1536"/>
      <c r="BF758" s="1537"/>
    </row>
    <row r="759" spans="1:60" ht="13.5" thickBot="1" x14ac:dyDescent="0.25">
      <c r="A759" s="1538"/>
      <c r="B759" s="1539" t="s">
        <v>382</v>
      </c>
      <c r="C759" s="1540"/>
      <c r="D759" s="1541"/>
      <c r="E759" s="1542"/>
      <c r="F759" s="1543"/>
      <c r="G759" s="1544">
        <f>G757+G741+G707+G694+G535+G221</f>
        <v>30922271.909999996</v>
      </c>
      <c r="H759" s="1543"/>
      <c r="I759" s="1544">
        <f>I757+I741+I707+I694+I535+I221</f>
        <v>32502552.31103215</v>
      </c>
      <c r="J759" s="1545">
        <f>J757+J741+J707+J694+J535+J221</f>
        <v>63424824.22103215</v>
      </c>
      <c r="K759" s="1546"/>
      <c r="L759" s="1547"/>
      <c r="M759" s="1548">
        <f>M757+M741+M707+M694+M535+M221</f>
        <v>8767855.6400000006</v>
      </c>
      <c r="N759" s="1547"/>
      <c r="O759" s="1548">
        <f>O757+O741+O707+O694+O535+O221</f>
        <v>5541502.0788543765</v>
      </c>
      <c r="P759" s="1548">
        <f>P757+P741+P707+P694+P535+P221</f>
        <v>14309357.718854375</v>
      </c>
      <c r="Q759" s="1549"/>
      <c r="R759" s="1550"/>
      <c r="S759" s="1551">
        <f>S757+S741+S707+S694+S535+S221</f>
        <v>4488637.9000000004</v>
      </c>
      <c r="T759" s="1550"/>
      <c r="U759" s="1551">
        <f>U757+U741+U707+U694+U535+U221</f>
        <v>3327387.6871999996</v>
      </c>
      <c r="V759" s="1551">
        <f>V757+V741+V707+V694+V535+V221</f>
        <v>7816025.587199999</v>
      </c>
      <c r="W759" s="1552"/>
      <c r="X759" s="1553"/>
      <c r="Y759" s="1554">
        <f>Y757+Y741+Y707+Y694+Y535+Y221</f>
        <v>5111164.0199999996</v>
      </c>
      <c r="Z759" s="1553"/>
      <c r="AA759" s="1554">
        <f>AA757+AA741+AA707+AA694+AA535+AA221</f>
        <v>10361954.73523077</v>
      </c>
      <c r="AB759" s="1460">
        <f>AB757+AB741+AB707+AB694+AB535+AB221</f>
        <v>15473118.755230768</v>
      </c>
      <c r="AC759" s="1555"/>
      <c r="AD759" s="1556"/>
      <c r="AE759" s="1557">
        <f>AE757+AE741+AE707+AE694+AE535+AE221</f>
        <v>3085053.0150000001</v>
      </c>
      <c r="AF759" s="1556"/>
      <c r="AG759" s="1557">
        <f>AG757+AG741+AG707+AG694+AG535+AG221</f>
        <v>4752076.8389999997</v>
      </c>
      <c r="AH759" s="1463">
        <f>AH757+AH741+AH707+AH694+AH535+AH221</f>
        <v>7837129.8540000003</v>
      </c>
      <c r="AI759" s="1558"/>
      <c r="AJ759" s="1559"/>
      <c r="AK759" s="1560">
        <f>AK757+AK741+AK707+AK694+AK535+AK221</f>
        <v>2304895.9550000001</v>
      </c>
      <c r="AL759" s="1559"/>
      <c r="AM759" s="1560">
        <f>AM757+AM741+AM707+AM694+AM535+AM221</f>
        <v>1992218.9724968052</v>
      </c>
      <c r="AN759" s="1560">
        <f>AN757+AN741+AN707+AN694+AN535+AN221</f>
        <v>4297114.9274968058</v>
      </c>
      <c r="AO759" s="1561"/>
      <c r="AP759" s="1562"/>
      <c r="AQ759" s="1563">
        <f>AQ757+AQ741+AQ707+AQ694+AQ535+AQ221</f>
        <v>6199375.3800000008</v>
      </c>
      <c r="AR759" s="1562"/>
      <c r="AS759" s="1563">
        <f>AS757+AS741+AS707+AS694+AS535+AS221</f>
        <v>6511229.9982501939</v>
      </c>
      <c r="AT759" s="1563">
        <f>AT757+AT741+AT707+AT694+AT535+AT221</f>
        <v>12715793.378250197</v>
      </c>
      <c r="AU759" s="1564"/>
      <c r="AV759" s="1565"/>
      <c r="AW759" s="1566">
        <f>AW757+AW741+AW707+AW694+AW535+AW221</f>
        <v>964090</v>
      </c>
      <c r="AX759" s="1565"/>
      <c r="AY759" s="1566">
        <f>AY757+AY741+AY707+AY694+AY535+AY221</f>
        <v>12194</v>
      </c>
      <c r="AZ759" s="1566">
        <f>AZ757+AZ741+AZ707+AZ694+AZ535+AZ221</f>
        <v>976284</v>
      </c>
      <c r="BA759" s="1567"/>
      <c r="BB759" s="1568"/>
      <c r="BC759" s="1569">
        <f>BC757+BC741+BC707+BC694+BC535+BC221</f>
        <v>-1.3984369218178472E-10</v>
      </c>
      <c r="BD759" s="1568"/>
      <c r="BE759" s="1569">
        <f>BE757+BE741+BE707+BE694+BE535+BE221</f>
        <v>-1.145211009356828E-10</v>
      </c>
      <c r="BF759" s="1569">
        <f>BF757+BF741+BF707+BF694+BF535+BF221</f>
        <v>-2.5436479311746751E-10</v>
      </c>
      <c r="BG759" s="1220">
        <f>BF757+BF741+BF707+BF694+BF535+BF221</f>
        <v>-2.5436479311746751E-10</v>
      </c>
      <c r="BH759" s="1220">
        <f>SUM(BH7:BH757)</f>
        <v>-27222154.756500397</v>
      </c>
    </row>
    <row r="760" spans="1:60" ht="13.5" thickBot="1" x14ac:dyDescent="0.25">
      <c r="A760" s="1538"/>
      <c r="B760" s="1539" t="s">
        <v>383</v>
      </c>
      <c r="C760" s="1540"/>
      <c r="D760" s="1541"/>
      <c r="E760" s="1542"/>
      <c r="F760" s="1543"/>
      <c r="G760" s="1544">
        <f>G759/1.2*0.2</f>
        <v>5153711.9849999994</v>
      </c>
      <c r="H760" s="1543"/>
      <c r="I760" s="1544">
        <f>I759/1.2*0.2</f>
        <v>5417092.0518386923</v>
      </c>
      <c r="J760" s="1545">
        <f>J759/1.2*0.2</f>
        <v>10570804.036838694</v>
      </c>
      <c r="K760" s="1546"/>
      <c r="L760" s="1547"/>
      <c r="M760" s="1548">
        <f>M759/1.2*0.2</f>
        <v>1461309.2733333334</v>
      </c>
      <c r="N760" s="1547"/>
      <c r="O760" s="1548">
        <f>O759/1.2*0.2</f>
        <v>923583.67980906274</v>
      </c>
      <c r="P760" s="1548">
        <f>P759/1.2*0.2</f>
        <v>2384892.9531423962</v>
      </c>
      <c r="Q760" s="1549"/>
      <c r="R760" s="1550"/>
      <c r="S760" s="1551">
        <f>S759/1.2*0.2</f>
        <v>748106.31666666688</v>
      </c>
      <c r="T760" s="1550"/>
      <c r="U760" s="1551">
        <f>U759/1.2*0.2</f>
        <v>554564.61453333334</v>
      </c>
      <c r="V760" s="1551">
        <f>V759/1.2*0.2</f>
        <v>1302670.9312</v>
      </c>
      <c r="W760" s="1552"/>
      <c r="X760" s="1553"/>
      <c r="Y760" s="1554">
        <f>Y759/1.2*0.2</f>
        <v>851860.66999999993</v>
      </c>
      <c r="Z760" s="1553"/>
      <c r="AA760" s="1554">
        <f>AA759/1.2*0.2</f>
        <v>1726992.4558717953</v>
      </c>
      <c r="AB760" s="1554">
        <f>AB759/1.2*0.2</f>
        <v>2578853.1258717948</v>
      </c>
      <c r="AC760" s="1555"/>
      <c r="AD760" s="1556"/>
      <c r="AE760" s="1557">
        <f>AE759/1.2*0.2</f>
        <v>514175.50250000006</v>
      </c>
      <c r="AF760" s="1556"/>
      <c r="AG760" s="1557">
        <f>AG759/1.2*0.2</f>
        <v>792012.80649999995</v>
      </c>
      <c r="AH760" s="1557">
        <f>AH759/1.2*0.2</f>
        <v>1306188.3090000004</v>
      </c>
      <c r="AI760" s="1558"/>
      <c r="AJ760" s="1559"/>
      <c r="AK760" s="1560">
        <f>AK759/1.2*0.2</f>
        <v>384149.32583333342</v>
      </c>
      <c r="AL760" s="1559"/>
      <c r="AM760" s="1560">
        <f>AM759/1.2*0.2</f>
        <v>332036.49541613425</v>
      </c>
      <c r="AN760" s="1560">
        <f>AN759/1.2*0.2</f>
        <v>716185.82124946779</v>
      </c>
      <c r="AO760" s="1561"/>
      <c r="AP760" s="1562"/>
      <c r="AQ760" s="1563">
        <f>AQ759/1.2*0.2</f>
        <v>1033229.2300000003</v>
      </c>
      <c r="AR760" s="1562"/>
      <c r="AS760" s="1563">
        <f>AS759/1.2*0.2</f>
        <v>1085204.9997083656</v>
      </c>
      <c r="AT760" s="1563">
        <f>AT759/1.2*0.2</f>
        <v>2119298.8963750331</v>
      </c>
      <c r="AU760" s="1564"/>
      <c r="AV760" s="1565"/>
      <c r="AW760" s="1566">
        <f>AW759/1.2*0.2</f>
        <v>160681.66666666669</v>
      </c>
      <c r="AX760" s="1565"/>
      <c r="AY760" s="1566">
        <f>AY759/1.2*0.2</f>
        <v>2032.3333333333337</v>
      </c>
      <c r="AZ760" s="1566">
        <f>AZ759/1.2*0.2</f>
        <v>162714</v>
      </c>
      <c r="BA760" s="1567"/>
      <c r="BB760" s="1568"/>
      <c r="BC760" s="1569">
        <f>BC759/1.2*0.2</f>
        <v>-2.3307282030297457E-11</v>
      </c>
      <c r="BD760" s="1568"/>
      <c r="BE760" s="1569">
        <f>BE759/1.2*0.2</f>
        <v>-1.9086850155947133E-11</v>
      </c>
      <c r="BF760" s="1569">
        <f>BF759/1.2*0.2</f>
        <v>-4.239413218624459E-11</v>
      </c>
    </row>
    <row r="761" spans="1:60" x14ac:dyDescent="0.2">
      <c r="A761" s="1621"/>
      <c r="B761" s="1622"/>
      <c r="C761" s="1623"/>
      <c r="D761" s="1624"/>
      <c r="E761" s="1621"/>
      <c r="F761" s="1625"/>
      <c r="G761" s="1626"/>
      <c r="H761" s="1625"/>
      <c r="I761" s="1626"/>
      <c r="J761" s="1626"/>
      <c r="K761" s="1627"/>
      <c r="L761" s="1628"/>
      <c r="M761" s="1629"/>
      <c r="N761" s="1628"/>
      <c r="O761" s="1629"/>
      <c r="P761" s="1629"/>
      <c r="Q761" s="1630"/>
      <c r="R761" s="1631"/>
      <c r="S761" s="1632"/>
      <c r="T761" s="1631"/>
      <c r="U761" s="1632"/>
      <c r="V761" s="1632"/>
      <c r="W761" s="1633"/>
      <c r="X761" s="1634"/>
      <c r="Y761" s="1635"/>
      <c r="Z761" s="1634"/>
      <c r="AA761" s="1635"/>
      <c r="AB761" s="1635"/>
      <c r="AC761" s="1636"/>
      <c r="AD761" s="1637"/>
      <c r="AE761" s="1638"/>
      <c r="AF761" s="1637"/>
      <c r="AG761" s="1638"/>
      <c r="AH761" s="1638"/>
      <c r="AI761" s="1639"/>
      <c r="AJ761" s="1640"/>
      <c r="AK761" s="1641"/>
      <c r="AL761" s="1640"/>
      <c r="AM761" s="1641"/>
      <c r="AN761" s="1641"/>
      <c r="AO761" s="1642"/>
      <c r="AP761" s="1643"/>
      <c r="AQ761" s="1644"/>
      <c r="AR761" s="1643"/>
      <c r="AS761" s="1644"/>
      <c r="AT761" s="1644"/>
      <c r="AU761" s="1645"/>
      <c r="AV761" s="1646"/>
      <c r="AW761" s="1647"/>
      <c r="AX761" s="1646"/>
      <c r="AY761" s="1647"/>
      <c r="AZ761" s="1647"/>
      <c r="BA761" s="1648"/>
      <c r="BB761" s="1649"/>
      <c r="BC761" s="1650"/>
      <c r="BD761" s="1649"/>
      <c r="BE761" s="1650"/>
      <c r="BF761" s="1650"/>
    </row>
    <row r="762" spans="1:60" ht="15" x14ac:dyDescent="0.2">
      <c r="A762" s="1621"/>
      <c r="B762" s="1806" t="s">
        <v>283</v>
      </c>
      <c r="C762" s="1806"/>
      <c r="D762" s="3"/>
      <c r="E762" s="3"/>
      <c r="F762" s="3"/>
      <c r="G762" s="1806" t="s">
        <v>442</v>
      </c>
      <c r="H762" s="1806"/>
      <c r="I762" s="3"/>
      <c r="J762" s="3"/>
      <c r="K762" s="1627"/>
      <c r="L762" s="1628"/>
      <c r="M762" s="1629"/>
      <c r="N762" s="1628"/>
      <c r="O762" s="1629"/>
      <c r="P762" s="1629"/>
      <c r="Q762" s="1630"/>
      <c r="R762" s="1631"/>
      <c r="S762" s="1632"/>
      <c r="T762" s="1631"/>
      <c r="U762" s="1632"/>
      <c r="V762" s="1632"/>
      <c r="W762" s="1633"/>
      <c r="X762" s="1634"/>
      <c r="Y762" s="1635"/>
      <c r="Z762" s="1634"/>
      <c r="AA762" s="1635"/>
      <c r="AB762" s="1635"/>
      <c r="AC762" s="1636"/>
      <c r="AD762" s="1637"/>
      <c r="AE762" s="1638"/>
      <c r="AF762" s="1637"/>
      <c r="AG762" s="1638"/>
      <c r="AH762" s="1638"/>
      <c r="AI762" s="1639"/>
      <c r="AJ762" s="1640"/>
      <c r="AK762" s="1641"/>
      <c r="AL762" s="1640"/>
      <c r="AM762" s="1641"/>
      <c r="AN762" s="1641"/>
      <c r="AO762" s="1642"/>
      <c r="AP762" s="1643"/>
      <c r="AQ762" s="1644"/>
      <c r="AR762" s="1643"/>
      <c r="AS762" s="1644"/>
      <c r="AT762" s="1644"/>
      <c r="AU762" s="1645"/>
      <c r="AV762" s="1646"/>
      <c r="AW762" s="1647"/>
      <c r="AX762" s="1646"/>
      <c r="AY762" s="1647"/>
      <c r="AZ762" s="1647"/>
      <c r="BA762" s="1648"/>
      <c r="BB762" s="1649"/>
      <c r="BC762" s="1650"/>
      <c r="BD762" s="1649"/>
      <c r="BE762" s="1650"/>
      <c r="BF762" s="1650"/>
    </row>
    <row r="763" spans="1:60" ht="15" x14ac:dyDescent="0.2">
      <c r="A763" s="1621"/>
      <c r="B763" s="1662" t="s">
        <v>652</v>
      </c>
      <c r="C763" s="1662"/>
      <c r="D763" s="3"/>
      <c r="E763" s="3"/>
      <c r="F763" s="3"/>
      <c r="G763" s="1807" t="s">
        <v>653</v>
      </c>
      <c r="H763" s="1808"/>
      <c r="I763" s="1808"/>
      <c r="J763" s="3"/>
      <c r="K763" s="1627"/>
      <c r="L763" s="1628"/>
      <c r="M763" s="1629"/>
      <c r="N763" s="1628"/>
      <c r="O763" s="1629"/>
      <c r="P763" s="1629"/>
      <c r="Q763" s="1630"/>
      <c r="R763" s="1631"/>
      <c r="S763" s="1632"/>
      <c r="T763" s="1631"/>
      <c r="U763" s="1632"/>
      <c r="V763" s="1632"/>
      <c r="W763" s="1633"/>
      <c r="X763" s="1634"/>
      <c r="Y763" s="1635"/>
      <c r="Z763" s="1634"/>
      <c r="AA763" s="1635"/>
      <c r="AB763" s="1635"/>
      <c r="AC763" s="1636"/>
      <c r="AD763" s="1637"/>
      <c r="AE763" s="1638"/>
      <c r="AF763" s="1637"/>
      <c r="AG763" s="1638"/>
      <c r="AH763" s="1638"/>
      <c r="AI763" s="1639"/>
      <c r="AJ763" s="1640"/>
      <c r="AK763" s="1641"/>
      <c r="AL763" s="1640"/>
      <c r="AM763" s="1641"/>
      <c r="AN763" s="1641"/>
      <c r="AO763" s="1642"/>
      <c r="AP763" s="1643"/>
      <c r="AQ763" s="1644"/>
      <c r="AR763" s="1643"/>
      <c r="AS763" s="1644"/>
      <c r="AT763" s="1644"/>
      <c r="AU763" s="1645"/>
      <c r="AV763" s="1646"/>
      <c r="AW763" s="1647"/>
      <c r="AX763" s="1646"/>
      <c r="AY763" s="1647"/>
      <c r="AZ763" s="1647"/>
      <c r="BA763" s="1648"/>
      <c r="BB763" s="1649"/>
      <c r="BC763" s="1650"/>
      <c r="BD763" s="1649"/>
      <c r="BE763" s="1650"/>
      <c r="BF763" s="1650"/>
    </row>
    <row r="764" spans="1:60" ht="15" x14ac:dyDescent="0.2">
      <c r="A764" s="1621"/>
      <c r="B764" s="1663" t="s">
        <v>654</v>
      </c>
      <c r="C764" s="1663"/>
      <c r="D764" s="3"/>
      <c r="E764" s="3"/>
      <c r="F764" s="3"/>
      <c r="G764" s="1809" t="s">
        <v>654</v>
      </c>
      <c r="H764" s="1805"/>
      <c r="I764" s="1805"/>
      <c r="J764" s="3"/>
      <c r="K764" s="1627"/>
      <c r="L764" s="1628"/>
      <c r="M764" s="1629"/>
      <c r="N764" s="1628"/>
      <c r="O764" s="1629"/>
      <c r="P764" s="1629"/>
      <c r="Q764" s="1630"/>
      <c r="R764" s="1631"/>
      <c r="S764" s="1632"/>
      <c r="T764" s="1631"/>
      <c r="U764" s="1632"/>
      <c r="V764" s="1632"/>
      <c r="W764" s="1633"/>
      <c r="X764" s="1634"/>
      <c r="Y764" s="1635"/>
      <c r="Z764" s="1634"/>
      <c r="AA764" s="1635"/>
      <c r="AB764" s="1635"/>
      <c r="AC764" s="1636"/>
      <c r="AD764" s="1637"/>
      <c r="AE764" s="1638"/>
      <c r="AF764" s="1637"/>
      <c r="AG764" s="1638"/>
      <c r="AH764" s="1638"/>
      <c r="AI764" s="1639"/>
      <c r="AJ764" s="1640"/>
      <c r="AK764" s="1641"/>
      <c r="AL764" s="1640"/>
      <c r="AM764" s="1641"/>
      <c r="AN764" s="1641"/>
      <c r="AO764" s="1642"/>
      <c r="AP764" s="1643"/>
      <c r="AQ764" s="1644"/>
      <c r="AR764" s="1643"/>
      <c r="AS764" s="1644"/>
      <c r="AT764" s="1644"/>
      <c r="AU764" s="1645"/>
      <c r="AV764" s="1646"/>
      <c r="AW764" s="1647"/>
      <c r="AX764" s="1646"/>
      <c r="AY764" s="1647"/>
      <c r="AZ764" s="1647"/>
      <c r="BA764" s="1648"/>
      <c r="BB764" s="1649"/>
      <c r="BC764" s="1650"/>
      <c r="BD764" s="1649"/>
      <c r="BE764" s="1650"/>
      <c r="BF764" s="1650"/>
    </row>
    <row r="765" spans="1:60" ht="15" x14ac:dyDescent="0.2">
      <c r="A765" s="1621"/>
      <c r="B765" s="1663"/>
      <c r="C765" s="1663"/>
      <c r="D765" s="3"/>
      <c r="E765" s="3"/>
      <c r="F765" s="3"/>
      <c r="G765" s="1663"/>
      <c r="H765" s="1663"/>
      <c r="I765" s="3"/>
      <c r="J765" s="3"/>
      <c r="K765" s="1627"/>
      <c r="L765" s="1628"/>
      <c r="M765" s="1629"/>
      <c r="N765" s="1628"/>
      <c r="O765" s="1629"/>
      <c r="P765" s="1629"/>
      <c r="Q765" s="1630"/>
      <c r="R765" s="1631"/>
      <c r="S765" s="1632"/>
      <c r="T765" s="1631"/>
      <c r="U765" s="1632"/>
      <c r="V765" s="1632"/>
      <c r="W765" s="1633"/>
      <c r="X765" s="1634"/>
      <c r="Y765" s="1635"/>
      <c r="Z765" s="1634"/>
      <c r="AA765" s="1635"/>
      <c r="AB765" s="1635"/>
      <c r="AC765" s="1636"/>
      <c r="AD765" s="1637"/>
      <c r="AE765" s="1638"/>
      <c r="AF765" s="1637"/>
      <c r="AG765" s="1638"/>
      <c r="AH765" s="1638"/>
      <c r="AI765" s="1639"/>
      <c r="AJ765" s="1640"/>
      <c r="AK765" s="1641"/>
      <c r="AL765" s="1640"/>
      <c r="AM765" s="1641"/>
      <c r="AN765" s="1641"/>
      <c r="AO765" s="1642"/>
      <c r="AP765" s="1643"/>
      <c r="AQ765" s="1644"/>
      <c r="AR765" s="1643"/>
      <c r="AS765" s="1644"/>
      <c r="AT765" s="1644"/>
      <c r="AU765" s="1645"/>
      <c r="AV765" s="1646"/>
      <c r="AW765" s="1647"/>
      <c r="AX765" s="1646"/>
      <c r="AY765" s="1647"/>
      <c r="AZ765" s="1647"/>
      <c r="BA765" s="1648"/>
      <c r="BB765" s="1649"/>
      <c r="BC765" s="1650"/>
      <c r="BD765" s="1649"/>
      <c r="BE765" s="1650"/>
      <c r="BF765" s="1650"/>
    </row>
    <row r="766" spans="1:60" ht="15" x14ac:dyDescent="0.2">
      <c r="A766" s="1621"/>
      <c r="B766" s="1663"/>
      <c r="C766" s="1663"/>
      <c r="D766" s="3"/>
      <c r="E766" s="3"/>
      <c r="F766" s="3"/>
      <c r="G766" s="1663"/>
      <c r="H766" s="1663"/>
      <c r="I766" s="3"/>
      <c r="J766" s="3"/>
      <c r="K766" s="1627"/>
      <c r="L766" s="1628"/>
      <c r="M766" s="1629"/>
      <c r="N766" s="1628"/>
      <c r="O766" s="1629"/>
      <c r="P766" s="1629"/>
      <c r="Q766" s="1630"/>
      <c r="R766" s="1631"/>
      <c r="S766" s="1632"/>
      <c r="T766" s="1631"/>
      <c r="U766" s="1632"/>
      <c r="V766" s="1632"/>
      <c r="W766" s="1633"/>
      <c r="X766" s="1634"/>
      <c r="Y766" s="1635"/>
      <c r="Z766" s="1634"/>
      <c r="AA766" s="1635"/>
      <c r="AB766" s="1635"/>
      <c r="AC766" s="1636"/>
      <c r="AD766" s="1637"/>
      <c r="AE766" s="1638"/>
      <c r="AF766" s="1637"/>
      <c r="AG766" s="1638"/>
      <c r="AH766" s="1638"/>
      <c r="AI766" s="1639"/>
      <c r="AJ766" s="1640"/>
      <c r="AK766" s="1641"/>
      <c r="AL766" s="1640"/>
      <c r="AM766" s="1641"/>
      <c r="AN766" s="1641"/>
      <c r="AO766" s="1642"/>
      <c r="AP766" s="1643"/>
      <c r="AQ766" s="1644"/>
      <c r="AR766" s="1643"/>
      <c r="AS766" s="1644"/>
      <c r="AT766" s="1644"/>
      <c r="AU766" s="1645"/>
      <c r="AV766" s="1646"/>
      <c r="AW766" s="1647"/>
      <c r="AX766" s="1646"/>
      <c r="AY766" s="1647"/>
      <c r="AZ766" s="1647"/>
      <c r="BA766" s="1648"/>
      <c r="BB766" s="1649"/>
      <c r="BC766" s="1650"/>
      <c r="BD766" s="1649"/>
      <c r="BE766" s="1650"/>
      <c r="BF766" s="1650"/>
    </row>
    <row r="767" spans="1:60" ht="15" x14ac:dyDescent="0.2">
      <c r="A767" s="1621"/>
      <c r="B767" s="1804" t="s">
        <v>655</v>
      </c>
      <c r="C767" s="1804"/>
      <c r="D767" s="3"/>
      <c r="E767" s="3"/>
      <c r="F767" s="3"/>
      <c r="G767" s="1804" t="s">
        <v>656</v>
      </c>
      <c r="H767" s="1804"/>
      <c r="I767" s="1805"/>
      <c r="J767" s="1805"/>
      <c r="K767" s="1627"/>
      <c r="L767" s="1628"/>
      <c r="M767" s="1629"/>
      <c r="N767" s="1628"/>
      <c r="O767" s="1629"/>
      <c r="P767" s="1629"/>
      <c r="Q767" s="1630"/>
      <c r="R767" s="1631"/>
      <c r="S767" s="1632"/>
      <c r="T767" s="1631"/>
      <c r="U767" s="1632"/>
      <c r="V767" s="1632"/>
      <c r="W767" s="1633"/>
      <c r="X767" s="1634"/>
      <c r="Y767" s="1635"/>
      <c r="Z767" s="1634"/>
      <c r="AA767" s="1635"/>
      <c r="AB767" s="1635"/>
      <c r="AC767" s="1636"/>
      <c r="AD767" s="1637"/>
      <c r="AE767" s="1638"/>
      <c r="AF767" s="1637"/>
      <c r="AG767" s="1638"/>
      <c r="AH767" s="1638"/>
      <c r="AI767" s="1639"/>
      <c r="AJ767" s="1640"/>
      <c r="AK767" s="1641"/>
      <c r="AL767" s="1640"/>
      <c r="AM767" s="1641"/>
      <c r="AN767" s="1641"/>
      <c r="AO767" s="1642"/>
      <c r="AP767" s="1643"/>
      <c r="AQ767" s="1644"/>
      <c r="AR767" s="1643"/>
      <c r="AS767" s="1644"/>
      <c r="AT767" s="1644"/>
      <c r="AU767" s="1645"/>
      <c r="AV767" s="1646"/>
      <c r="AW767" s="1647"/>
      <c r="AX767" s="1646"/>
      <c r="AY767" s="1647"/>
      <c r="AZ767" s="1647"/>
      <c r="BA767" s="1648"/>
      <c r="BB767" s="1649"/>
      <c r="BC767" s="1650"/>
      <c r="BD767" s="1649"/>
      <c r="BE767" s="1650"/>
      <c r="BF767" s="1650"/>
    </row>
    <row r="768" spans="1:60" ht="15" x14ac:dyDescent="0.2">
      <c r="A768" s="1621"/>
      <c r="B768" s="1662"/>
      <c r="C768" s="1662"/>
      <c r="D768" s="3"/>
      <c r="E768" s="3"/>
      <c r="F768" s="3"/>
      <c r="G768" s="1662"/>
      <c r="H768" s="1662"/>
      <c r="I768" s="3"/>
      <c r="J768" s="3"/>
      <c r="K768" s="1627"/>
      <c r="L768" s="1628"/>
      <c r="M768" s="1629"/>
      <c r="N768" s="1628"/>
      <c r="O768" s="1629"/>
      <c r="P768" s="1629"/>
      <c r="Q768" s="1630"/>
      <c r="R768" s="1631"/>
      <c r="S768" s="1632"/>
      <c r="T768" s="1631"/>
      <c r="U768" s="1632"/>
      <c r="V768" s="1632"/>
      <c r="W768" s="1633"/>
      <c r="X768" s="1634"/>
      <c r="Y768" s="1635"/>
      <c r="Z768" s="1634"/>
      <c r="AA768" s="1635"/>
      <c r="AB768" s="1635"/>
      <c r="AC768" s="1636"/>
      <c r="AD768" s="1637"/>
      <c r="AE768" s="1638"/>
      <c r="AF768" s="1637"/>
      <c r="AG768" s="1638"/>
      <c r="AH768" s="1638"/>
      <c r="AI768" s="1639"/>
      <c r="AJ768" s="1640"/>
      <c r="AK768" s="1641"/>
      <c r="AL768" s="1640"/>
      <c r="AM768" s="1641"/>
      <c r="AN768" s="1641"/>
      <c r="AO768" s="1642"/>
      <c r="AP768" s="1643"/>
      <c r="AQ768" s="1644"/>
      <c r="AR768" s="1643"/>
      <c r="AS768" s="1644"/>
      <c r="AT768" s="1644"/>
      <c r="AU768" s="1645"/>
      <c r="AV768" s="1646"/>
      <c r="AW768" s="1647"/>
      <c r="AX768" s="1646"/>
      <c r="AY768" s="1647"/>
      <c r="AZ768" s="1647"/>
      <c r="BA768" s="1648"/>
      <c r="BB768" s="1649"/>
      <c r="BC768" s="1650"/>
      <c r="BD768" s="1649"/>
      <c r="BE768" s="1650"/>
      <c r="BF768" s="1650"/>
    </row>
    <row r="769" spans="1:60" ht="15" x14ac:dyDescent="0.2">
      <c r="A769" s="1621"/>
      <c r="B769" s="1662" t="s">
        <v>284</v>
      </c>
      <c r="C769" s="1662"/>
      <c r="D769" s="3"/>
      <c r="E769" s="3"/>
      <c r="F769" s="3"/>
      <c r="G769" s="1662" t="s">
        <v>284</v>
      </c>
      <c r="H769" s="1662"/>
      <c r="I769" s="3"/>
      <c r="J769" s="3"/>
      <c r="K769" s="1627"/>
      <c r="L769" s="1628"/>
      <c r="M769" s="1629"/>
      <c r="N769" s="1628"/>
      <c r="O769" s="1629"/>
      <c r="P769" s="1629"/>
      <c r="Q769" s="1630"/>
      <c r="R769" s="1631"/>
      <c r="S769" s="1632"/>
      <c r="T769" s="1631"/>
      <c r="U769" s="1632"/>
      <c r="V769" s="1632"/>
      <c r="W769" s="1633"/>
      <c r="X769" s="1634"/>
      <c r="Y769" s="1635"/>
      <c r="Z769" s="1634"/>
      <c r="AA769" s="1635"/>
      <c r="AB769" s="1635"/>
      <c r="AC769" s="1636"/>
      <c r="AD769" s="1637"/>
      <c r="AE769" s="1638"/>
      <c r="AF769" s="1637"/>
      <c r="AG769" s="1638"/>
      <c r="AH769" s="1638"/>
      <c r="AI769" s="1639"/>
      <c r="AJ769" s="1640"/>
      <c r="AK769" s="1641"/>
      <c r="AL769" s="1640"/>
      <c r="AM769" s="1641"/>
      <c r="AN769" s="1641"/>
      <c r="AO769" s="1642"/>
      <c r="AP769" s="1643"/>
      <c r="AQ769" s="1644"/>
      <c r="AR769" s="1643"/>
      <c r="AS769" s="1644"/>
      <c r="AT769" s="1644"/>
      <c r="AU769" s="1645"/>
      <c r="AV769" s="1646"/>
      <c r="AW769" s="1647"/>
      <c r="AX769" s="1646"/>
      <c r="AY769" s="1647"/>
      <c r="AZ769" s="1647"/>
      <c r="BA769" s="1648"/>
      <c r="BB769" s="1649"/>
      <c r="BC769" s="1650"/>
      <c r="BD769" s="1649"/>
      <c r="BE769" s="1650"/>
      <c r="BF769" s="1650"/>
    </row>
    <row r="770" spans="1:60" ht="14.45" customHeight="1" x14ac:dyDescent="0.2">
      <c r="A770" s="32"/>
      <c r="B770" s="1570"/>
      <c r="C770" s="34"/>
      <c r="D770" s="32"/>
      <c r="E770" s="32"/>
      <c r="F770" s="32"/>
      <c r="K770" s="118"/>
      <c r="L770" s="118"/>
      <c r="Q770" s="213"/>
      <c r="R770" s="213"/>
      <c r="W770" s="260"/>
      <c r="X770" s="260"/>
      <c r="AC770" s="307"/>
      <c r="AD770" s="307"/>
      <c r="AI770" s="354"/>
      <c r="AJ770" s="354"/>
      <c r="AO770" s="1095"/>
      <c r="AP770" s="1095"/>
      <c r="AU770" s="1105"/>
      <c r="AV770" s="1105"/>
      <c r="BA770" s="390"/>
      <c r="BB770" s="390"/>
      <c r="BH770" s="1220">
        <f>BH759/1.2</f>
        <v>-22685128.963750333</v>
      </c>
    </row>
    <row r="771" spans="1:60" x14ac:dyDescent="0.2">
      <c r="G771" s="1220"/>
      <c r="H771" s="1220"/>
      <c r="I771" s="1220"/>
      <c r="J771" s="1220"/>
      <c r="M771" s="1579"/>
      <c r="N771" s="1579"/>
      <c r="O771" s="1579"/>
      <c r="P771" s="1579">
        <f>'кс-2 №1'!J806</f>
        <v>14309357.718854373</v>
      </c>
      <c r="S771" s="1580"/>
      <c r="T771" s="1580"/>
      <c r="U771" s="1580"/>
      <c r="V771" s="1580">
        <f>'кс-2№2'!J807</f>
        <v>7816025.587199999</v>
      </c>
      <c r="Y771" s="1581"/>
      <c r="Z771" s="1581"/>
      <c r="AA771" s="1581"/>
      <c r="AB771" s="1581">
        <f>'кс-2№3'!J806</f>
        <v>15473118.755230768</v>
      </c>
      <c r="AE771" s="1582"/>
      <c r="AF771" s="1582"/>
      <c r="AG771" s="1582"/>
      <c r="AH771" s="1582" t="e">
        <f>#REF!</f>
        <v>#REF!</v>
      </c>
      <c r="AK771" s="1583"/>
      <c r="AL771" s="1583"/>
      <c r="AM771" s="1583"/>
      <c r="AN771" s="1583" t="e">
        <f>#REF!</f>
        <v>#REF!</v>
      </c>
      <c r="AQ771" s="1585"/>
      <c r="AR771" s="1585"/>
      <c r="AS771" s="1585"/>
      <c r="AT771" s="1585" t="e">
        <f>#REF!</f>
        <v>#REF!</v>
      </c>
      <c r="AW771" s="1586"/>
      <c r="AX771" s="1586"/>
      <c r="AY771" s="1586"/>
      <c r="AZ771" s="1586" t="e">
        <f>#REF!</f>
        <v>#REF!</v>
      </c>
      <c r="BA771" s="1587"/>
      <c r="BC771" s="1587"/>
      <c r="BD771" s="1587"/>
      <c r="BE771" s="1587"/>
      <c r="BF771" s="1587">
        <f>P759+V759+AB759+AH759+AN759+AT759+AZ759</f>
        <v>63424824.22103215</v>
      </c>
    </row>
    <row r="772" spans="1:60" x14ac:dyDescent="0.2">
      <c r="G772" s="1220"/>
      <c r="H772" s="1220"/>
      <c r="I772" s="1220"/>
      <c r="J772" s="1220"/>
      <c r="M772" s="1579"/>
      <c r="N772" s="1579"/>
      <c r="O772" s="1579"/>
      <c r="P772" s="1579">
        <f>'корр. кс-2 №1 '!J1591</f>
        <v>14112717.157854373</v>
      </c>
      <c r="Q772" s="1588"/>
      <c r="S772" s="1580"/>
      <c r="T772" s="1580"/>
      <c r="U772" s="1580"/>
      <c r="V772" s="1580">
        <f>'корр. кс-2№2 '!J1592</f>
        <v>7681791.5371999992</v>
      </c>
      <c r="Y772" s="1581"/>
      <c r="Z772" s="1581"/>
      <c r="AA772" s="1581"/>
      <c r="AB772" s="1581">
        <f>'корр. кс-2№3 '!J1591</f>
        <v>15235123.643230768</v>
      </c>
      <c r="AE772" s="1582"/>
      <c r="AF772" s="1582"/>
      <c r="AG772" s="1582"/>
      <c r="AH772" s="1582">
        <f>'корр. кс-2 №4'!J1595</f>
        <v>7686894.3440000005</v>
      </c>
      <c r="AK772" s="1583"/>
      <c r="AL772" s="1583"/>
      <c r="AM772" s="1583"/>
      <c r="AN772" s="1583" t="e">
        <f>AN759-AN771</f>
        <v>#REF!</v>
      </c>
      <c r="AQ772" s="1585"/>
      <c r="AR772" s="1585"/>
      <c r="AS772" s="1585"/>
      <c r="AT772" s="1585" t="e">
        <f>AT759-AT771</f>
        <v>#REF!</v>
      </c>
      <c r="AW772" s="1586"/>
      <c r="AX772" s="1586"/>
      <c r="AY772" s="1586"/>
      <c r="AZ772" s="1586" t="e">
        <f>AZ759-AZ771</f>
        <v>#REF!</v>
      </c>
      <c r="BA772" s="1587"/>
      <c r="BC772" s="1587"/>
      <c r="BD772" s="1587"/>
      <c r="BE772" s="1587"/>
      <c r="BF772" s="1587">
        <f>J759-BF771</f>
        <v>0</v>
      </c>
    </row>
    <row r="773" spans="1:60" ht="14.45" customHeight="1" x14ac:dyDescent="0.2">
      <c r="J773" s="1220">
        <v>64022106.350000001</v>
      </c>
      <c r="P773" s="1579">
        <f>P759-P771</f>
        <v>0</v>
      </c>
      <c r="Q773" s="1579"/>
      <c r="R773" s="1579">
        <f>R759-R771</f>
        <v>0</v>
      </c>
      <c r="S773" s="1579">
        <f>S759-S771</f>
        <v>4488637.9000000004</v>
      </c>
      <c r="T773" s="1579">
        <f>T759-T771</f>
        <v>0</v>
      </c>
      <c r="U773" s="1579">
        <f>U759-U771</f>
        <v>3327387.6871999996</v>
      </c>
      <c r="V773" s="1579">
        <f>V759-V771</f>
        <v>0</v>
      </c>
      <c r="W773" s="1579"/>
      <c r="X773" s="1579">
        <f>X759-X771</f>
        <v>0</v>
      </c>
      <c r="Y773" s="1579">
        <f>Y759-Y771</f>
        <v>5111164.0199999996</v>
      </c>
      <c r="Z773" s="1579">
        <f>Z759-Z771</f>
        <v>0</v>
      </c>
      <c r="AA773" s="1579">
        <f>AA759-AA771</f>
        <v>10361954.73523077</v>
      </c>
      <c r="AB773" s="1579">
        <f>AB759-AB771</f>
        <v>0</v>
      </c>
      <c r="AC773" s="1579"/>
      <c r="AD773" s="1579"/>
      <c r="AE773" s="1579">
        <f>AE759-AE771</f>
        <v>3085053.0150000001</v>
      </c>
      <c r="AF773" s="1579"/>
      <c r="AG773" s="1579">
        <f>AG759-AG771</f>
        <v>4752076.8389999997</v>
      </c>
      <c r="AH773" s="1579" t="e">
        <f>AH759-AH771</f>
        <v>#REF!</v>
      </c>
      <c r="AI773" s="1579"/>
      <c r="AJ773" s="1579">
        <f>AJ759-AJ771</f>
        <v>0</v>
      </c>
      <c r="AK773" s="1579">
        <f>AK759-AK771</f>
        <v>2304895.9550000001</v>
      </c>
      <c r="AL773" s="1579">
        <f>AL759-AL771</f>
        <v>0</v>
      </c>
      <c r="AM773" s="1579">
        <f>AM759-AM771</f>
        <v>1992218.9724968052</v>
      </c>
      <c r="AN773" s="1579"/>
      <c r="AO773" s="1589"/>
      <c r="AP773" s="1585">
        <f>AP759-AP771</f>
        <v>0</v>
      </c>
      <c r="AQ773" s="1585">
        <f>AQ759-AQ771</f>
        <v>6199375.3800000008</v>
      </c>
      <c r="AR773" s="1585">
        <f>AR759-AR771</f>
        <v>0</v>
      </c>
      <c r="AS773" s="1585">
        <f>AS759-AS771</f>
        <v>6511229.9982501939</v>
      </c>
      <c r="AT773" s="1585"/>
      <c r="AU773" s="1586"/>
      <c r="AV773" s="1586"/>
      <c r="AW773" s="1586"/>
      <c r="AX773" s="1586"/>
      <c r="AY773" s="1586"/>
      <c r="AZ773" s="1586"/>
      <c r="BA773" s="1587"/>
      <c r="BF773" s="1587"/>
    </row>
    <row r="774" spans="1:60" x14ac:dyDescent="0.2">
      <c r="BF774" s="1587"/>
    </row>
    <row r="775" spans="1:60" x14ac:dyDescent="0.2">
      <c r="J775" s="1220">
        <f>J773-J759</f>
        <v>597282.1289678514</v>
      </c>
      <c r="P775" s="1579">
        <f>P759-P772</f>
        <v>196640.56100000255</v>
      </c>
      <c r="Q775" s="1579"/>
      <c r="R775" s="1579">
        <f>R759-R772</f>
        <v>0</v>
      </c>
      <c r="S775" s="1579">
        <f>S759-S772</f>
        <v>4488637.9000000004</v>
      </c>
      <c r="T775" s="1579">
        <f>T759-T772</f>
        <v>0</v>
      </c>
      <c r="U775" s="1579">
        <f>U759-U772</f>
        <v>3327387.6871999996</v>
      </c>
      <c r="V775" s="1579">
        <f>V759-V772</f>
        <v>134234.04999999981</v>
      </c>
      <c r="W775" s="1579"/>
      <c r="X775" s="1579">
        <f>X759-X772</f>
        <v>0</v>
      </c>
      <c r="Y775" s="1579">
        <f>Y759-Y772</f>
        <v>5111164.0199999996</v>
      </c>
      <c r="Z775" s="1579">
        <f>Z759-Z772</f>
        <v>0</v>
      </c>
      <c r="AA775" s="1579">
        <f>AA759-AA772</f>
        <v>10361954.73523077</v>
      </c>
      <c r="AB775" s="1579">
        <f>AB759-AB772</f>
        <v>237995.11199999973</v>
      </c>
      <c r="AC775" s="1579"/>
      <c r="AD775" s="1579"/>
      <c r="AE775" s="1579">
        <f>AE759-AE772</f>
        <v>3085053.0150000001</v>
      </c>
      <c r="AF775" s="1579"/>
      <c r="AG775" s="1579">
        <f>AG759-AG772</f>
        <v>4752076.8389999997</v>
      </c>
      <c r="AH775" s="1579">
        <f>AH759-AH772</f>
        <v>150235.50999999978</v>
      </c>
      <c r="AI775" s="1579"/>
      <c r="AJ775" s="1579">
        <f>AJ759-AJ772</f>
        <v>0</v>
      </c>
      <c r="AK775" s="1579">
        <f>AK759-AK772</f>
        <v>2304895.9550000001</v>
      </c>
      <c r="AL775" s="1579">
        <f>AL759-AL772</f>
        <v>0</v>
      </c>
      <c r="AM775" s="1579">
        <f>AM759-AM772</f>
        <v>1992218.9724968052</v>
      </c>
      <c r="AN775" s="1579"/>
      <c r="AO775" s="1589"/>
      <c r="AP775" s="1585">
        <f>AP759-AP772</f>
        <v>0</v>
      </c>
      <c r="AQ775" s="1585">
        <f>AQ759-AQ772</f>
        <v>6199375.3800000008</v>
      </c>
      <c r="AR775" s="1585">
        <f>AR759-AR772</f>
        <v>0</v>
      </c>
      <c r="AS775" s="1585">
        <f>AS759-AS772</f>
        <v>6511229.9982501939</v>
      </c>
      <c r="AT775" s="1585"/>
      <c r="AU775" s="1586"/>
      <c r="AV775" s="1586"/>
      <c r="AW775" s="1586"/>
      <c r="AX775" s="1586"/>
      <c r="AY775" s="1586"/>
      <c r="AZ775" s="1586"/>
      <c r="BA775" s="1587"/>
      <c r="BF775" s="1587"/>
    </row>
    <row r="776" spans="1:60" x14ac:dyDescent="0.2">
      <c r="P776" s="1579">
        <f>P759/1.2</f>
        <v>11924464.76571198</v>
      </c>
      <c r="Q776" s="1579"/>
      <c r="R776" s="1579">
        <f t="shared" ref="R776:AM776" si="1700">R759/1.2</f>
        <v>0</v>
      </c>
      <c r="S776" s="1579">
        <f t="shared" si="1700"/>
        <v>3740531.583333334</v>
      </c>
      <c r="T776" s="1579">
        <f t="shared" si="1700"/>
        <v>0</v>
      </c>
      <c r="U776" s="1579">
        <f t="shared" si="1700"/>
        <v>2772823.0726666665</v>
      </c>
      <c r="V776" s="1579">
        <f t="shared" si="1700"/>
        <v>6513354.6559999995</v>
      </c>
      <c r="W776" s="1579"/>
      <c r="X776" s="1579">
        <f t="shared" si="1700"/>
        <v>0</v>
      </c>
      <c r="Y776" s="1579">
        <f t="shared" si="1700"/>
        <v>4259303.3499999996</v>
      </c>
      <c r="Z776" s="1579">
        <f t="shared" si="1700"/>
        <v>0</v>
      </c>
      <c r="AA776" s="1579">
        <f t="shared" si="1700"/>
        <v>8634962.2793589756</v>
      </c>
      <c r="AB776" s="1579">
        <f t="shared" si="1700"/>
        <v>12894265.629358973</v>
      </c>
      <c r="AC776" s="1579"/>
      <c r="AD776" s="1579"/>
      <c r="AE776" s="1579">
        <f t="shared" si="1700"/>
        <v>2570877.5125000002</v>
      </c>
      <c r="AF776" s="1579"/>
      <c r="AG776" s="1579">
        <f t="shared" si="1700"/>
        <v>3960064.0324999997</v>
      </c>
      <c r="AH776" s="1579">
        <f t="shared" si="1700"/>
        <v>6530941.5450000009</v>
      </c>
      <c r="AI776" s="1579"/>
      <c r="AJ776" s="1579">
        <f t="shared" si="1700"/>
        <v>0</v>
      </c>
      <c r="AK776" s="1579">
        <f t="shared" si="1700"/>
        <v>1920746.6291666669</v>
      </c>
      <c r="AL776" s="1579">
        <f t="shared" si="1700"/>
        <v>0</v>
      </c>
      <c r="AM776" s="1579">
        <f t="shared" si="1700"/>
        <v>1660182.4770806711</v>
      </c>
      <c r="AN776" s="1579"/>
      <c r="AO776" s="1589"/>
      <c r="AP776" s="1585">
        <f t="shared" ref="AP776:AS776" si="1701">AP759/1.2</f>
        <v>0</v>
      </c>
      <c r="AQ776" s="1585">
        <f t="shared" si="1701"/>
        <v>5166146.1500000013</v>
      </c>
      <c r="AR776" s="1585">
        <f t="shared" si="1701"/>
        <v>0</v>
      </c>
      <c r="AS776" s="1585">
        <f t="shared" si="1701"/>
        <v>5426024.9985418282</v>
      </c>
      <c r="AT776" s="1585"/>
      <c r="AU776" s="1586"/>
      <c r="AV776" s="1586"/>
      <c r="AW776" s="1586"/>
      <c r="AX776" s="1586"/>
      <c r="AY776" s="1586"/>
      <c r="AZ776" s="1586"/>
      <c r="BA776" s="1579"/>
      <c r="BB776" s="1579"/>
      <c r="BC776" s="1579"/>
      <c r="BD776" s="1579"/>
      <c r="BE776" s="1579"/>
      <c r="BF776" s="1579"/>
    </row>
    <row r="777" spans="1:60" x14ac:dyDescent="0.2">
      <c r="BF777" s="1587"/>
    </row>
  </sheetData>
  <autoFilter ref="D2:BF6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34">
    <mergeCell ref="A2:J2"/>
    <mergeCell ref="BA2:BF2"/>
    <mergeCell ref="BB3:BC3"/>
    <mergeCell ref="BD3:BE3"/>
    <mergeCell ref="AD3:AE3"/>
    <mergeCell ref="AP3:AQ3"/>
    <mergeCell ref="AR3:AS3"/>
    <mergeCell ref="AI2:AN2"/>
    <mergeCell ref="AO2:AT2"/>
    <mergeCell ref="AU2:AZ2"/>
    <mergeCell ref="AV3:AW3"/>
    <mergeCell ref="AX3:AY3"/>
    <mergeCell ref="A1:J1"/>
    <mergeCell ref="AF3:AG3"/>
    <mergeCell ref="AJ3:AK3"/>
    <mergeCell ref="AL3:AM3"/>
    <mergeCell ref="AC2:AH2"/>
    <mergeCell ref="T3:U3"/>
    <mergeCell ref="K2:P2"/>
    <mergeCell ref="Q2:V2"/>
    <mergeCell ref="W2:AB2"/>
    <mergeCell ref="F3:G3"/>
    <mergeCell ref="H3:I3"/>
    <mergeCell ref="L3:M3"/>
    <mergeCell ref="N3:O3"/>
    <mergeCell ref="R3:S3"/>
    <mergeCell ref="X3:Y3"/>
    <mergeCell ref="Z3:AA3"/>
    <mergeCell ref="B767:C767"/>
    <mergeCell ref="G767:J767"/>
    <mergeCell ref="B762:C762"/>
    <mergeCell ref="G762:H762"/>
    <mergeCell ref="G763:I763"/>
    <mergeCell ref="G764:I764"/>
  </mergeCells>
  <pageMargins left="0.7" right="0.7" top="0.75" bottom="0.75" header="0.3" footer="0.3"/>
  <pageSetup paperSize="9" scale="49" fitToHeight="0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798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799" t="s">
        <v>505</v>
      </c>
      <c r="J5" s="643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799"/>
      <c r="J6" s="644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799" t="s">
        <v>505</v>
      </c>
      <c r="J7" s="643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799"/>
      <c r="J8" s="645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799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99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0" x14ac:dyDescent="0.2">
      <c r="A16" s="504"/>
      <c r="B16" s="505"/>
      <c r="C16" s="505"/>
      <c r="D16" s="506"/>
      <c r="E16" s="506"/>
      <c r="F16" s="506"/>
      <c r="G16" s="1699"/>
      <c r="H16" s="1701"/>
      <c r="I16" s="800" t="s">
        <v>521</v>
      </c>
      <c r="J16" s="642" t="s">
        <v>522</v>
      </c>
    </row>
    <row r="17" spans="1:10" x14ac:dyDescent="0.2">
      <c r="A17" s="504"/>
      <c r="B17" s="797"/>
      <c r="C17" s="797"/>
      <c r="D17" s="797"/>
      <c r="E17" s="797"/>
      <c r="F17" s="797"/>
      <c r="G17" s="80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688" t="s">
        <v>617</v>
      </c>
      <c r="C18" s="1688"/>
      <c r="D18" s="1688"/>
      <c r="E18" s="1688"/>
      <c r="F18" s="1688"/>
      <c r="G18" s="1688"/>
      <c r="H18" s="706"/>
      <c r="I18" s="707"/>
      <c r="J18" s="708"/>
    </row>
    <row r="19" spans="1:10" ht="15" customHeight="1" x14ac:dyDescent="0.2">
      <c r="A19" s="523"/>
      <c r="B19" s="1688" t="s">
        <v>618</v>
      </c>
      <c r="C19" s="1688"/>
      <c r="D19" s="1688"/>
      <c r="E19" s="1688"/>
      <c r="F19" s="1688"/>
      <c r="G19" s="1688"/>
      <c r="H19" s="706"/>
      <c r="I19" s="707"/>
      <c r="J19" s="708"/>
    </row>
    <row r="20" spans="1:10" ht="15" customHeight="1" thickBot="1" x14ac:dyDescent="0.25">
      <c r="A20" s="79"/>
      <c r="B20" s="1688"/>
      <c r="C20" s="1689"/>
      <c r="D20" s="1689"/>
      <c r="E20" s="1689"/>
      <c r="F20" s="1689"/>
      <c r="G20" s="1689"/>
      <c r="H20" s="1690"/>
      <c r="I20" s="1690"/>
      <c r="J20" s="169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691" t="s">
        <v>444</v>
      </c>
      <c r="G21" s="1692"/>
      <c r="H21" s="1691" t="s">
        <v>445</v>
      </c>
      <c r="I21" s="1692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687"/>
      <c r="D1597" s="1687"/>
      <c r="E1597" s="1687"/>
      <c r="F1597" s="1687"/>
      <c r="G1597" s="1687"/>
      <c r="H1597" s="1687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685" t="s">
        <v>561</v>
      </c>
      <c r="T1597" s="1685"/>
      <c r="U1597" s="1685"/>
      <c r="V1597" s="1685"/>
      <c r="W1597" s="1685"/>
      <c r="X1597" s="1685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686" t="s">
        <v>551</v>
      </c>
      <c r="C1598" s="1686"/>
      <c r="D1598" s="1686"/>
      <c r="E1598" s="1686"/>
      <c r="F1598" s="1686"/>
      <c r="G1598" s="1686"/>
      <c r="H1598" s="1686"/>
      <c r="I1598" s="1686"/>
      <c r="J1598" s="1686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687"/>
      <c r="D1599" s="1687"/>
      <c r="E1599" s="1687"/>
      <c r="F1599" s="1687"/>
      <c r="G1599" s="1687"/>
      <c r="H1599" s="1687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685" t="s">
        <v>564</v>
      </c>
      <c r="T1599" s="1685"/>
      <c r="U1599" s="1685"/>
      <c r="V1599" s="1685"/>
      <c r="W1599" s="1685"/>
      <c r="X1599" s="1685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686" t="s">
        <v>551</v>
      </c>
      <c r="C1600" s="1686"/>
      <c r="D1600" s="1686"/>
      <c r="E1600" s="1686"/>
      <c r="F1600" s="1686"/>
      <c r="G1600" s="1686"/>
      <c r="H1600" s="1686"/>
      <c r="I1600" s="1686"/>
      <c r="J1600" s="1686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684"/>
      <c r="C1602" s="1684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683"/>
      <c r="C1606" s="1683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684"/>
      <c r="C1610" s="1684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802"/>
      <c r="J6" s="644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802"/>
      <c r="J8" s="645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0" x14ac:dyDescent="0.2">
      <c r="A16" s="504"/>
      <c r="B16" s="505"/>
      <c r="C16" s="505"/>
      <c r="D16" s="506"/>
      <c r="E16" s="506"/>
      <c r="F16" s="506"/>
      <c r="G16" s="1699"/>
      <c r="H16" s="1701"/>
      <c r="I16" s="805" t="s">
        <v>521</v>
      </c>
      <c r="J16" s="642" t="s">
        <v>522</v>
      </c>
    </row>
    <row r="17" spans="1:49" x14ac:dyDescent="0.2">
      <c r="A17" s="504"/>
      <c r="B17" s="803"/>
      <c r="C17" s="803"/>
      <c r="D17" s="803"/>
      <c r="E17" s="803"/>
      <c r="F17" s="803"/>
      <c r="G17" s="805" t="s">
        <v>640</v>
      </c>
      <c r="H17" s="699" t="s">
        <v>642</v>
      </c>
      <c r="I17" s="520">
        <v>45372</v>
      </c>
      <c r="J17" s="649" t="s">
        <v>570</v>
      </c>
    </row>
    <row r="18" spans="1:49" ht="15" customHeight="1" x14ac:dyDescent="0.2">
      <c r="A18" s="523"/>
      <c r="B18" s="1688" t="s">
        <v>617</v>
      </c>
      <c r="C18" s="1688"/>
      <c r="D18" s="1688"/>
      <c r="E18" s="1688"/>
      <c r="F18" s="1688"/>
      <c r="G18" s="1688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688" t="s">
        <v>620</v>
      </c>
      <c r="C19" s="1688"/>
      <c r="D19" s="1688"/>
      <c r="E19" s="1688"/>
      <c r="F19" s="1688"/>
      <c r="G19" s="1688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03"/>
      <c r="C20" s="803"/>
      <c r="D20" s="803"/>
      <c r="E20" s="803"/>
      <c r="F20" s="803"/>
      <c r="G20" s="803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691" t="s">
        <v>444</v>
      </c>
      <c r="G21" s="1692"/>
      <c r="H21" s="1691" t="s">
        <v>445</v>
      </c>
      <c r="I21" s="1692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49"/>
      <c r="B25" s="850"/>
      <c r="C25" s="850"/>
      <c r="D25" s="851"/>
      <c r="E25" s="851"/>
      <c r="F25" s="851"/>
      <c r="G25" s="851"/>
      <c r="H25" s="851"/>
      <c r="I25" s="851"/>
      <c r="J25" s="85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06"/>
      <c r="B26" s="807" t="s">
        <v>615</v>
      </c>
      <c r="C26" s="808"/>
      <c r="D26" s="809"/>
      <c r="E26" s="809"/>
      <c r="F26" s="810"/>
      <c r="G26" s="810"/>
      <c r="H26" s="810"/>
      <c r="I26" s="810"/>
      <c r="J26" s="811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87">
        <v>220</v>
      </c>
      <c r="B249" s="854" t="s">
        <v>105</v>
      </c>
      <c r="C249" s="855"/>
      <c r="D249" s="855"/>
      <c r="E249" s="855"/>
      <c r="F249" s="855"/>
      <c r="G249" s="856"/>
      <c r="H249" s="857"/>
      <c r="I249" s="856"/>
      <c r="J249" s="858"/>
    </row>
    <row r="250" spans="1:10" s="665" customFormat="1" x14ac:dyDescent="0.2">
      <c r="A250" s="787">
        <v>221</v>
      </c>
      <c r="B250" s="859" t="s">
        <v>44</v>
      </c>
      <c r="C250" s="860"/>
      <c r="D250" s="687"/>
      <c r="E250" s="687"/>
      <c r="F250" s="687"/>
      <c r="G250" s="856"/>
      <c r="H250" s="857"/>
      <c r="I250" s="856"/>
      <c r="J250" s="858"/>
    </row>
    <row r="251" spans="1:10" s="665" customFormat="1" x14ac:dyDescent="0.2">
      <c r="A251" s="787">
        <v>222</v>
      </c>
      <c r="B251" s="859" t="s">
        <v>106</v>
      </c>
      <c r="C251" s="860"/>
      <c r="D251" s="687"/>
      <c r="E251" s="687"/>
      <c r="F251" s="687"/>
      <c r="G251" s="856"/>
      <c r="H251" s="857"/>
      <c r="I251" s="856"/>
      <c r="J251" s="858"/>
    </row>
    <row r="252" spans="1:10" s="665" customFormat="1" x14ac:dyDescent="0.2">
      <c r="A252" s="787">
        <v>223</v>
      </c>
      <c r="B252" s="859" t="s">
        <v>107</v>
      </c>
      <c r="C252" s="860"/>
      <c r="D252" s="687"/>
      <c r="E252" s="687"/>
      <c r="F252" s="687"/>
      <c r="G252" s="856"/>
      <c r="H252" s="857"/>
      <c r="I252" s="856"/>
      <c r="J252" s="858"/>
    </row>
    <row r="253" spans="1:10" s="665" customFormat="1" hidden="1" x14ac:dyDescent="0.2">
      <c r="A253" s="787">
        <v>224</v>
      </c>
      <c r="B253" s="859" t="s">
        <v>108</v>
      </c>
      <c r="C253" s="860"/>
      <c r="D253" s="687"/>
      <c r="E253" s="687"/>
      <c r="F253" s="687"/>
      <c r="G253" s="856"/>
      <c r="H253" s="857"/>
      <c r="I253" s="856"/>
      <c r="J253" s="858"/>
    </row>
    <row r="254" spans="1:10" s="665" customFormat="1" ht="42" hidden="1" customHeight="1" x14ac:dyDescent="0.2">
      <c r="A254" s="787">
        <v>225</v>
      </c>
      <c r="B254" s="861" t="s">
        <v>109</v>
      </c>
      <c r="C254" s="687" t="s">
        <v>350</v>
      </c>
      <c r="D254" s="687" t="s">
        <v>14</v>
      </c>
      <c r="E254" s="687"/>
      <c r="F254" s="856">
        <v>228206.58</v>
      </c>
      <c r="G254" s="856">
        <f t="shared" ref="G254:G287" si="38">E254*F254</f>
        <v>0</v>
      </c>
      <c r="H254" s="856">
        <v>566028.50399999996</v>
      </c>
      <c r="I254" s="856">
        <f t="shared" ref="I254:I287" si="39">E254*H254</f>
        <v>0</v>
      </c>
      <c r="J254" s="862">
        <f t="shared" ref="J254:J256" si="40">G254+I254</f>
        <v>0</v>
      </c>
    </row>
    <row r="255" spans="1:10" s="665" customFormat="1" ht="37.5" hidden="1" customHeight="1" x14ac:dyDescent="0.2">
      <c r="A255" s="787">
        <v>226</v>
      </c>
      <c r="B255" s="861" t="s">
        <v>110</v>
      </c>
      <c r="C255" s="687" t="s">
        <v>351</v>
      </c>
      <c r="D255" s="687" t="s">
        <v>14</v>
      </c>
      <c r="E255" s="687"/>
      <c r="F255" s="856">
        <v>77780.28</v>
      </c>
      <c r="G255" s="856">
        <f t="shared" si="38"/>
        <v>0</v>
      </c>
      <c r="H255" s="856">
        <v>200330.92799999999</v>
      </c>
      <c r="I255" s="856">
        <f t="shared" si="39"/>
        <v>0</v>
      </c>
      <c r="J255" s="862">
        <f t="shared" si="40"/>
        <v>0</v>
      </c>
    </row>
    <row r="256" spans="1:10" s="665" customFormat="1" hidden="1" x14ac:dyDescent="0.2">
      <c r="A256" s="787">
        <v>227</v>
      </c>
      <c r="B256" s="861" t="s">
        <v>111</v>
      </c>
      <c r="C256" s="687" t="s">
        <v>352</v>
      </c>
      <c r="D256" s="687" t="s">
        <v>14</v>
      </c>
      <c r="E256" s="687"/>
      <c r="F256" s="856">
        <v>32933</v>
      </c>
      <c r="G256" s="856">
        <f t="shared" si="38"/>
        <v>0</v>
      </c>
      <c r="H256" s="856">
        <v>103503.048</v>
      </c>
      <c r="I256" s="856">
        <f t="shared" si="39"/>
        <v>0</v>
      </c>
      <c r="J256" s="862">
        <f t="shared" si="40"/>
        <v>0</v>
      </c>
    </row>
    <row r="257" spans="1:10" s="665" customFormat="1" hidden="1" x14ac:dyDescent="0.2">
      <c r="A257" s="787">
        <v>228</v>
      </c>
      <c r="B257" s="859" t="s">
        <v>112</v>
      </c>
      <c r="C257" s="860"/>
      <c r="D257" s="687"/>
      <c r="E257" s="687"/>
      <c r="F257" s="856"/>
      <c r="G257" s="856">
        <f t="shared" si="38"/>
        <v>0</v>
      </c>
      <c r="H257" s="856"/>
      <c r="I257" s="856">
        <f t="shared" si="39"/>
        <v>0</v>
      </c>
      <c r="J257" s="862"/>
    </row>
    <row r="258" spans="1:10" s="665" customFormat="1" ht="38.25" hidden="1" x14ac:dyDescent="0.2">
      <c r="A258" s="787">
        <v>229</v>
      </c>
      <c r="B258" s="861" t="s">
        <v>113</v>
      </c>
      <c r="C258" s="687" t="s">
        <v>353</v>
      </c>
      <c r="D258" s="687" t="s">
        <v>14</v>
      </c>
      <c r="E258" s="687"/>
      <c r="F258" s="856">
        <v>221688.18</v>
      </c>
      <c r="G258" s="856">
        <f t="shared" si="38"/>
        <v>0</v>
      </c>
      <c r="H258" s="856">
        <v>565704.12</v>
      </c>
      <c r="I258" s="856">
        <f t="shared" si="39"/>
        <v>0</v>
      </c>
      <c r="J258" s="862">
        <f t="shared" ref="J258:J260" si="41">G258+I258</f>
        <v>0</v>
      </c>
    </row>
    <row r="259" spans="1:10" s="665" customFormat="1" ht="38.25" hidden="1" x14ac:dyDescent="0.2">
      <c r="A259" s="787">
        <v>230</v>
      </c>
      <c r="B259" s="861" t="s">
        <v>110</v>
      </c>
      <c r="C259" s="687" t="s">
        <v>354</v>
      </c>
      <c r="D259" s="687" t="s">
        <v>14</v>
      </c>
      <c r="E259" s="687"/>
      <c r="F259" s="856">
        <v>77780.28</v>
      </c>
      <c r="G259" s="856">
        <f t="shared" si="38"/>
        <v>0</v>
      </c>
      <c r="H259" s="856">
        <v>200330.92799999999</v>
      </c>
      <c r="I259" s="856">
        <f t="shared" si="39"/>
        <v>0</v>
      </c>
      <c r="J259" s="862">
        <f t="shared" si="41"/>
        <v>0</v>
      </c>
    </row>
    <row r="260" spans="1:10" s="665" customFormat="1" hidden="1" x14ac:dyDescent="0.2">
      <c r="A260" s="787">
        <v>231</v>
      </c>
      <c r="B260" s="861" t="s">
        <v>111</v>
      </c>
      <c r="C260" s="687" t="s">
        <v>352</v>
      </c>
      <c r="D260" s="687" t="s">
        <v>14</v>
      </c>
      <c r="E260" s="687"/>
      <c r="F260" s="856">
        <v>32933</v>
      </c>
      <c r="G260" s="856">
        <f t="shared" si="38"/>
        <v>0</v>
      </c>
      <c r="H260" s="856">
        <v>103503.048</v>
      </c>
      <c r="I260" s="856">
        <f t="shared" si="39"/>
        <v>0</v>
      </c>
      <c r="J260" s="862">
        <f t="shared" si="41"/>
        <v>0</v>
      </c>
    </row>
    <row r="261" spans="1:10" s="665" customFormat="1" hidden="1" x14ac:dyDescent="0.2">
      <c r="A261" s="787">
        <v>232</v>
      </c>
      <c r="B261" s="859" t="s">
        <v>114</v>
      </c>
      <c r="C261" s="860"/>
      <c r="D261" s="687"/>
      <c r="E261" s="687"/>
      <c r="F261" s="856"/>
      <c r="G261" s="856">
        <f t="shared" si="38"/>
        <v>0</v>
      </c>
      <c r="H261" s="856"/>
      <c r="I261" s="856">
        <f t="shared" si="39"/>
        <v>0</v>
      </c>
      <c r="J261" s="862"/>
    </row>
    <row r="262" spans="1:10" s="665" customFormat="1" ht="38.25" hidden="1" x14ac:dyDescent="0.2">
      <c r="A262" s="787">
        <v>233</v>
      </c>
      <c r="B262" s="861" t="s">
        <v>115</v>
      </c>
      <c r="C262" s="687" t="s">
        <v>355</v>
      </c>
      <c r="D262" s="687" t="s">
        <v>14</v>
      </c>
      <c r="E262" s="687"/>
      <c r="F262" s="856">
        <v>174873.3</v>
      </c>
      <c r="G262" s="856">
        <f t="shared" si="38"/>
        <v>0</v>
      </c>
      <c r="H262" s="856">
        <v>469767.55200000003</v>
      </c>
      <c r="I262" s="856">
        <f t="shared" si="39"/>
        <v>0</v>
      </c>
      <c r="J262" s="862">
        <f t="shared" ref="J262:J264" si="42">G262+I262</f>
        <v>0</v>
      </c>
    </row>
    <row r="263" spans="1:10" s="665" customFormat="1" ht="38.25" hidden="1" x14ac:dyDescent="0.2">
      <c r="A263" s="787">
        <v>234</v>
      </c>
      <c r="B263" s="861" t="s">
        <v>110</v>
      </c>
      <c r="C263" s="687" t="s">
        <v>351</v>
      </c>
      <c r="D263" s="687" t="s">
        <v>14</v>
      </c>
      <c r="E263" s="687"/>
      <c r="F263" s="856">
        <v>77780.28</v>
      </c>
      <c r="G263" s="856">
        <f t="shared" si="38"/>
        <v>0</v>
      </c>
      <c r="H263" s="856">
        <v>160846.10400000002</v>
      </c>
      <c r="I263" s="856">
        <f t="shared" si="39"/>
        <v>0</v>
      </c>
      <c r="J263" s="862">
        <f t="shared" si="42"/>
        <v>0</v>
      </c>
    </row>
    <row r="264" spans="1:10" s="665" customFormat="1" hidden="1" x14ac:dyDescent="0.2">
      <c r="A264" s="787">
        <v>235</v>
      </c>
      <c r="B264" s="861" t="s">
        <v>111</v>
      </c>
      <c r="C264" s="687" t="s">
        <v>356</v>
      </c>
      <c r="D264" s="687" t="s">
        <v>14</v>
      </c>
      <c r="E264" s="687"/>
      <c r="F264" s="856">
        <v>22827</v>
      </c>
      <c r="G264" s="856">
        <f t="shared" si="38"/>
        <v>0</v>
      </c>
      <c r="H264" s="856">
        <v>62594.207999999991</v>
      </c>
      <c r="I264" s="856">
        <f t="shared" si="39"/>
        <v>0</v>
      </c>
      <c r="J264" s="862">
        <f t="shared" si="42"/>
        <v>0</v>
      </c>
    </row>
    <row r="265" spans="1:10" s="665" customFormat="1" hidden="1" x14ac:dyDescent="0.2">
      <c r="A265" s="787">
        <v>236</v>
      </c>
      <c r="B265" s="863"/>
      <c r="C265" s="864"/>
      <c r="D265" s="863"/>
      <c r="E265" s="863"/>
      <c r="F265" s="865"/>
      <c r="G265" s="856">
        <f t="shared" si="38"/>
        <v>0</v>
      </c>
      <c r="H265" s="865"/>
      <c r="I265" s="856">
        <f t="shared" si="39"/>
        <v>0</v>
      </c>
      <c r="J265" s="866"/>
    </row>
    <row r="266" spans="1:10" s="665" customFormat="1" hidden="1" x14ac:dyDescent="0.2">
      <c r="A266" s="787">
        <v>237</v>
      </c>
      <c r="B266" s="859" t="s">
        <v>116</v>
      </c>
      <c r="C266" s="860"/>
      <c r="D266" s="687"/>
      <c r="E266" s="687"/>
      <c r="F266" s="856"/>
      <c r="G266" s="856">
        <f t="shared" si="38"/>
        <v>0</v>
      </c>
      <c r="H266" s="856"/>
      <c r="I266" s="856">
        <f t="shared" si="39"/>
        <v>0</v>
      </c>
      <c r="J266" s="862"/>
    </row>
    <row r="267" spans="1:10" s="665" customFormat="1" ht="38.25" hidden="1" x14ac:dyDescent="0.2">
      <c r="A267" s="787">
        <v>238</v>
      </c>
      <c r="B267" s="861" t="s">
        <v>117</v>
      </c>
      <c r="C267" s="687" t="s">
        <v>357</v>
      </c>
      <c r="D267" s="687" t="s">
        <v>14</v>
      </c>
      <c r="E267" s="687"/>
      <c r="F267" s="856">
        <v>174873.3</v>
      </c>
      <c r="G267" s="856">
        <f t="shared" si="38"/>
        <v>0</v>
      </c>
      <c r="H267" s="856">
        <v>469474.41599999997</v>
      </c>
      <c r="I267" s="856">
        <f t="shared" si="39"/>
        <v>0</v>
      </c>
      <c r="J267" s="862">
        <f t="shared" ref="J267:J269" si="43">G267+I267</f>
        <v>0</v>
      </c>
    </row>
    <row r="268" spans="1:10" s="665" customFormat="1" ht="38.25" hidden="1" x14ac:dyDescent="0.2">
      <c r="A268" s="787">
        <v>239</v>
      </c>
      <c r="B268" s="861" t="s">
        <v>110</v>
      </c>
      <c r="C268" s="687" t="s">
        <v>351</v>
      </c>
      <c r="D268" s="687" t="s">
        <v>14</v>
      </c>
      <c r="E268" s="687"/>
      <c r="F268" s="856">
        <v>77780.28</v>
      </c>
      <c r="G268" s="856">
        <f t="shared" si="38"/>
        <v>0</v>
      </c>
      <c r="H268" s="856">
        <v>160846.10400000002</v>
      </c>
      <c r="I268" s="856">
        <f t="shared" si="39"/>
        <v>0</v>
      </c>
      <c r="J268" s="862">
        <f t="shared" si="43"/>
        <v>0</v>
      </c>
    </row>
    <row r="269" spans="1:10" s="665" customFormat="1" hidden="1" x14ac:dyDescent="0.2">
      <c r="A269" s="787">
        <v>240</v>
      </c>
      <c r="B269" s="861" t="s">
        <v>111</v>
      </c>
      <c r="C269" s="687" t="s">
        <v>356</v>
      </c>
      <c r="D269" s="687" t="s">
        <v>14</v>
      </c>
      <c r="E269" s="687"/>
      <c r="F269" s="856">
        <v>22827</v>
      </c>
      <c r="G269" s="856">
        <f t="shared" si="38"/>
        <v>0</v>
      </c>
      <c r="H269" s="856">
        <v>62594.207999999991</v>
      </c>
      <c r="I269" s="856">
        <f t="shared" si="39"/>
        <v>0</v>
      </c>
      <c r="J269" s="862">
        <f t="shared" si="43"/>
        <v>0</v>
      </c>
    </row>
    <row r="270" spans="1:10" s="665" customFormat="1" hidden="1" x14ac:dyDescent="0.2">
      <c r="A270" s="787">
        <v>241</v>
      </c>
      <c r="B270" s="859" t="s">
        <v>118</v>
      </c>
      <c r="C270" s="860"/>
      <c r="D270" s="687"/>
      <c r="E270" s="687"/>
      <c r="F270" s="856"/>
      <c r="G270" s="856">
        <f t="shared" si="38"/>
        <v>0</v>
      </c>
      <c r="H270" s="856"/>
      <c r="I270" s="856">
        <f t="shared" si="39"/>
        <v>0</v>
      </c>
      <c r="J270" s="862"/>
    </row>
    <row r="271" spans="1:10" s="665" customFormat="1" ht="38.25" hidden="1" x14ac:dyDescent="0.2">
      <c r="A271" s="787">
        <v>242</v>
      </c>
      <c r="B271" s="861" t="s">
        <v>119</v>
      </c>
      <c r="C271" s="687" t="s">
        <v>355</v>
      </c>
      <c r="D271" s="687" t="s">
        <v>14</v>
      </c>
      <c r="E271" s="687"/>
      <c r="F271" s="856">
        <v>174873.3</v>
      </c>
      <c r="G271" s="856">
        <f t="shared" si="38"/>
        <v>0</v>
      </c>
      <c r="H271" s="856">
        <v>469767.55200000003</v>
      </c>
      <c r="I271" s="856">
        <f t="shared" si="39"/>
        <v>0</v>
      </c>
      <c r="J271" s="862">
        <f t="shared" ref="J271:J273" si="44">G271+I271</f>
        <v>0</v>
      </c>
    </row>
    <row r="272" spans="1:10" s="665" customFormat="1" ht="38.25" hidden="1" x14ac:dyDescent="0.2">
      <c r="A272" s="787">
        <v>243</v>
      </c>
      <c r="B272" s="861" t="s">
        <v>110</v>
      </c>
      <c r="C272" s="687" t="s">
        <v>351</v>
      </c>
      <c r="D272" s="687" t="s">
        <v>14</v>
      </c>
      <c r="E272" s="687"/>
      <c r="F272" s="856">
        <v>77780.28</v>
      </c>
      <c r="G272" s="856">
        <f t="shared" si="38"/>
        <v>0</v>
      </c>
      <c r="H272" s="856">
        <v>160846.10400000002</v>
      </c>
      <c r="I272" s="856">
        <f t="shared" si="39"/>
        <v>0</v>
      </c>
      <c r="J272" s="862">
        <f t="shared" si="44"/>
        <v>0</v>
      </c>
    </row>
    <row r="273" spans="1:10" s="665" customFormat="1" hidden="1" x14ac:dyDescent="0.2">
      <c r="A273" s="787">
        <v>244</v>
      </c>
      <c r="B273" s="861" t="s">
        <v>111</v>
      </c>
      <c r="C273" s="687" t="s">
        <v>356</v>
      </c>
      <c r="D273" s="687" t="s">
        <v>14</v>
      </c>
      <c r="E273" s="687"/>
      <c r="F273" s="856">
        <v>22827</v>
      </c>
      <c r="G273" s="856">
        <f t="shared" si="38"/>
        <v>0</v>
      </c>
      <c r="H273" s="856">
        <v>62594.207999999991</v>
      </c>
      <c r="I273" s="856">
        <f t="shared" si="39"/>
        <v>0</v>
      </c>
      <c r="J273" s="862">
        <f t="shared" si="44"/>
        <v>0</v>
      </c>
    </row>
    <row r="274" spans="1:10" s="665" customFormat="1" hidden="1" x14ac:dyDescent="0.2">
      <c r="A274" s="787">
        <v>245</v>
      </c>
      <c r="B274" s="859" t="s">
        <v>120</v>
      </c>
      <c r="C274" s="860"/>
      <c r="D274" s="687"/>
      <c r="E274" s="687"/>
      <c r="F274" s="856"/>
      <c r="G274" s="856">
        <f t="shared" si="38"/>
        <v>0</v>
      </c>
      <c r="H274" s="856"/>
      <c r="I274" s="856">
        <f t="shared" si="39"/>
        <v>0</v>
      </c>
      <c r="J274" s="862"/>
    </row>
    <row r="275" spans="1:10" s="665" customFormat="1" ht="38.25" hidden="1" x14ac:dyDescent="0.2">
      <c r="A275" s="787">
        <v>246</v>
      </c>
      <c r="B275" s="861" t="s">
        <v>121</v>
      </c>
      <c r="C275" s="687" t="s">
        <v>358</v>
      </c>
      <c r="D275" s="687" t="s">
        <v>14</v>
      </c>
      <c r="E275" s="687"/>
      <c r="F275" s="856">
        <v>174873.3</v>
      </c>
      <c r="G275" s="856">
        <f t="shared" si="38"/>
        <v>0</v>
      </c>
      <c r="H275" s="856">
        <v>469767.55200000003</v>
      </c>
      <c r="I275" s="856">
        <f t="shared" si="39"/>
        <v>0</v>
      </c>
      <c r="J275" s="862">
        <f t="shared" ref="J275:J277" si="45">G275+I275</f>
        <v>0</v>
      </c>
    </row>
    <row r="276" spans="1:10" s="665" customFormat="1" ht="38.25" hidden="1" x14ac:dyDescent="0.2">
      <c r="A276" s="787">
        <v>247</v>
      </c>
      <c r="B276" s="861" t="s">
        <v>110</v>
      </c>
      <c r="C276" s="687" t="s">
        <v>351</v>
      </c>
      <c r="D276" s="687" t="s">
        <v>14</v>
      </c>
      <c r="E276" s="687"/>
      <c r="F276" s="856">
        <v>77780.28</v>
      </c>
      <c r="G276" s="856">
        <f t="shared" si="38"/>
        <v>0</v>
      </c>
      <c r="H276" s="856">
        <v>160846.10400000002</v>
      </c>
      <c r="I276" s="856">
        <f t="shared" si="39"/>
        <v>0</v>
      </c>
      <c r="J276" s="862">
        <f t="shared" si="45"/>
        <v>0</v>
      </c>
    </row>
    <row r="277" spans="1:10" s="665" customFormat="1" hidden="1" x14ac:dyDescent="0.2">
      <c r="A277" s="787">
        <v>248</v>
      </c>
      <c r="B277" s="861" t="s">
        <v>111</v>
      </c>
      <c r="C277" s="687" t="s">
        <v>356</v>
      </c>
      <c r="D277" s="687" t="s">
        <v>14</v>
      </c>
      <c r="E277" s="687"/>
      <c r="F277" s="856">
        <v>22827</v>
      </c>
      <c r="G277" s="856">
        <f t="shared" si="38"/>
        <v>0</v>
      </c>
      <c r="H277" s="856">
        <v>62594.207999999991</v>
      </c>
      <c r="I277" s="856">
        <f t="shared" si="39"/>
        <v>0</v>
      </c>
      <c r="J277" s="862">
        <f t="shared" si="45"/>
        <v>0</v>
      </c>
    </row>
    <row r="278" spans="1:10" s="665" customFormat="1" hidden="1" x14ac:dyDescent="0.2">
      <c r="A278" s="787">
        <v>249</v>
      </c>
      <c r="B278" s="859" t="s">
        <v>122</v>
      </c>
      <c r="C278" s="860"/>
      <c r="D278" s="687"/>
      <c r="E278" s="687"/>
      <c r="F278" s="687"/>
      <c r="G278" s="856">
        <f t="shared" si="38"/>
        <v>0</v>
      </c>
      <c r="H278" s="857"/>
      <c r="I278" s="856">
        <f t="shared" si="39"/>
        <v>0</v>
      </c>
      <c r="J278" s="858"/>
    </row>
    <row r="279" spans="1:10" s="665" customFormat="1" ht="25.5" hidden="1" x14ac:dyDescent="0.2">
      <c r="A279" s="787">
        <v>250</v>
      </c>
      <c r="B279" s="861" t="s">
        <v>123</v>
      </c>
      <c r="C279" s="687" t="s">
        <v>359</v>
      </c>
      <c r="D279" s="687" t="s">
        <v>14</v>
      </c>
      <c r="E279" s="687"/>
      <c r="F279" s="856">
        <v>134605.79999999999</v>
      </c>
      <c r="G279" s="856">
        <f t="shared" si="38"/>
        <v>0</v>
      </c>
      <c r="H279" s="856">
        <v>281150.90399999998</v>
      </c>
      <c r="I279" s="856">
        <f t="shared" si="39"/>
        <v>0</v>
      </c>
      <c r="J279" s="862">
        <f t="shared" ref="J279:J282" si="46">G279+I279</f>
        <v>0</v>
      </c>
    </row>
    <row r="280" spans="1:10" s="665" customFormat="1" hidden="1" x14ac:dyDescent="0.2">
      <c r="A280" s="787">
        <v>251</v>
      </c>
      <c r="B280" s="861" t="s">
        <v>110</v>
      </c>
      <c r="C280" s="687" t="s">
        <v>360</v>
      </c>
      <c r="D280" s="687" t="s">
        <v>14</v>
      </c>
      <c r="E280" s="687"/>
      <c r="F280" s="856">
        <v>49482.079999999994</v>
      </c>
      <c r="G280" s="856">
        <f t="shared" si="38"/>
        <v>0</v>
      </c>
      <c r="H280" s="856">
        <v>30335.111999999997</v>
      </c>
      <c r="I280" s="856">
        <f t="shared" si="39"/>
        <v>0</v>
      </c>
      <c r="J280" s="862">
        <f t="shared" si="46"/>
        <v>0</v>
      </c>
    </row>
    <row r="281" spans="1:10" s="665" customFormat="1" hidden="1" x14ac:dyDescent="0.2">
      <c r="A281" s="787">
        <v>252</v>
      </c>
      <c r="B281" s="861" t="s">
        <v>111</v>
      </c>
      <c r="C281" s="687" t="s">
        <v>361</v>
      </c>
      <c r="D281" s="687" t="s">
        <v>14</v>
      </c>
      <c r="E281" s="687"/>
      <c r="F281" s="856">
        <v>12559</v>
      </c>
      <c r="G281" s="856">
        <f t="shared" si="38"/>
        <v>0</v>
      </c>
      <c r="H281" s="856">
        <v>42774.791999999994</v>
      </c>
      <c r="I281" s="856">
        <f t="shared" si="39"/>
        <v>0</v>
      </c>
      <c r="J281" s="862">
        <f t="shared" si="46"/>
        <v>0</v>
      </c>
    </row>
    <row r="282" spans="1:10" s="665" customFormat="1" hidden="1" x14ac:dyDescent="0.2">
      <c r="A282" s="787">
        <v>253</v>
      </c>
      <c r="B282" s="861" t="s">
        <v>111</v>
      </c>
      <c r="C282" s="687" t="s">
        <v>361</v>
      </c>
      <c r="D282" s="687" t="s">
        <v>14</v>
      </c>
      <c r="E282" s="687"/>
      <c r="F282" s="856">
        <v>10969</v>
      </c>
      <c r="G282" s="856">
        <f t="shared" si="38"/>
        <v>0</v>
      </c>
      <c r="H282" s="856">
        <v>42774.791999999994</v>
      </c>
      <c r="I282" s="856">
        <f t="shared" si="39"/>
        <v>0</v>
      </c>
      <c r="J282" s="862">
        <f t="shared" si="46"/>
        <v>0</v>
      </c>
    </row>
    <row r="283" spans="1:10" s="665" customFormat="1" ht="12" hidden="1" customHeight="1" x14ac:dyDescent="0.2">
      <c r="A283" s="787">
        <v>254</v>
      </c>
      <c r="B283" s="859" t="s">
        <v>124</v>
      </c>
      <c r="C283" s="860"/>
      <c r="D283" s="687"/>
      <c r="E283" s="687"/>
      <c r="F283" s="687"/>
      <c r="G283" s="856">
        <f t="shared" si="38"/>
        <v>0</v>
      </c>
      <c r="H283" s="857"/>
      <c r="I283" s="856">
        <f t="shared" si="39"/>
        <v>0</v>
      </c>
      <c r="J283" s="858"/>
    </row>
    <row r="284" spans="1:10" s="665" customFormat="1" ht="38.25" hidden="1" x14ac:dyDescent="0.2">
      <c r="A284" s="787">
        <v>255</v>
      </c>
      <c r="B284" s="861" t="s">
        <v>125</v>
      </c>
      <c r="C284" s="687" t="s">
        <v>461</v>
      </c>
      <c r="D284" s="687" t="s">
        <v>14</v>
      </c>
      <c r="E284" s="687"/>
      <c r="F284" s="856">
        <v>69989.22</v>
      </c>
      <c r="G284" s="856">
        <f t="shared" si="38"/>
        <v>0</v>
      </c>
      <c r="H284" s="856">
        <v>236992</v>
      </c>
      <c r="I284" s="856">
        <f t="shared" si="39"/>
        <v>0</v>
      </c>
      <c r="J284" s="862">
        <f t="shared" ref="J284:J287" si="47">G284+I284</f>
        <v>0</v>
      </c>
    </row>
    <row r="285" spans="1:10" s="665" customFormat="1" ht="12" hidden="1" customHeight="1" x14ac:dyDescent="0.2">
      <c r="A285" s="787">
        <v>256</v>
      </c>
      <c r="B285" s="861" t="s">
        <v>126</v>
      </c>
      <c r="C285" s="687" t="s">
        <v>462</v>
      </c>
      <c r="D285" s="687" t="s">
        <v>14</v>
      </c>
      <c r="E285" s="687"/>
      <c r="F285" s="856">
        <v>18412.38</v>
      </c>
      <c r="G285" s="856">
        <f t="shared" si="38"/>
        <v>0</v>
      </c>
      <c r="H285" s="856">
        <v>47103</v>
      </c>
      <c r="I285" s="856">
        <f t="shared" si="39"/>
        <v>0</v>
      </c>
      <c r="J285" s="862">
        <f t="shared" si="47"/>
        <v>0</v>
      </c>
    </row>
    <row r="286" spans="1:10" s="665" customFormat="1" ht="25.5" hidden="1" x14ac:dyDescent="0.2">
      <c r="A286" s="787">
        <v>257</v>
      </c>
      <c r="B286" s="861" t="s">
        <v>110</v>
      </c>
      <c r="C286" s="687" t="s">
        <v>463</v>
      </c>
      <c r="D286" s="687" t="s">
        <v>14</v>
      </c>
      <c r="E286" s="687"/>
      <c r="F286" s="856">
        <v>21322.87</v>
      </c>
      <c r="G286" s="856">
        <f t="shared" si="38"/>
        <v>0</v>
      </c>
      <c r="H286" s="856">
        <v>39580</v>
      </c>
      <c r="I286" s="856">
        <f t="shared" si="39"/>
        <v>0</v>
      </c>
      <c r="J286" s="862">
        <f t="shared" si="47"/>
        <v>0</v>
      </c>
    </row>
    <row r="287" spans="1:10" s="665" customFormat="1" hidden="1" x14ac:dyDescent="0.2">
      <c r="A287" s="787">
        <v>258</v>
      </c>
      <c r="B287" s="861" t="s">
        <v>111</v>
      </c>
      <c r="C287" s="687" t="s">
        <v>464</v>
      </c>
      <c r="D287" s="687" t="s">
        <v>14</v>
      </c>
      <c r="E287" s="687"/>
      <c r="F287" s="856">
        <v>19916</v>
      </c>
      <c r="G287" s="856">
        <f t="shared" si="38"/>
        <v>0</v>
      </c>
      <c r="H287" s="856">
        <v>168216</v>
      </c>
      <c r="I287" s="856">
        <f t="shared" si="39"/>
        <v>0</v>
      </c>
      <c r="J287" s="862">
        <f t="shared" si="47"/>
        <v>0</v>
      </c>
    </row>
    <row r="288" spans="1:10" s="665" customFormat="1" x14ac:dyDescent="0.2">
      <c r="A288" s="787">
        <v>259</v>
      </c>
      <c r="B288" s="859" t="s">
        <v>127</v>
      </c>
      <c r="C288" s="860"/>
      <c r="D288" s="687"/>
      <c r="E288" s="687"/>
      <c r="F288" s="687"/>
      <c r="G288" s="856"/>
      <c r="H288" s="857"/>
      <c r="I288" s="856"/>
      <c r="J288" s="858"/>
    </row>
    <row r="289" spans="1:10" s="665" customFormat="1" ht="38.25" x14ac:dyDescent="0.2">
      <c r="A289" s="787">
        <v>260</v>
      </c>
      <c r="B289" s="861" t="s">
        <v>125</v>
      </c>
      <c r="C289" s="687" t="s">
        <v>362</v>
      </c>
      <c r="D289" s="687" t="s">
        <v>14</v>
      </c>
      <c r="E289" s="687">
        <v>2</v>
      </c>
      <c r="F289" s="856">
        <v>69989.22</v>
      </c>
      <c r="G289" s="856">
        <f t="shared" ref="G289:G292" si="48">E289*F289</f>
        <v>139978.44</v>
      </c>
      <c r="H289" s="856">
        <v>159975.62399999998</v>
      </c>
      <c r="I289" s="856">
        <f t="shared" ref="I289:I292" si="49">E289*H289</f>
        <v>319951.24799999996</v>
      </c>
      <c r="J289" s="862">
        <f t="shared" ref="J289:J292" si="50">G289+I289</f>
        <v>459929.68799999997</v>
      </c>
    </row>
    <row r="290" spans="1:10" s="665" customFormat="1" ht="25.5" x14ac:dyDescent="0.2">
      <c r="A290" s="787">
        <v>261</v>
      </c>
      <c r="B290" s="861" t="s">
        <v>126</v>
      </c>
      <c r="C290" s="687" t="s">
        <v>363</v>
      </c>
      <c r="D290" s="687" t="s">
        <v>14</v>
      </c>
      <c r="E290" s="687">
        <v>2</v>
      </c>
      <c r="F290" s="856">
        <v>18412.38</v>
      </c>
      <c r="G290" s="856">
        <f t="shared" si="48"/>
        <v>36824.76</v>
      </c>
      <c r="H290" s="856">
        <v>38478.191999999995</v>
      </c>
      <c r="I290" s="856">
        <f t="shared" si="49"/>
        <v>76956.383999999991</v>
      </c>
      <c r="J290" s="862">
        <f t="shared" si="50"/>
        <v>113781.144</v>
      </c>
    </row>
    <row r="291" spans="1:10" s="665" customFormat="1" ht="25.5" hidden="1" x14ac:dyDescent="0.2">
      <c r="A291" s="787">
        <v>262</v>
      </c>
      <c r="B291" s="861" t="s">
        <v>128</v>
      </c>
      <c r="C291" s="687" t="s">
        <v>365</v>
      </c>
      <c r="D291" s="687" t="s">
        <v>14</v>
      </c>
      <c r="E291" s="687"/>
      <c r="F291" s="856">
        <v>21322.87</v>
      </c>
      <c r="G291" s="856">
        <f t="shared" si="48"/>
        <v>0</v>
      </c>
      <c r="H291" s="856">
        <v>33285.072</v>
      </c>
      <c r="I291" s="856">
        <f t="shared" si="49"/>
        <v>0</v>
      </c>
      <c r="J291" s="862">
        <f t="shared" si="50"/>
        <v>0</v>
      </c>
    </row>
    <row r="292" spans="1:10" s="665" customFormat="1" hidden="1" x14ac:dyDescent="0.2">
      <c r="A292" s="787">
        <v>263</v>
      </c>
      <c r="B292" s="861" t="s">
        <v>111</v>
      </c>
      <c r="C292" s="687" t="s">
        <v>364</v>
      </c>
      <c r="D292" s="687" t="s">
        <v>14</v>
      </c>
      <c r="E292" s="687"/>
      <c r="F292" s="856">
        <v>19916</v>
      </c>
      <c r="G292" s="856">
        <f t="shared" si="48"/>
        <v>0</v>
      </c>
      <c r="H292" s="856">
        <v>62594.207999999991</v>
      </c>
      <c r="I292" s="856">
        <f t="shared" si="49"/>
        <v>0</v>
      </c>
      <c r="J292" s="862">
        <f t="shared" si="50"/>
        <v>0</v>
      </c>
    </row>
    <row r="293" spans="1:10" s="665" customFormat="1" x14ac:dyDescent="0.2">
      <c r="A293" s="787">
        <v>264</v>
      </c>
      <c r="B293" s="859" t="s">
        <v>409</v>
      </c>
      <c r="C293" s="860"/>
      <c r="D293" s="687"/>
      <c r="E293" s="687"/>
      <c r="F293" s="687"/>
      <c r="G293" s="856"/>
      <c r="H293" s="857"/>
      <c r="I293" s="856"/>
      <c r="J293" s="858"/>
    </row>
    <row r="294" spans="1:10" s="665" customFormat="1" ht="38.25" x14ac:dyDescent="0.2">
      <c r="A294" s="787">
        <v>265</v>
      </c>
      <c r="B294" s="861" t="s">
        <v>125</v>
      </c>
      <c r="C294" s="687" t="s">
        <v>362</v>
      </c>
      <c r="D294" s="687" t="s">
        <v>14</v>
      </c>
      <c r="E294" s="687">
        <v>2</v>
      </c>
      <c r="F294" s="867">
        <v>69989.22</v>
      </c>
      <c r="G294" s="856">
        <f t="shared" ref="G294:G297" si="51">E294*F294</f>
        <v>139978.44</v>
      </c>
      <c r="H294" s="867">
        <v>159975.62399999998</v>
      </c>
      <c r="I294" s="856">
        <f t="shared" ref="I294:I297" si="52">E294*H294</f>
        <v>319951.24799999996</v>
      </c>
      <c r="J294" s="868">
        <f t="shared" ref="J294:J297" si="53">G294+I294</f>
        <v>459929.68799999997</v>
      </c>
    </row>
    <row r="295" spans="1:10" s="665" customFormat="1" ht="25.5" x14ac:dyDescent="0.2">
      <c r="A295" s="787">
        <v>266</v>
      </c>
      <c r="B295" s="861" t="s">
        <v>126</v>
      </c>
      <c r="C295" s="687" t="s">
        <v>363</v>
      </c>
      <c r="D295" s="687" t="s">
        <v>14</v>
      </c>
      <c r="E295" s="687">
        <v>2</v>
      </c>
      <c r="F295" s="867">
        <v>18412.38</v>
      </c>
      <c r="G295" s="856">
        <f t="shared" si="51"/>
        <v>36824.76</v>
      </c>
      <c r="H295" s="867">
        <v>38478.191999999995</v>
      </c>
      <c r="I295" s="856">
        <f t="shared" si="52"/>
        <v>76956.383999999991</v>
      </c>
      <c r="J295" s="868">
        <f t="shared" si="53"/>
        <v>113781.144</v>
      </c>
    </row>
    <row r="296" spans="1:10" s="665" customFormat="1" ht="25.5" hidden="1" x14ac:dyDescent="0.2">
      <c r="A296" s="787">
        <v>267</v>
      </c>
      <c r="B296" s="861" t="s">
        <v>128</v>
      </c>
      <c r="C296" s="687" t="s">
        <v>365</v>
      </c>
      <c r="D296" s="687" t="s">
        <v>14</v>
      </c>
      <c r="E296" s="687"/>
      <c r="F296" s="867">
        <v>21322.87</v>
      </c>
      <c r="G296" s="856">
        <f t="shared" si="51"/>
        <v>0</v>
      </c>
      <c r="H296" s="867">
        <v>33285.072</v>
      </c>
      <c r="I296" s="856">
        <f t="shared" si="52"/>
        <v>0</v>
      </c>
      <c r="J296" s="868">
        <f t="shared" si="53"/>
        <v>0</v>
      </c>
    </row>
    <row r="297" spans="1:10" s="665" customFormat="1" hidden="1" x14ac:dyDescent="0.2">
      <c r="A297" s="787">
        <v>268</v>
      </c>
      <c r="B297" s="861" t="s">
        <v>111</v>
      </c>
      <c r="C297" s="687" t="s">
        <v>364</v>
      </c>
      <c r="D297" s="687" t="s">
        <v>14</v>
      </c>
      <c r="E297" s="687"/>
      <c r="F297" s="867">
        <v>19916</v>
      </c>
      <c r="G297" s="856">
        <f t="shared" si="51"/>
        <v>0</v>
      </c>
      <c r="H297" s="867">
        <v>62594.207999999991</v>
      </c>
      <c r="I297" s="856">
        <f t="shared" si="52"/>
        <v>0</v>
      </c>
      <c r="J297" s="868">
        <f t="shared" si="53"/>
        <v>0</v>
      </c>
    </row>
    <row r="298" spans="1:10" s="665" customFormat="1" hidden="1" x14ac:dyDescent="0.2">
      <c r="A298" s="787">
        <v>269</v>
      </c>
      <c r="B298" s="859"/>
      <c r="C298" s="860"/>
      <c r="D298" s="687"/>
      <c r="E298" s="687"/>
      <c r="F298" s="687"/>
      <c r="G298" s="856"/>
      <c r="H298" s="857"/>
      <c r="I298" s="856"/>
      <c r="J298" s="858"/>
    </row>
    <row r="299" spans="1:10" s="665" customFormat="1" x14ac:dyDescent="0.2">
      <c r="A299" s="787">
        <v>270</v>
      </c>
      <c r="B299" s="859" t="s">
        <v>129</v>
      </c>
      <c r="C299" s="860"/>
      <c r="D299" s="687"/>
      <c r="E299" s="687"/>
      <c r="F299" s="687"/>
      <c r="G299" s="856"/>
      <c r="H299" s="857"/>
      <c r="I299" s="856"/>
      <c r="J299" s="858"/>
    </row>
    <row r="300" spans="1:10" s="665" customFormat="1" x14ac:dyDescent="0.2">
      <c r="A300" s="787">
        <v>271</v>
      </c>
      <c r="B300" s="859" t="s">
        <v>108</v>
      </c>
      <c r="C300" s="860"/>
      <c r="D300" s="687"/>
      <c r="E300" s="687"/>
      <c r="F300" s="687"/>
      <c r="G300" s="856"/>
      <c r="H300" s="857"/>
      <c r="I300" s="856"/>
      <c r="J300" s="858"/>
    </row>
    <row r="301" spans="1:10" s="665" customFormat="1" ht="38.25" hidden="1" x14ac:dyDescent="0.2">
      <c r="A301" s="787">
        <v>272</v>
      </c>
      <c r="B301" s="861" t="s">
        <v>288</v>
      </c>
      <c r="C301" s="687" t="s">
        <v>376</v>
      </c>
      <c r="D301" s="687" t="s">
        <v>14</v>
      </c>
      <c r="E301" s="687"/>
      <c r="F301" s="856">
        <v>13504.75</v>
      </c>
      <c r="G301" s="856">
        <f t="shared" ref="G301:G323" si="54">E301*F301</f>
        <v>0</v>
      </c>
      <c r="H301" s="856">
        <v>36380.111999999994</v>
      </c>
      <c r="I301" s="856">
        <f t="shared" ref="I301:I323" si="55">E301*H301</f>
        <v>0</v>
      </c>
      <c r="J301" s="862">
        <f t="shared" ref="J301:J306" si="56">G301+I301</f>
        <v>0</v>
      </c>
    </row>
    <row r="302" spans="1:10" s="665" customFormat="1" ht="25.5" hidden="1" x14ac:dyDescent="0.2">
      <c r="A302" s="787">
        <v>273</v>
      </c>
      <c r="B302" s="861" t="s">
        <v>237</v>
      </c>
      <c r="C302" s="687" t="s">
        <v>366</v>
      </c>
      <c r="D302" s="687" t="s">
        <v>14</v>
      </c>
      <c r="E302" s="687"/>
      <c r="F302" s="856">
        <v>6467</v>
      </c>
      <c r="G302" s="856">
        <f t="shared" si="54"/>
        <v>0</v>
      </c>
      <c r="H302" s="856">
        <v>17422.248</v>
      </c>
      <c r="I302" s="856">
        <f t="shared" si="55"/>
        <v>0</v>
      </c>
      <c r="J302" s="862">
        <f t="shared" si="56"/>
        <v>0</v>
      </c>
    </row>
    <row r="303" spans="1:10" s="665" customFormat="1" hidden="1" x14ac:dyDescent="0.2">
      <c r="A303" s="787">
        <v>274</v>
      </c>
      <c r="B303" s="861" t="s">
        <v>130</v>
      </c>
      <c r="C303" s="860" t="s">
        <v>131</v>
      </c>
      <c r="D303" s="687" t="s">
        <v>14</v>
      </c>
      <c r="E303" s="687"/>
      <c r="F303" s="856">
        <v>3004.89</v>
      </c>
      <c r="G303" s="856">
        <f t="shared" si="54"/>
        <v>0</v>
      </c>
      <c r="H303" s="856">
        <v>7329</v>
      </c>
      <c r="I303" s="856">
        <f t="shared" si="55"/>
        <v>0</v>
      </c>
      <c r="J303" s="862">
        <f t="shared" si="56"/>
        <v>0</v>
      </c>
    </row>
    <row r="304" spans="1:10" s="665" customFormat="1" hidden="1" x14ac:dyDescent="0.2">
      <c r="A304" s="787">
        <v>275</v>
      </c>
      <c r="B304" s="861" t="s">
        <v>132</v>
      </c>
      <c r="C304" s="860" t="s">
        <v>133</v>
      </c>
      <c r="D304" s="687" t="s">
        <v>14</v>
      </c>
      <c r="E304" s="687"/>
      <c r="F304" s="856">
        <v>4003.24</v>
      </c>
      <c r="G304" s="856">
        <f t="shared" si="54"/>
        <v>0</v>
      </c>
      <c r="H304" s="856">
        <v>9764</v>
      </c>
      <c r="I304" s="856">
        <f t="shared" si="55"/>
        <v>0</v>
      </c>
      <c r="J304" s="862">
        <f t="shared" si="56"/>
        <v>0</v>
      </c>
    </row>
    <row r="305" spans="1:13" s="665" customFormat="1" hidden="1" x14ac:dyDescent="0.2">
      <c r="A305" s="787">
        <v>276</v>
      </c>
      <c r="B305" s="861" t="s">
        <v>134</v>
      </c>
      <c r="C305" s="860"/>
      <c r="D305" s="687" t="s">
        <v>14</v>
      </c>
      <c r="E305" s="687"/>
      <c r="F305" s="856">
        <v>800</v>
      </c>
      <c r="G305" s="856">
        <f t="shared" si="54"/>
        <v>0</v>
      </c>
      <c r="H305" s="856">
        <v>2142</v>
      </c>
      <c r="I305" s="856">
        <f t="shared" si="55"/>
        <v>0</v>
      </c>
      <c r="J305" s="862">
        <f t="shared" si="56"/>
        <v>0</v>
      </c>
    </row>
    <row r="306" spans="1:13" s="665" customFormat="1" hidden="1" x14ac:dyDescent="0.2">
      <c r="A306" s="787">
        <v>277</v>
      </c>
      <c r="B306" s="861" t="s">
        <v>135</v>
      </c>
      <c r="C306" s="860"/>
      <c r="D306" s="687" t="s">
        <v>56</v>
      </c>
      <c r="E306" s="687"/>
      <c r="F306" s="856">
        <v>1875</v>
      </c>
      <c r="G306" s="856">
        <f t="shared" si="54"/>
        <v>0</v>
      </c>
      <c r="H306" s="856">
        <v>869</v>
      </c>
      <c r="I306" s="856">
        <f t="shared" si="55"/>
        <v>0</v>
      </c>
      <c r="J306" s="862">
        <f t="shared" si="56"/>
        <v>0</v>
      </c>
    </row>
    <row r="307" spans="1:13" s="665" customFormat="1" hidden="1" x14ac:dyDescent="0.2">
      <c r="A307" s="787">
        <v>278</v>
      </c>
      <c r="B307" s="861" t="s">
        <v>136</v>
      </c>
      <c r="C307" s="860"/>
      <c r="D307" s="687" t="s">
        <v>137</v>
      </c>
      <c r="E307" s="687"/>
      <c r="F307" s="856"/>
      <c r="G307" s="856">
        <f t="shared" si="54"/>
        <v>0</v>
      </c>
      <c r="H307" s="856"/>
      <c r="I307" s="856">
        <f t="shared" si="55"/>
        <v>0</v>
      </c>
      <c r="J307" s="862"/>
    </row>
    <row r="308" spans="1:13" s="665" customFormat="1" hidden="1" x14ac:dyDescent="0.2">
      <c r="A308" s="787">
        <v>279</v>
      </c>
      <c r="B308" s="861" t="s">
        <v>138</v>
      </c>
      <c r="C308" s="860"/>
      <c r="D308" s="687" t="s">
        <v>137</v>
      </c>
      <c r="E308" s="687"/>
      <c r="F308" s="856"/>
      <c r="G308" s="856">
        <f t="shared" si="54"/>
        <v>0</v>
      </c>
      <c r="H308" s="856"/>
      <c r="I308" s="856">
        <f t="shared" si="55"/>
        <v>0</v>
      </c>
      <c r="J308" s="862"/>
    </row>
    <row r="309" spans="1:13" s="665" customFormat="1" hidden="1" x14ac:dyDescent="0.2">
      <c r="A309" s="787">
        <v>280</v>
      </c>
      <c r="B309" s="861" t="s">
        <v>139</v>
      </c>
      <c r="C309" s="860"/>
      <c r="D309" s="687" t="s">
        <v>56</v>
      </c>
      <c r="E309" s="756"/>
      <c r="F309" s="856">
        <v>1875</v>
      </c>
      <c r="G309" s="856">
        <f t="shared" si="54"/>
        <v>0</v>
      </c>
      <c r="H309" s="856">
        <v>1617</v>
      </c>
      <c r="I309" s="856">
        <f t="shared" si="55"/>
        <v>0</v>
      </c>
      <c r="J309" s="862">
        <f t="shared" ref="J309:J310" si="57">G309+I309</f>
        <v>0</v>
      </c>
    </row>
    <row r="310" spans="1:13" s="665" customFormat="1" hidden="1" x14ac:dyDescent="0.2">
      <c r="A310" s="787">
        <v>281</v>
      </c>
      <c r="B310" s="861" t="s">
        <v>140</v>
      </c>
      <c r="C310" s="860"/>
      <c r="D310" s="687" t="s">
        <v>56</v>
      </c>
      <c r="E310" s="687"/>
      <c r="F310" s="856">
        <v>1875</v>
      </c>
      <c r="G310" s="856">
        <f t="shared" si="54"/>
        <v>0</v>
      </c>
      <c r="H310" s="856">
        <v>1226</v>
      </c>
      <c r="I310" s="856">
        <f t="shared" si="55"/>
        <v>0</v>
      </c>
      <c r="J310" s="862">
        <f t="shared" si="57"/>
        <v>0</v>
      </c>
    </row>
    <row r="311" spans="1:13" s="665" customFormat="1" hidden="1" x14ac:dyDescent="0.2">
      <c r="A311" s="787">
        <v>282</v>
      </c>
      <c r="B311" s="861" t="s">
        <v>141</v>
      </c>
      <c r="C311" s="860"/>
      <c r="D311" s="687" t="s">
        <v>137</v>
      </c>
      <c r="E311" s="687"/>
      <c r="F311" s="856"/>
      <c r="G311" s="856">
        <f t="shared" si="54"/>
        <v>0</v>
      </c>
      <c r="H311" s="856"/>
      <c r="I311" s="856">
        <f t="shared" si="55"/>
        <v>0</v>
      </c>
      <c r="J311" s="862"/>
    </row>
    <row r="312" spans="1:13" s="665" customFormat="1" hidden="1" x14ac:dyDescent="0.2">
      <c r="A312" s="787">
        <v>283</v>
      </c>
      <c r="B312" s="861" t="s">
        <v>142</v>
      </c>
      <c r="C312" s="860"/>
      <c r="D312" s="687" t="s">
        <v>137</v>
      </c>
      <c r="E312" s="687"/>
      <c r="F312" s="856"/>
      <c r="G312" s="856">
        <f t="shared" si="54"/>
        <v>0</v>
      </c>
      <c r="H312" s="856"/>
      <c r="I312" s="856">
        <f t="shared" si="55"/>
        <v>0</v>
      </c>
      <c r="J312" s="862"/>
    </row>
    <row r="313" spans="1:13" s="665" customFormat="1" hidden="1" x14ac:dyDescent="0.2">
      <c r="A313" s="787">
        <v>284</v>
      </c>
      <c r="B313" s="861" t="s">
        <v>143</v>
      </c>
      <c r="C313" s="860"/>
      <c r="D313" s="687" t="s">
        <v>137</v>
      </c>
      <c r="E313" s="687"/>
      <c r="F313" s="856"/>
      <c r="G313" s="856">
        <f t="shared" si="54"/>
        <v>0</v>
      </c>
      <c r="H313" s="856"/>
      <c r="I313" s="856">
        <f t="shared" si="55"/>
        <v>0</v>
      </c>
      <c r="J313" s="862"/>
    </row>
    <row r="314" spans="1:13" s="665" customFormat="1" hidden="1" x14ac:dyDescent="0.2">
      <c r="A314" s="787">
        <v>285</v>
      </c>
      <c r="B314" s="861" t="s">
        <v>144</v>
      </c>
      <c r="C314" s="860"/>
      <c r="D314" s="687" t="s">
        <v>56</v>
      </c>
      <c r="E314" s="756"/>
      <c r="F314" s="856">
        <v>1875</v>
      </c>
      <c r="G314" s="856">
        <f t="shared" si="54"/>
        <v>0</v>
      </c>
      <c r="H314" s="856">
        <v>2132</v>
      </c>
      <c r="I314" s="856">
        <f t="shared" si="55"/>
        <v>0</v>
      </c>
      <c r="J314" s="862">
        <f t="shared" ref="J314:J315" si="58">G314+I314</f>
        <v>0</v>
      </c>
    </row>
    <row r="315" spans="1:13" s="665" customFormat="1" x14ac:dyDescent="0.2">
      <c r="A315" s="787">
        <v>286</v>
      </c>
      <c r="B315" s="861" t="s">
        <v>145</v>
      </c>
      <c r="C315" s="860"/>
      <c r="D315" s="687" t="s">
        <v>56</v>
      </c>
      <c r="E315" s="687">
        <v>15.2</v>
      </c>
      <c r="F315" s="856">
        <v>1875</v>
      </c>
      <c r="G315" s="856">
        <f t="shared" si="54"/>
        <v>28500</v>
      </c>
      <c r="H315" s="856">
        <v>1190</v>
      </c>
      <c r="I315" s="856">
        <f t="shared" si="55"/>
        <v>18088</v>
      </c>
      <c r="J315" s="862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87">
        <v>287</v>
      </c>
      <c r="B316" s="861" t="s">
        <v>146</v>
      </c>
      <c r="C316" s="860"/>
      <c r="D316" s="687" t="s">
        <v>137</v>
      </c>
      <c r="E316" s="687"/>
      <c r="F316" s="856"/>
      <c r="G316" s="856">
        <f t="shared" si="54"/>
        <v>0</v>
      </c>
      <c r="H316" s="856"/>
      <c r="I316" s="856">
        <f t="shared" si="55"/>
        <v>0</v>
      </c>
      <c r="J316" s="862"/>
    </row>
    <row r="317" spans="1:13" s="665" customFormat="1" ht="25.5" x14ac:dyDescent="0.2">
      <c r="A317" s="787">
        <v>288</v>
      </c>
      <c r="B317" s="861" t="s">
        <v>147</v>
      </c>
      <c r="C317" s="860"/>
      <c r="D317" s="687" t="s">
        <v>56</v>
      </c>
      <c r="E317" s="756">
        <v>5.92</v>
      </c>
      <c r="F317" s="856">
        <v>1875</v>
      </c>
      <c r="G317" s="856">
        <f t="shared" si="54"/>
        <v>11100</v>
      </c>
      <c r="H317" s="856">
        <v>1764</v>
      </c>
      <c r="I317" s="856">
        <f t="shared" si="55"/>
        <v>10442.879999999999</v>
      </c>
      <c r="J317" s="862">
        <f t="shared" ref="J317:J318" si="59">G317+I317</f>
        <v>21542.879999999997</v>
      </c>
    </row>
    <row r="318" spans="1:13" s="665" customFormat="1" x14ac:dyDescent="0.2">
      <c r="A318" s="787">
        <v>289</v>
      </c>
      <c r="B318" s="861" t="s">
        <v>148</v>
      </c>
      <c r="C318" s="860"/>
      <c r="D318" s="687" t="s">
        <v>56</v>
      </c>
      <c r="E318" s="687">
        <v>2.5</v>
      </c>
      <c r="F318" s="856">
        <v>1875</v>
      </c>
      <c r="G318" s="856">
        <f t="shared" si="54"/>
        <v>4687.5</v>
      </c>
      <c r="H318" s="856">
        <v>1428</v>
      </c>
      <c r="I318" s="856">
        <f t="shared" si="55"/>
        <v>3570</v>
      </c>
      <c r="J318" s="862">
        <f t="shared" si="59"/>
        <v>8257.5</v>
      </c>
    </row>
    <row r="319" spans="1:13" s="665" customFormat="1" x14ac:dyDescent="0.2">
      <c r="A319" s="787">
        <v>290</v>
      </c>
      <c r="B319" s="861" t="s">
        <v>149</v>
      </c>
      <c r="C319" s="860"/>
      <c r="D319" s="687" t="s">
        <v>137</v>
      </c>
      <c r="E319" s="687"/>
      <c r="F319" s="856"/>
      <c r="G319" s="856">
        <f t="shared" si="54"/>
        <v>0</v>
      </c>
      <c r="H319" s="856"/>
      <c r="I319" s="856">
        <f t="shared" si="55"/>
        <v>0</v>
      </c>
      <c r="J319" s="862"/>
    </row>
    <row r="320" spans="1:13" s="665" customFormat="1" x14ac:dyDescent="0.2">
      <c r="A320" s="787">
        <v>291</v>
      </c>
      <c r="B320" s="861" t="s">
        <v>150</v>
      </c>
      <c r="C320" s="860"/>
      <c r="D320" s="687" t="s">
        <v>56</v>
      </c>
      <c r="E320" s="756">
        <v>6.5600000000000005</v>
      </c>
      <c r="F320" s="856">
        <v>1875</v>
      </c>
      <c r="G320" s="856">
        <f t="shared" si="54"/>
        <v>12300.000000000002</v>
      </c>
      <c r="H320" s="856">
        <v>2646</v>
      </c>
      <c r="I320" s="856">
        <f t="shared" si="55"/>
        <v>17357.760000000002</v>
      </c>
      <c r="J320" s="862">
        <f t="shared" ref="J320:J323" si="60">G320+I320</f>
        <v>29657.760000000002</v>
      </c>
    </row>
    <row r="321" spans="1:10" s="665" customFormat="1" ht="25.5" hidden="1" x14ac:dyDescent="0.2">
      <c r="A321" s="787">
        <v>292</v>
      </c>
      <c r="B321" s="861" t="s">
        <v>151</v>
      </c>
      <c r="C321" s="687" t="s">
        <v>152</v>
      </c>
      <c r="D321" s="687" t="s">
        <v>56</v>
      </c>
      <c r="E321" s="687"/>
      <c r="F321" s="856">
        <v>600</v>
      </c>
      <c r="G321" s="856">
        <f t="shared" si="54"/>
        <v>0</v>
      </c>
      <c r="H321" s="856">
        <v>381</v>
      </c>
      <c r="I321" s="856">
        <f t="shared" si="55"/>
        <v>0</v>
      </c>
      <c r="J321" s="862">
        <f t="shared" si="60"/>
        <v>0</v>
      </c>
    </row>
    <row r="322" spans="1:10" s="665" customFormat="1" x14ac:dyDescent="0.2">
      <c r="A322" s="787">
        <v>293</v>
      </c>
      <c r="B322" s="861" t="s">
        <v>153</v>
      </c>
      <c r="C322" s="860"/>
      <c r="D322" s="687" t="s">
        <v>56</v>
      </c>
      <c r="E322" s="687">
        <v>1.26</v>
      </c>
      <c r="F322" s="856">
        <v>1000</v>
      </c>
      <c r="G322" s="856">
        <f t="shared" si="54"/>
        <v>1260</v>
      </c>
      <c r="H322" s="856">
        <v>123</v>
      </c>
      <c r="I322" s="856">
        <f t="shared" si="55"/>
        <v>154.97999999999999</v>
      </c>
      <c r="J322" s="862">
        <f t="shared" si="60"/>
        <v>1414.98</v>
      </c>
    </row>
    <row r="323" spans="1:10" s="665" customFormat="1" x14ac:dyDescent="0.2">
      <c r="A323" s="787">
        <v>294</v>
      </c>
      <c r="B323" s="861" t="s">
        <v>60</v>
      </c>
      <c r="C323" s="860"/>
      <c r="D323" s="687" t="s">
        <v>5</v>
      </c>
      <c r="E323" s="687">
        <v>0.21199999999999999</v>
      </c>
      <c r="F323" s="856">
        <v>0</v>
      </c>
      <c r="G323" s="856">
        <f t="shared" si="54"/>
        <v>0</v>
      </c>
      <c r="H323" s="856">
        <v>137961</v>
      </c>
      <c r="I323" s="856">
        <f t="shared" si="55"/>
        <v>29247.732</v>
      </c>
      <c r="J323" s="862">
        <f t="shared" si="60"/>
        <v>29247.732</v>
      </c>
    </row>
    <row r="324" spans="1:10" s="665" customFormat="1" x14ac:dyDescent="0.2">
      <c r="A324" s="787">
        <v>295</v>
      </c>
      <c r="B324" s="869" t="s">
        <v>112</v>
      </c>
      <c r="C324" s="860"/>
      <c r="D324" s="687"/>
      <c r="E324" s="687"/>
      <c r="F324" s="687"/>
      <c r="G324" s="856"/>
      <c r="H324" s="857"/>
      <c r="I324" s="856"/>
      <c r="J324" s="858"/>
    </row>
    <row r="325" spans="1:10" s="665" customFormat="1" ht="38.25" hidden="1" x14ac:dyDescent="0.2">
      <c r="A325" s="787">
        <v>296</v>
      </c>
      <c r="B325" s="861" t="s">
        <v>288</v>
      </c>
      <c r="C325" s="687" t="s">
        <v>376</v>
      </c>
      <c r="D325" s="687" t="s">
        <v>14</v>
      </c>
      <c r="E325" s="687"/>
      <c r="F325" s="856">
        <v>13504.75</v>
      </c>
      <c r="G325" s="856">
        <f t="shared" ref="G325:G347" si="61">E325*F325</f>
        <v>0</v>
      </c>
      <c r="H325" s="856">
        <v>36380.111999999994</v>
      </c>
      <c r="I325" s="856">
        <f t="shared" ref="I325:I347" si="62">E325*H325</f>
        <v>0</v>
      </c>
      <c r="J325" s="862">
        <f t="shared" ref="J325:J330" si="63">G325+I325</f>
        <v>0</v>
      </c>
    </row>
    <row r="326" spans="1:10" s="665" customFormat="1" ht="25.5" hidden="1" x14ac:dyDescent="0.2">
      <c r="A326" s="787">
        <v>297</v>
      </c>
      <c r="B326" s="861" t="s">
        <v>237</v>
      </c>
      <c r="C326" s="687" t="s">
        <v>366</v>
      </c>
      <c r="D326" s="687" t="s">
        <v>14</v>
      </c>
      <c r="E326" s="687"/>
      <c r="F326" s="856">
        <v>6467</v>
      </c>
      <c r="G326" s="856">
        <f t="shared" si="61"/>
        <v>0</v>
      </c>
      <c r="H326" s="856">
        <v>17422.248</v>
      </c>
      <c r="I326" s="856">
        <f t="shared" si="62"/>
        <v>0</v>
      </c>
      <c r="J326" s="862">
        <f t="shared" si="63"/>
        <v>0</v>
      </c>
    </row>
    <row r="327" spans="1:10" s="665" customFormat="1" hidden="1" x14ac:dyDescent="0.2">
      <c r="A327" s="787">
        <v>298</v>
      </c>
      <c r="B327" s="861" t="s">
        <v>130</v>
      </c>
      <c r="C327" s="860" t="s">
        <v>131</v>
      </c>
      <c r="D327" s="687" t="s">
        <v>14</v>
      </c>
      <c r="E327" s="687"/>
      <c r="F327" s="856">
        <v>3004.89</v>
      </c>
      <c r="G327" s="856">
        <f t="shared" si="61"/>
        <v>0</v>
      </c>
      <c r="H327" s="856">
        <v>7329</v>
      </c>
      <c r="I327" s="856">
        <f t="shared" si="62"/>
        <v>0</v>
      </c>
      <c r="J327" s="862">
        <f t="shared" si="63"/>
        <v>0</v>
      </c>
    </row>
    <row r="328" spans="1:10" s="665" customFormat="1" hidden="1" x14ac:dyDescent="0.2">
      <c r="A328" s="787">
        <v>299</v>
      </c>
      <c r="B328" s="861" t="s">
        <v>132</v>
      </c>
      <c r="C328" s="860" t="s">
        <v>133</v>
      </c>
      <c r="D328" s="687" t="s">
        <v>14</v>
      </c>
      <c r="E328" s="687"/>
      <c r="F328" s="856">
        <v>4003.24</v>
      </c>
      <c r="G328" s="856">
        <f t="shared" si="61"/>
        <v>0</v>
      </c>
      <c r="H328" s="856">
        <v>9764</v>
      </c>
      <c r="I328" s="856">
        <f t="shared" si="62"/>
        <v>0</v>
      </c>
      <c r="J328" s="862">
        <f t="shared" si="63"/>
        <v>0</v>
      </c>
    </row>
    <row r="329" spans="1:10" s="665" customFormat="1" x14ac:dyDescent="0.2">
      <c r="A329" s="787">
        <v>300</v>
      </c>
      <c r="B329" s="861" t="s">
        <v>134</v>
      </c>
      <c r="C329" s="860"/>
      <c r="D329" s="687" t="s">
        <v>14</v>
      </c>
      <c r="E329" s="687">
        <v>12</v>
      </c>
      <c r="F329" s="856">
        <v>800</v>
      </c>
      <c r="G329" s="856">
        <f t="shared" si="61"/>
        <v>9600</v>
      </c>
      <c r="H329" s="856">
        <v>2142</v>
      </c>
      <c r="I329" s="856">
        <f t="shared" si="62"/>
        <v>25704</v>
      </c>
      <c r="J329" s="862">
        <f t="shared" si="63"/>
        <v>35304</v>
      </c>
    </row>
    <row r="330" spans="1:10" s="665" customFormat="1" x14ac:dyDescent="0.2">
      <c r="A330" s="787">
        <v>301</v>
      </c>
      <c r="B330" s="861" t="s">
        <v>135</v>
      </c>
      <c r="C330" s="860"/>
      <c r="D330" s="687" t="s">
        <v>56</v>
      </c>
      <c r="E330" s="687">
        <v>117</v>
      </c>
      <c r="F330" s="856">
        <v>1875</v>
      </c>
      <c r="G330" s="856">
        <f t="shared" si="61"/>
        <v>219375</v>
      </c>
      <c r="H330" s="856">
        <v>869</v>
      </c>
      <c r="I330" s="856">
        <f t="shared" si="62"/>
        <v>101673</v>
      </c>
      <c r="J330" s="862">
        <f t="shared" si="63"/>
        <v>321048</v>
      </c>
    </row>
    <row r="331" spans="1:10" s="665" customFormat="1" hidden="1" x14ac:dyDescent="0.2">
      <c r="A331" s="787">
        <v>302</v>
      </c>
      <c r="B331" s="861" t="s">
        <v>136</v>
      </c>
      <c r="C331" s="860"/>
      <c r="D331" s="687" t="s">
        <v>137</v>
      </c>
      <c r="E331" s="687"/>
      <c r="F331" s="856"/>
      <c r="G331" s="856">
        <f t="shared" si="61"/>
        <v>0</v>
      </c>
      <c r="H331" s="856"/>
      <c r="I331" s="856">
        <f t="shared" si="62"/>
        <v>0</v>
      </c>
      <c r="J331" s="862"/>
    </row>
    <row r="332" spans="1:10" s="665" customFormat="1" hidden="1" x14ac:dyDescent="0.2">
      <c r="A332" s="787">
        <v>303</v>
      </c>
      <c r="B332" s="861" t="s">
        <v>138</v>
      </c>
      <c r="C332" s="860"/>
      <c r="D332" s="687" t="s">
        <v>137</v>
      </c>
      <c r="E332" s="687"/>
      <c r="F332" s="856"/>
      <c r="G332" s="856">
        <f t="shared" si="61"/>
        <v>0</v>
      </c>
      <c r="H332" s="856"/>
      <c r="I332" s="856">
        <f t="shared" si="62"/>
        <v>0</v>
      </c>
      <c r="J332" s="862"/>
    </row>
    <row r="333" spans="1:10" s="665" customFormat="1" x14ac:dyDescent="0.2">
      <c r="A333" s="787">
        <v>304</v>
      </c>
      <c r="B333" s="861" t="s">
        <v>139</v>
      </c>
      <c r="C333" s="860"/>
      <c r="D333" s="687" t="s">
        <v>56</v>
      </c>
      <c r="E333" s="756">
        <v>11.831000000000001</v>
      </c>
      <c r="F333" s="856">
        <v>1875</v>
      </c>
      <c r="G333" s="856">
        <f t="shared" si="61"/>
        <v>22183.125000000004</v>
      </c>
      <c r="H333" s="856">
        <v>1617</v>
      </c>
      <c r="I333" s="856">
        <f t="shared" si="62"/>
        <v>19130.727000000003</v>
      </c>
      <c r="J333" s="862">
        <f t="shared" ref="J333:J334" si="64">G333+I333</f>
        <v>41313.852000000006</v>
      </c>
    </row>
    <row r="334" spans="1:10" s="665" customFormat="1" x14ac:dyDescent="0.2">
      <c r="A334" s="787">
        <v>305</v>
      </c>
      <c r="B334" s="861" t="s">
        <v>140</v>
      </c>
      <c r="C334" s="860"/>
      <c r="D334" s="687" t="s">
        <v>56</v>
      </c>
      <c r="E334" s="687">
        <v>139</v>
      </c>
      <c r="F334" s="856">
        <v>1875</v>
      </c>
      <c r="G334" s="856">
        <f t="shared" si="61"/>
        <v>260625</v>
      </c>
      <c r="H334" s="856">
        <v>1226</v>
      </c>
      <c r="I334" s="856">
        <f t="shared" si="62"/>
        <v>170414</v>
      </c>
      <c r="J334" s="862">
        <f t="shared" si="64"/>
        <v>431039</v>
      </c>
    </row>
    <row r="335" spans="1:10" s="665" customFormat="1" hidden="1" x14ac:dyDescent="0.2">
      <c r="A335" s="787">
        <v>306</v>
      </c>
      <c r="B335" s="861" t="s">
        <v>141</v>
      </c>
      <c r="C335" s="860"/>
      <c r="D335" s="687" t="s">
        <v>137</v>
      </c>
      <c r="E335" s="687"/>
      <c r="F335" s="856"/>
      <c r="G335" s="856">
        <f t="shared" si="61"/>
        <v>0</v>
      </c>
      <c r="H335" s="856"/>
      <c r="I335" s="856">
        <f t="shared" si="62"/>
        <v>0</v>
      </c>
      <c r="J335" s="862"/>
    </row>
    <row r="336" spans="1:10" s="665" customFormat="1" hidden="1" x14ac:dyDescent="0.2">
      <c r="A336" s="787">
        <v>307</v>
      </c>
      <c r="B336" s="861" t="s">
        <v>142</v>
      </c>
      <c r="C336" s="860"/>
      <c r="D336" s="687" t="s">
        <v>137</v>
      </c>
      <c r="E336" s="687"/>
      <c r="F336" s="856"/>
      <c r="G336" s="856">
        <f t="shared" si="61"/>
        <v>0</v>
      </c>
      <c r="H336" s="856"/>
      <c r="I336" s="856">
        <f t="shared" si="62"/>
        <v>0</v>
      </c>
      <c r="J336" s="862"/>
    </row>
    <row r="337" spans="1:10" s="665" customFormat="1" hidden="1" x14ac:dyDescent="0.2">
      <c r="A337" s="787">
        <v>308</v>
      </c>
      <c r="B337" s="861" t="s">
        <v>143</v>
      </c>
      <c r="C337" s="860"/>
      <c r="D337" s="687" t="s">
        <v>137</v>
      </c>
      <c r="E337" s="687"/>
      <c r="F337" s="856"/>
      <c r="G337" s="856">
        <f t="shared" si="61"/>
        <v>0</v>
      </c>
      <c r="H337" s="856"/>
      <c r="I337" s="856">
        <f t="shared" si="62"/>
        <v>0</v>
      </c>
      <c r="J337" s="862"/>
    </row>
    <row r="338" spans="1:10" s="665" customFormat="1" x14ac:dyDescent="0.2">
      <c r="A338" s="787">
        <v>309</v>
      </c>
      <c r="B338" s="861" t="s">
        <v>144</v>
      </c>
      <c r="C338" s="860"/>
      <c r="D338" s="687" t="s">
        <v>56</v>
      </c>
      <c r="E338" s="756">
        <v>46.545999999999999</v>
      </c>
      <c r="F338" s="856">
        <v>1875</v>
      </c>
      <c r="G338" s="856">
        <f t="shared" si="61"/>
        <v>87273.75</v>
      </c>
      <c r="H338" s="856">
        <v>2132</v>
      </c>
      <c r="I338" s="856">
        <f t="shared" si="62"/>
        <v>99236.072</v>
      </c>
      <c r="J338" s="862">
        <f t="shared" ref="J338:J339" si="65">G338+I338</f>
        <v>186509.82199999999</v>
      </c>
    </row>
    <row r="339" spans="1:10" s="665" customFormat="1" x14ac:dyDescent="0.2">
      <c r="A339" s="787">
        <v>310</v>
      </c>
      <c r="B339" s="861" t="s">
        <v>145</v>
      </c>
      <c r="C339" s="860"/>
      <c r="D339" s="687" t="s">
        <v>56</v>
      </c>
      <c r="E339" s="687">
        <v>9.76</v>
      </c>
      <c r="F339" s="856">
        <v>1875</v>
      </c>
      <c r="G339" s="856">
        <f t="shared" si="61"/>
        <v>18300</v>
      </c>
      <c r="H339" s="856">
        <v>1190</v>
      </c>
      <c r="I339" s="856">
        <f t="shared" si="62"/>
        <v>11614.4</v>
      </c>
      <c r="J339" s="862">
        <f t="shared" si="65"/>
        <v>29914.400000000001</v>
      </c>
    </row>
    <row r="340" spans="1:10" s="665" customFormat="1" ht="30.75" hidden="1" customHeight="1" x14ac:dyDescent="0.2">
      <c r="A340" s="787">
        <v>311</v>
      </c>
      <c r="B340" s="861" t="s">
        <v>146</v>
      </c>
      <c r="C340" s="860"/>
      <c r="D340" s="687" t="s">
        <v>137</v>
      </c>
      <c r="E340" s="687"/>
      <c r="F340" s="856"/>
      <c r="G340" s="856">
        <f t="shared" si="61"/>
        <v>0</v>
      </c>
      <c r="H340" s="856"/>
      <c r="I340" s="856">
        <f t="shared" si="62"/>
        <v>0</v>
      </c>
      <c r="J340" s="862"/>
    </row>
    <row r="341" spans="1:10" s="665" customFormat="1" ht="25.5" x14ac:dyDescent="0.2">
      <c r="A341" s="787">
        <v>312</v>
      </c>
      <c r="B341" s="861" t="s">
        <v>147</v>
      </c>
      <c r="C341" s="860"/>
      <c r="D341" s="687" t="s">
        <v>56</v>
      </c>
      <c r="E341" s="756">
        <v>5.92</v>
      </c>
      <c r="F341" s="856">
        <v>1875</v>
      </c>
      <c r="G341" s="856">
        <f t="shared" si="61"/>
        <v>11100</v>
      </c>
      <c r="H341" s="856">
        <v>1764</v>
      </c>
      <c r="I341" s="856">
        <f t="shared" si="62"/>
        <v>10442.879999999999</v>
      </c>
      <c r="J341" s="862">
        <f t="shared" ref="J341:J342" si="66">G341+I341</f>
        <v>21542.879999999997</v>
      </c>
    </row>
    <row r="342" spans="1:10" s="665" customFormat="1" x14ac:dyDescent="0.2">
      <c r="A342" s="787">
        <v>313</v>
      </c>
      <c r="B342" s="861" t="s">
        <v>148</v>
      </c>
      <c r="C342" s="860"/>
      <c r="D342" s="687" t="s">
        <v>56</v>
      </c>
      <c r="E342" s="687">
        <v>2.5</v>
      </c>
      <c r="F342" s="856">
        <v>1875</v>
      </c>
      <c r="G342" s="856">
        <f t="shared" si="61"/>
        <v>4687.5</v>
      </c>
      <c r="H342" s="856">
        <v>1428</v>
      </c>
      <c r="I342" s="856">
        <f t="shared" si="62"/>
        <v>3570</v>
      </c>
      <c r="J342" s="862">
        <f t="shared" si="66"/>
        <v>8257.5</v>
      </c>
    </row>
    <row r="343" spans="1:10" s="665" customFormat="1" hidden="1" x14ac:dyDescent="0.2">
      <c r="A343" s="787">
        <v>314</v>
      </c>
      <c r="B343" s="861" t="s">
        <v>149</v>
      </c>
      <c r="C343" s="860"/>
      <c r="D343" s="687" t="s">
        <v>137</v>
      </c>
      <c r="E343" s="687"/>
      <c r="F343" s="856"/>
      <c r="G343" s="856">
        <f t="shared" si="61"/>
        <v>0</v>
      </c>
      <c r="H343" s="856"/>
      <c r="I343" s="856">
        <f t="shared" si="62"/>
        <v>0</v>
      </c>
      <c r="J343" s="862"/>
    </row>
    <row r="344" spans="1:10" s="665" customFormat="1" x14ac:dyDescent="0.2">
      <c r="A344" s="787">
        <v>315</v>
      </c>
      <c r="B344" s="861" t="s">
        <v>150</v>
      </c>
      <c r="C344" s="860"/>
      <c r="D344" s="687" t="s">
        <v>56</v>
      </c>
      <c r="E344" s="756">
        <v>7.1999999999999993</v>
      </c>
      <c r="F344" s="856">
        <v>1875</v>
      </c>
      <c r="G344" s="856">
        <f t="shared" si="61"/>
        <v>13499.999999999998</v>
      </c>
      <c r="H344" s="856">
        <v>2646</v>
      </c>
      <c r="I344" s="856">
        <f t="shared" si="62"/>
        <v>19051.199999999997</v>
      </c>
      <c r="J344" s="862">
        <f t="shared" ref="J344:J347" si="67">G344+I344</f>
        <v>32551.199999999997</v>
      </c>
    </row>
    <row r="345" spans="1:10" s="665" customFormat="1" ht="12" hidden="1" customHeight="1" x14ac:dyDescent="0.2">
      <c r="A345" s="787">
        <v>316</v>
      </c>
      <c r="B345" s="861" t="s">
        <v>151</v>
      </c>
      <c r="C345" s="687" t="s">
        <v>152</v>
      </c>
      <c r="D345" s="687" t="s">
        <v>56</v>
      </c>
      <c r="E345" s="687"/>
      <c r="F345" s="856">
        <v>600</v>
      </c>
      <c r="G345" s="856">
        <f t="shared" si="61"/>
        <v>0</v>
      </c>
      <c r="H345" s="856">
        <v>381</v>
      </c>
      <c r="I345" s="856">
        <f t="shared" si="62"/>
        <v>0</v>
      </c>
      <c r="J345" s="862">
        <f t="shared" si="67"/>
        <v>0</v>
      </c>
    </row>
    <row r="346" spans="1:10" s="665" customFormat="1" x14ac:dyDescent="0.2">
      <c r="A346" s="787">
        <v>317</v>
      </c>
      <c r="B346" s="861" t="s">
        <v>153</v>
      </c>
      <c r="C346" s="860"/>
      <c r="D346" s="687" t="s">
        <v>56</v>
      </c>
      <c r="E346" s="687">
        <v>1.26</v>
      </c>
      <c r="F346" s="856">
        <v>1000</v>
      </c>
      <c r="G346" s="856">
        <f t="shared" si="61"/>
        <v>1260</v>
      </c>
      <c r="H346" s="856">
        <v>123</v>
      </c>
      <c r="I346" s="856">
        <f t="shared" si="62"/>
        <v>154.97999999999999</v>
      </c>
      <c r="J346" s="862">
        <f t="shared" si="67"/>
        <v>1414.98</v>
      </c>
    </row>
    <row r="347" spans="1:10" s="665" customFormat="1" ht="12" customHeight="1" x14ac:dyDescent="0.2">
      <c r="A347" s="787">
        <v>318</v>
      </c>
      <c r="B347" s="861" t="s">
        <v>60</v>
      </c>
      <c r="C347" s="860"/>
      <c r="D347" s="687" t="s">
        <v>5</v>
      </c>
      <c r="E347" s="687">
        <v>1</v>
      </c>
      <c r="F347" s="856">
        <v>0</v>
      </c>
      <c r="G347" s="856">
        <f t="shared" si="61"/>
        <v>0</v>
      </c>
      <c r="H347" s="856">
        <v>137961</v>
      </c>
      <c r="I347" s="856">
        <f t="shared" si="62"/>
        <v>137961</v>
      </c>
      <c r="J347" s="862">
        <f t="shared" si="67"/>
        <v>137961</v>
      </c>
    </row>
    <row r="348" spans="1:10" s="665" customFormat="1" x14ac:dyDescent="0.2">
      <c r="A348" s="787">
        <v>319</v>
      </c>
      <c r="B348" s="869" t="s">
        <v>114</v>
      </c>
      <c r="C348" s="860"/>
      <c r="D348" s="687"/>
      <c r="E348" s="687"/>
      <c r="F348" s="687"/>
      <c r="G348" s="856"/>
      <c r="H348" s="857"/>
      <c r="I348" s="856"/>
      <c r="J348" s="858"/>
    </row>
    <row r="349" spans="1:10" s="665" customFormat="1" ht="25.5" hidden="1" x14ac:dyDescent="0.2">
      <c r="A349" s="787">
        <v>320</v>
      </c>
      <c r="B349" s="861" t="s">
        <v>289</v>
      </c>
      <c r="C349" s="687" t="s">
        <v>367</v>
      </c>
      <c r="D349" s="687" t="s">
        <v>14</v>
      </c>
      <c r="E349" s="687"/>
      <c r="F349" s="856">
        <v>8293.6</v>
      </c>
      <c r="G349" s="856">
        <f t="shared" ref="G349:G372" si="68">E349*F349</f>
        <v>0</v>
      </c>
      <c r="H349" s="856">
        <v>22342.319999999996</v>
      </c>
      <c r="I349" s="856">
        <f t="shared" ref="I349:I372" si="69">E349*H349</f>
        <v>0</v>
      </c>
      <c r="J349" s="862">
        <f t="shared" ref="J349:J354" si="70">G349+I349</f>
        <v>0</v>
      </c>
    </row>
    <row r="350" spans="1:10" s="665" customFormat="1" hidden="1" x14ac:dyDescent="0.2">
      <c r="A350" s="787">
        <v>321</v>
      </c>
      <c r="B350" s="861" t="s">
        <v>154</v>
      </c>
      <c r="C350" s="860" t="s">
        <v>155</v>
      </c>
      <c r="D350" s="687" t="s">
        <v>14</v>
      </c>
      <c r="E350" s="687"/>
      <c r="F350" s="856">
        <v>800</v>
      </c>
      <c r="G350" s="856">
        <f t="shared" si="68"/>
        <v>0</v>
      </c>
      <c r="H350" s="856">
        <v>1021</v>
      </c>
      <c r="I350" s="856">
        <f t="shared" si="69"/>
        <v>0</v>
      </c>
      <c r="J350" s="862">
        <f t="shared" si="70"/>
        <v>0</v>
      </c>
    </row>
    <row r="351" spans="1:10" s="665" customFormat="1" hidden="1" x14ac:dyDescent="0.2">
      <c r="A351" s="787">
        <v>322</v>
      </c>
      <c r="B351" s="861" t="s">
        <v>132</v>
      </c>
      <c r="C351" s="860" t="s">
        <v>133</v>
      </c>
      <c r="D351" s="687" t="s">
        <v>14</v>
      </c>
      <c r="E351" s="687"/>
      <c r="F351" s="856">
        <v>4003.24</v>
      </c>
      <c r="G351" s="856">
        <f t="shared" si="68"/>
        <v>0</v>
      </c>
      <c r="H351" s="856">
        <v>9764</v>
      </c>
      <c r="I351" s="856">
        <f t="shared" si="69"/>
        <v>0</v>
      </c>
      <c r="J351" s="862">
        <f t="shared" si="70"/>
        <v>0</v>
      </c>
    </row>
    <row r="352" spans="1:10" s="665" customFormat="1" hidden="1" x14ac:dyDescent="0.2">
      <c r="A352" s="787">
        <v>323</v>
      </c>
      <c r="B352" s="861" t="s">
        <v>156</v>
      </c>
      <c r="C352" s="860"/>
      <c r="D352" s="687" t="s">
        <v>14</v>
      </c>
      <c r="E352" s="687"/>
      <c r="F352" s="856">
        <v>600</v>
      </c>
      <c r="G352" s="856">
        <f t="shared" si="68"/>
        <v>0</v>
      </c>
      <c r="H352" s="856">
        <v>595</v>
      </c>
      <c r="I352" s="856">
        <f t="shared" si="69"/>
        <v>0</v>
      </c>
      <c r="J352" s="862">
        <f t="shared" si="70"/>
        <v>0</v>
      </c>
    </row>
    <row r="353" spans="1:10" s="665" customFormat="1" x14ac:dyDescent="0.2">
      <c r="A353" s="787">
        <v>324</v>
      </c>
      <c r="B353" s="861" t="s">
        <v>134</v>
      </c>
      <c r="C353" s="860"/>
      <c r="D353" s="687" t="s">
        <v>14</v>
      </c>
      <c r="E353" s="687">
        <v>5</v>
      </c>
      <c r="F353" s="856">
        <v>800</v>
      </c>
      <c r="G353" s="856">
        <f t="shared" si="68"/>
        <v>4000</v>
      </c>
      <c r="H353" s="856">
        <v>2142</v>
      </c>
      <c r="I353" s="856">
        <f t="shared" si="69"/>
        <v>10710</v>
      </c>
      <c r="J353" s="862">
        <f t="shared" si="70"/>
        <v>14710</v>
      </c>
    </row>
    <row r="354" spans="1:10" s="665" customFormat="1" hidden="1" x14ac:dyDescent="0.2">
      <c r="A354" s="787">
        <v>325</v>
      </c>
      <c r="B354" s="861" t="s">
        <v>157</v>
      </c>
      <c r="C354" s="687"/>
      <c r="D354" s="687" t="s">
        <v>56</v>
      </c>
      <c r="E354" s="687"/>
      <c r="F354" s="856">
        <v>900</v>
      </c>
      <c r="G354" s="856">
        <f t="shared" si="68"/>
        <v>0</v>
      </c>
      <c r="H354" s="856">
        <v>840</v>
      </c>
      <c r="I354" s="856">
        <f t="shared" si="69"/>
        <v>0</v>
      </c>
      <c r="J354" s="862">
        <f t="shared" si="70"/>
        <v>0</v>
      </c>
    </row>
    <row r="355" spans="1:10" s="665" customFormat="1" hidden="1" x14ac:dyDescent="0.2">
      <c r="A355" s="787">
        <v>326</v>
      </c>
      <c r="B355" s="861" t="s">
        <v>158</v>
      </c>
      <c r="C355" s="860"/>
      <c r="D355" s="687" t="s">
        <v>137</v>
      </c>
      <c r="E355" s="687"/>
      <c r="F355" s="856"/>
      <c r="G355" s="856">
        <f t="shared" si="68"/>
        <v>0</v>
      </c>
      <c r="H355" s="856"/>
      <c r="I355" s="856">
        <f t="shared" si="69"/>
        <v>0</v>
      </c>
      <c r="J355" s="862"/>
    </row>
    <row r="356" spans="1:10" s="665" customFormat="1" hidden="1" x14ac:dyDescent="0.2">
      <c r="A356" s="787">
        <v>327</v>
      </c>
      <c r="B356" s="861" t="s">
        <v>159</v>
      </c>
      <c r="C356" s="687"/>
      <c r="D356" s="687" t="s">
        <v>56</v>
      </c>
      <c r="E356" s="756"/>
      <c r="F356" s="856">
        <v>900</v>
      </c>
      <c r="G356" s="856">
        <f t="shared" si="68"/>
        <v>0</v>
      </c>
      <c r="H356" s="856">
        <v>3080</v>
      </c>
      <c r="I356" s="856">
        <f t="shared" si="69"/>
        <v>0</v>
      </c>
      <c r="J356" s="862">
        <f t="shared" ref="J356:J357" si="71">G356+I356</f>
        <v>0</v>
      </c>
    </row>
    <row r="357" spans="1:10" s="665" customFormat="1" x14ac:dyDescent="0.2">
      <c r="A357" s="787">
        <v>328</v>
      </c>
      <c r="B357" s="861" t="s">
        <v>135</v>
      </c>
      <c r="C357" s="860"/>
      <c r="D357" s="687" t="s">
        <v>56</v>
      </c>
      <c r="E357" s="687">
        <v>66.969000000000008</v>
      </c>
      <c r="F357" s="856">
        <v>1875</v>
      </c>
      <c r="G357" s="856">
        <f t="shared" si="68"/>
        <v>125566.87500000001</v>
      </c>
      <c r="H357" s="856">
        <v>869</v>
      </c>
      <c r="I357" s="856">
        <f t="shared" si="69"/>
        <v>58196.061000000009</v>
      </c>
      <c r="J357" s="862">
        <f t="shared" si="71"/>
        <v>183762.93600000002</v>
      </c>
    </row>
    <row r="358" spans="1:10" s="665" customFormat="1" hidden="1" x14ac:dyDescent="0.2">
      <c r="A358" s="787">
        <v>329</v>
      </c>
      <c r="B358" s="861" t="s">
        <v>136</v>
      </c>
      <c r="C358" s="860"/>
      <c r="D358" s="687" t="s">
        <v>137</v>
      </c>
      <c r="E358" s="687"/>
      <c r="F358" s="856"/>
      <c r="G358" s="856">
        <f t="shared" si="68"/>
        <v>0</v>
      </c>
      <c r="H358" s="856"/>
      <c r="I358" s="856">
        <f t="shared" si="69"/>
        <v>0</v>
      </c>
      <c r="J358" s="862"/>
    </row>
    <row r="359" spans="1:10" s="665" customFormat="1" hidden="1" x14ac:dyDescent="0.2">
      <c r="A359" s="787">
        <v>330</v>
      </c>
      <c r="B359" s="861" t="s">
        <v>160</v>
      </c>
      <c r="C359" s="860"/>
      <c r="D359" s="687" t="s">
        <v>137</v>
      </c>
      <c r="E359" s="687"/>
      <c r="F359" s="856"/>
      <c r="G359" s="856">
        <f t="shared" si="68"/>
        <v>0</v>
      </c>
      <c r="H359" s="856"/>
      <c r="I359" s="856">
        <f t="shared" si="69"/>
        <v>0</v>
      </c>
      <c r="J359" s="862"/>
    </row>
    <row r="360" spans="1:10" s="665" customFormat="1" hidden="1" x14ac:dyDescent="0.2">
      <c r="A360" s="787">
        <v>331</v>
      </c>
      <c r="B360" s="861" t="s">
        <v>161</v>
      </c>
      <c r="C360" s="860"/>
      <c r="D360" s="687" t="s">
        <v>137</v>
      </c>
      <c r="E360" s="687"/>
      <c r="F360" s="856"/>
      <c r="G360" s="856">
        <f t="shared" si="68"/>
        <v>0</v>
      </c>
      <c r="H360" s="856"/>
      <c r="I360" s="856">
        <f t="shared" si="69"/>
        <v>0</v>
      </c>
      <c r="J360" s="862"/>
    </row>
    <row r="361" spans="1:10" s="665" customFormat="1" hidden="1" x14ac:dyDescent="0.2">
      <c r="A361" s="787">
        <v>332</v>
      </c>
      <c r="B361" s="861" t="s">
        <v>138</v>
      </c>
      <c r="C361" s="860"/>
      <c r="D361" s="687" t="s">
        <v>137</v>
      </c>
      <c r="E361" s="687"/>
      <c r="F361" s="856"/>
      <c r="G361" s="856">
        <f t="shared" si="68"/>
        <v>0</v>
      </c>
      <c r="H361" s="856"/>
      <c r="I361" s="856">
        <f t="shared" si="69"/>
        <v>0</v>
      </c>
      <c r="J361" s="862"/>
    </row>
    <row r="362" spans="1:10" s="665" customFormat="1" hidden="1" x14ac:dyDescent="0.2">
      <c r="A362" s="787">
        <v>333</v>
      </c>
      <c r="B362" s="861" t="s">
        <v>162</v>
      </c>
      <c r="C362" s="860"/>
      <c r="D362" s="687" t="s">
        <v>137</v>
      </c>
      <c r="E362" s="687"/>
      <c r="F362" s="856"/>
      <c r="G362" s="856">
        <f t="shared" si="68"/>
        <v>0</v>
      </c>
      <c r="H362" s="856"/>
      <c r="I362" s="856">
        <f t="shared" si="69"/>
        <v>0</v>
      </c>
      <c r="J362" s="862"/>
    </row>
    <row r="363" spans="1:10" s="665" customFormat="1" x14ac:dyDescent="0.2">
      <c r="A363" s="787">
        <v>334</v>
      </c>
      <c r="B363" s="861" t="s">
        <v>139</v>
      </c>
      <c r="C363" s="860"/>
      <c r="D363" s="687" t="s">
        <v>56</v>
      </c>
      <c r="E363" s="756">
        <v>6.944</v>
      </c>
      <c r="F363" s="856">
        <v>1875</v>
      </c>
      <c r="G363" s="856">
        <f t="shared" si="68"/>
        <v>13020</v>
      </c>
      <c r="H363" s="856">
        <v>1617</v>
      </c>
      <c r="I363" s="856">
        <f t="shared" si="69"/>
        <v>11228.448</v>
      </c>
      <c r="J363" s="862">
        <f t="shared" ref="J363:J364" si="72">G363+I363</f>
        <v>24248.448</v>
      </c>
    </row>
    <row r="364" spans="1:10" s="665" customFormat="1" x14ac:dyDescent="0.2">
      <c r="A364" s="787">
        <v>335</v>
      </c>
      <c r="B364" s="861" t="s">
        <v>140</v>
      </c>
      <c r="C364" s="860"/>
      <c r="D364" s="687" t="s">
        <v>56</v>
      </c>
      <c r="E364" s="687">
        <v>63.168999999999997</v>
      </c>
      <c r="F364" s="856">
        <v>1875</v>
      </c>
      <c r="G364" s="856">
        <f t="shared" si="68"/>
        <v>118441.875</v>
      </c>
      <c r="H364" s="856">
        <v>1226</v>
      </c>
      <c r="I364" s="856">
        <f t="shared" si="69"/>
        <v>77445.194000000003</v>
      </c>
      <c r="J364" s="862">
        <f t="shared" si="72"/>
        <v>195887.06900000002</v>
      </c>
    </row>
    <row r="365" spans="1:10" s="665" customFormat="1" hidden="1" x14ac:dyDescent="0.2">
      <c r="A365" s="787">
        <v>336</v>
      </c>
      <c r="B365" s="861" t="s">
        <v>163</v>
      </c>
      <c r="C365" s="860"/>
      <c r="D365" s="687" t="s">
        <v>137</v>
      </c>
      <c r="E365" s="687"/>
      <c r="F365" s="856"/>
      <c r="G365" s="856">
        <f t="shared" si="68"/>
        <v>0</v>
      </c>
      <c r="H365" s="856"/>
      <c r="I365" s="856">
        <f t="shared" si="69"/>
        <v>0</v>
      </c>
      <c r="J365" s="862"/>
    </row>
    <row r="366" spans="1:10" s="665" customFormat="1" x14ac:dyDescent="0.2">
      <c r="A366" s="787">
        <v>337</v>
      </c>
      <c r="B366" s="861" t="s">
        <v>144</v>
      </c>
      <c r="C366" s="860"/>
      <c r="D366" s="687" t="s">
        <v>56</v>
      </c>
      <c r="E366" s="756">
        <v>3.1030000000000002</v>
      </c>
      <c r="F366" s="856">
        <v>1875</v>
      </c>
      <c r="G366" s="856">
        <f t="shared" si="68"/>
        <v>5818.125</v>
      </c>
      <c r="H366" s="856">
        <v>2132</v>
      </c>
      <c r="I366" s="856">
        <f t="shared" si="69"/>
        <v>6615.5960000000005</v>
      </c>
      <c r="J366" s="862">
        <f t="shared" ref="J366:J367" si="73">G366+I366</f>
        <v>12433.721000000001</v>
      </c>
    </row>
    <row r="367" spans="1:10" s="665" customFormat="1" x14ac:dyDescent="0.2">
      <c r="A367" s="787">
        <v>338</v>
      </c>
      <c r="B367" s="861" t="s">
        <v>148</v>
      </c>
      <c r="C367" s="860"/>
      <c r="D367" s="687" t="s">
        <v>56</v>
      </c>
      <c r="E367" s="687">
        <v>2.52</v>
      </c>
      <c r="F367" s="856">
        <v>1875</v>
      </c>
      <c r="G367" s="856">
        <f t="shared" si="68"/>
        <v>4725</v>
      </c>
      <c r="H367" s="856">
        <v>1428</v>
      </c>
      <c r="I367" s="856">
        <f t="shared" si="69"/>
        <v>3598.56</v>
      </c>
      <c r="J367" s="862">
        <f t="shared" si="73"/>
        <v>8323.56</v>
      </c>
    </row>
    <row r="368" spans="1:10" s="665" customFormat="1" hidden="1" x14ac:dyDescent="0.2">
      <c r="A368" s="787">
        <v>339</v>
      </c>
      <c r="B368" s="861" t="s">
        <v>164</v>
      </c>
      <c r="C368" s="860"/>
      <c r="D368" s="687" t="s">
        <v>137</v>
      </c>
      <c r="E368" s="687"/>
      <c r="F368" s="856"/>
      <c r="G368" s="856">
        <f t="shared" si="68"/>
        <v>0</v>
      </c>
      <c r="H368" s="856"/>
      <c r="I368" s="856">
        <f t="shared" si="69"/>
        <v>0</v>
      </c>
      <c r="J368" s="862"/>
    </row>
    <row r="369" spans="1:14" s="665" customFormat="1" x14ac:dyDescent="0.2">
      <c r="A369" s="787">
        <v>340</v>
      </c>
      <c r="B369" s="861" t="s">
        <v>150</v>
      </c>
      <c r="C369" s="860"/>
      <c r="D369" s="687" t="s">
        <v>56</v>
      </c>
      <c r="E369" s="756">
        <v>1.1000000000000001</v>
      </c>
      <c r="F369" s="856">
        <v>1875</v>
      </c>
      <c r="G369" s="856">
        <f t="shared" si="68"/>
        <v>2062.5</v>
      </c>
      <c r="H369" s="856">
        <v>2646</v>
      </c>
      <c r="I369" s="856">
        <f t="shared" si="69"/>
        <v>2910.6000000000004</v>
      </c>
      <c r="J369" s="862">
        <f t="shared" ref="J369:J372" si="74">G369+I369</f>
        <v>4973.1000000000004</v>
      </c>
    </row>
    <row r="370" spans="1:14" ht="25.5" hidden="1" x14ac:dyDescent="0.2">
      <c r="A370" s="787">
        <v>341</v>
      </c>
      <c r="B370" s="861" t="s">
        <v>151</v>
      </c>
      <c r="C370" s="687" t="s">
        <v>152</v>
      </c>
      <c r="D370" s="687" t="s">
        <v>56</v>
      </c>
      <c r="E370" s="687"/>
      <c r="F370" s="856">
        <v>600</v>
      </c>
      <c r="G370" s="856">
        <f t="shared" si="68"/>
        <v>0</v>
      </c>
      <c r="H370" s="856">
        <v>381</v>
      </c>
      <c r="I370" s="856">
        <f t="shared" si="69"/>
        <v>0</v>
      </c>
      <c r="J370" s="862">
        <f t="shared" si="74"/>
        <v>0</v>
      </c>
    </row>
    <row r="371" spans="1:14" x14ac:dyDescent="0.2">
      <c r="A371" s="787">
        <v>342</v>
      </c>
      <c r="B371" s="861" t="s">
        <v>153</v>
      </c>
      <c r="C371" s="860"/>
      <c r="D371" s="687" t="s">
        <v>56</v>
      </c>
      <c r="E371" s="687">
        <v>1.04</v>
      </c>
      <c r="F371" s="856">
        <v>1000</v>
      </c>
      <c r="G371" s="856">
        <f t="shared" si="68"/>
        <v>1040</v>
      </c>
      <c r="H371" s="856">
        <v>123</v>
      </c>
      <c r="I371" s="856">
        <f t="shared" si="69"/>
        <v>127.92</v>
      </c>
      <c r="J371" s="862">
        <f t="shared" si="74"/>
        <v>1167.92</v>
      </c>
    </row>
    <row r="372" spans="1:14" x14ac:dyDescent="0.2">
      <c r="A372" s="787">
        <v>343</v>
      </c>
      <c r="B372" s="861" t="s">
        <v>60</v>
      </c>
      <c r="C372" s="860"/>
      <c r="D372" s="687" t="s">
        <v>5</v>
      </c>
      <c r="E372" s="687">
        <v>0.44400000000000001</v>
      </c>
      <c r="F372" s="856">
        <v>0</v>
      </c>
      <c r="G372" s="856">
        <f t="shared" si="68"/>
        <v>0</v>
      </c>
      <c r="H372" s="856">
        <v>101443</v>
      </c>
      <c r="I372" s="856">
        <f t="shared" si="69"/>
        <v>45040.692000000003</v>
      </c>
      <c r="J372" s="862">
        <f t="shared" si="74"/>
        <v>45040.692000000003</v>
      </c>
    </row>
    <row r="373" spans="1:14" x14ac:dyDescent="0.2">
      <c r="A373" s="787">
        <v>344</v>
      </c>
      <c r="B373" s="869" t="s">
        <v>116</v>
      </c>
      <c r="C373" s="860"/>
      <c r="D373" s="687"/>
      <c r="E373" s="687"/>
      <c r="F373" s="687"/>
      <c r="G373" s="856"/>
      <c r="H373" s="857"/>
      <c r="I373" s="856"/>
      <c r="J373" s="858"/>
    </row>
    <row r="374" spans="1:14" ht="25.5" hidden="1" x14ac:dyDescent="0.2">
      <c r="A374" s="787">
        <v>345</v>
      </c>
      <c r="B374" s="861" t="s">
        <v>289</v>
      </c>
      <c r="C374" s="687" t="s">
        <v>367</v>
      </c>
      <c r="D374" s="687" t="s">
        <v>14</v>
      </c>
      <c r="E374" s="687"/>
      <c r="F374" s="856">
        <v>8293.6</v>
      </c>
      <c r="G374" s="856">
        <f t="shared" ref="G374:G391" si="75">E374*F374</f>
        <v>0</v>
      </c>
      <c r="H374" s="856">
        <v>22342.319999999996</v>
      </c>
      <c r="I374" s="856">
        <f t="shared" ref="I374:I391" si="76">E374*H374</f>
        <v>0</v>
      </c>
      <c r="J374" s="862">
        <f t="shared" ref="J374:J377" si="77">G374+I374</f>
        <v>0</v>
      </c>
    </row>
    <row r="375" spans="1:14" hidden="1" x14ac:dyDescent="0.2">
      <c r="A375" s="787">
        <v>346</v>
      </c>
      <c r="B375" s="861" t="s">
        <v>132</v>
      </c>
      <c r="C375" s="860" t="s">
        <v>133</v>
      </c>
      <c r="D375" s="687" t="s">
        <v>14</v>
      </c>
      <c r="E375" s="687"/>
      <c r="F375" s="856">
        <v>4003.24</v>
      </c>
      <c r="G375" s="856">
        <f t="shared" si="75"/>
        <v>0</v>
      </c>
      <c r="H375" s="856">
        <v>9764</v>
      </c>
      <c r="I375" s="856">
        <f t="shared" si="76"/>
        <v>0</v>
      </c>
      <c r="J375" s="862">
        <f t="shared" si="77"/>
        <v>0</v>
      </c>
    </row>
    <row r="376" spans="1:14" hidden="1" x14ac:dyDescent="0.2">
      <c r="A376" s="787">
        <v>347</v>
      </c>
      <c r="B376" s="861" t="s">
        <v>134</v>
      </c>
      <c r="C376" s="860"/>
      <c r="D376" s="687" t="s">
        <v>14</v>
      </c>
      <c r="E376" s="687"/>
      <c r="F376" s="856">
        <v>800</v>
      </c>
      <c r="G376" s="856">
        <f t="shared" si="75"/>
        <v>0</v>
      </c>
      <c r="H376" s="856">
        <v>2142</v>
      </c>
      <c r="I376" s="856">
        <f t="shared" si="76"/>
        <v>0</v>
      </c>
      <c r="J376" s="862">
        <f t="shared" si="77"/>
        <v>0</v>
      </c>
    </row>
    <row r="377" spans="1:14" hidden="1" x14ac:dyDescent="0.2">
      <c r="A377" s="787">
        <v>348</v>
      </c>
      <c r="B377" s="861" t="s">
        <v>135</v>
      </c>
      <c r="C377" s="860"/>
      <c r="D377" s="687" t="s">
        <v>56</v>
      </c>
      <c r="E377" s="687"/>
      <c r="F377" s="856">
        <v>1875</v>
      </c>
      <c r="G377" s="856">
        <f t="shared" si="75"/>
        <v>0</v>
      </c>
      <c r="H377" s="856">
        <v>869</v>
      </c>
      <c r="I377" s="856">
        <f t="shared" si="76"/>
        <v>0</v>
      </c>
      <c r="J377" s="862">
        <f t="shared" si="77"/>
        <v>0</v>
      </c>
    </row>
    <row r="378" spans="1:14" hidden="1" x14ac:dyDescent="0.2">
      <c r="A378" s="787">
        <v>349</v>
      </c>
      <c r="B378" s="861" t="s">
        <v>136</v>
      </c>
      <c r="C378" s="860"/>
      <c r="D378" s="687" t="s">
        <v>137</v>
      </c>
      <c r="E378" s="687"/>
      <c r="F378" s="856"/>
      <c r="G378" s="856">
        <f t="shared" si="75"/>
        <v>0</v>
      </c>
      <c r="H378" s="856"/>
      <c r="I378" s="856">
        <f t="shared" si="76"/>
        <v>0</v>
      </c>
      <c r="J378" s="862"/>
    </row>
    <row r="379" spans="1:14" hidden="1" x14ac:dyDescent="0.2">
      <c r="A379" s="787">
        <v>350</v>
      </c>
      <c r="B379" s="861" t="s">
        <v>161</v>
      </c>
      <c r="C379" s="860"/>
      <c r="D379" s="687" t="s">
        <v>137</v>
      </c>
      <c r="E379" s="687"/>
      <c r="F379" s="856"/>
      <c r="G379" s="856">
        <f t="shared" si="75"/>
        <v>0</v>
      </c>
      <c r="H379" s="856"/>
      <c r="I379" s="856">
        <f t="shared" si="76"/>
        <v>0</v>
      </c>
      <c r="J379" s="862"/>
    </row>
    <row r="380" spans="1:14" hidden="1" x14ac:dyDescent="0.2">
      <c r="A380" s="787">
        <v>351</v>
      </c>
      <c r="B380" s="861" t="s">
        <v>138</v>
      </c>
      <c r="C380" s="860"/>
      <c r="D380" s="687" t="s">
        <v>137</v>
      </c>
      <c r="E380" s="687"/>
      <c r="F380" s="856"/>
      <c r="G380" s="856">
        <f t="shared" si="75"/>
        <v>0</v>
      </c>
      <c r="H380" s="856"/>
      <c r="I380" s="856">
        <f t="shared" si="76"/>
        <v>0</v>
      </c>
      <c r="J380" s="862"/>
    </row>
    <row r="381" spans="1:14" hidden="1" x14ac:dyDescent="0.2">
      <c r="A381" s="787">
        <v>352</v>
      </c>
      <c r="B381" s="861" t="s">
        <v>162</v>
      </c>
      <c r="C381" s="860"/>
      <c r="D381" s="687" t="s">
        <v>137</v>
      </c>
      <c r="E381" s="687"/>
      <c r="F381" s="856"/>
      <c r="G381" s="856">
        <f t="shared" si="75"/>
        <v>0</v>
      </c>
      <c r="H381" s="856"/>
      <c r="I381" s="856">
        <f t="shared" si="76"/>
        <v>0</v>
      </c>
      <c r="J381" s="862"/>
    </row>
    <row r="382" spans="1:14" hidden="1" x14ac:dyDescent="0.2">
      <c r="A382" s="787">
        <v>353</v>
      </c>
      <c r="B382" s="861" t="s">
        <v>139</v>
      </c>
      <c r="C382" s="860"/>
      <c r="D382" s="687" t="s">
        <v>56</v>
      </c>
      <c r="E382" s="756"/>
      <c r="F382" s="856">
        <v>1875</v>
      </c>
      <c r="G382" s="856">
        <f t="shared" si="75"/>
        <v>0</v>
      </c>
      <c r="H382" s="856">
        <v>1617</v>
      </c>
      <c r="I382" s="856">
        <f t="shared" si="76"/>
        <v>0</v>
      </c>
      <c r="J382" s="862">
        <f t="shared" ref="J382:J383" si="78">G382+I382</f>
        <v>0</v>
      </c>
    </row>
    <row r="383" spans="1:14" s="735" customFormat="1" x14ac:dyDescent="0.2">
      <c r="A383" s="787">
        <v>354</v>
      </c>
      <c r="B383" s="861" t="s">
        <v>140</v>
      </c>
      <c r="C383" s="870"/>
      <c r="D383" s="871" t="s">
        <v>56</v>
      </c>
      <c r="E383" s="871">
        <v>23.7</v>
      </c>
      <c r="F383" s="856">
        <v>1875</v>
      </c>
      <c r="G383" s="856">
        <f t="shared" si="75"/>
        <v>44437.5</v>
      </c>
      <c r="H383" s="856">
        <v>1226</v>
      </c>
      <c r="I383" s="856">
        <f t="shared" si="76"/>
        <v>29056.2</v>
      </c>
      <c r="J383" s="862">
        <f t="shared" si="78"/>
        <v>73493.7</v>
      </c>
      <c r="K383" s="734"/>
      <c r="L383" s="734"/>
      <c r="M383" s="734"/>
      <c r="N383" s="734"/>
    </row>
    <row r="384" spans="1:14" hidden="1" x14ac:dyDescent="0.2">
      <c r="A384" s="787">
        <v>355</v>
      </c>
      <c r="B384" s="861" t="s">
        <v>163</v>
      </c>
      <c r="C384" s="860"/>
      <c r="D384" s="687" t="s">
        <v>137</v>
      </c>
      <c r="E384" s="687"/>
      <c r="F384" s="856"/>
      <c r="G384" s="856">
        <f t="shared" si="75"/>
        <v>0</v>
      </c>
      <c r="H384" s="856"/>
      <c r="I384" s="856">
        <f t="shared" si="76"/>
        <v>0</v>
      </c>
      <c r="J384" s="862"/>
    </row>
    <row r="385" spans="1:10" hidden="1" x14ac:dyDescent="0.2">
      <c r="A385" s="787">
        <v>356</v>
      </c>
      <c r="B385" s="861" t="s">
        <v>144</v>
      </c>
      <c r="C385" s="860"/>
      <c r="D385" s="687" t="s">
        <v>56</v>
      </c>
      <c r="E385" s="756"/>
      <c r="F385" s="856">
        <v>1875</v>
      </c>
      <c r="G385" s="856">
        <f t="shared" si="75"/>
        <v>0</v>
      </c>
      <c r="H385" s="856">
        <v>2132</v>
      </c>
      <c r="I385" s="856">
        <f t="shared" si="76"/>
        <v>0</v>
      </c>
      <c r="J385" s="862">
        <f t="shared" ref="J385:J386" si="79">G385+I385</f>
        <v>0</v>
      </c>
    </row>
    <row r="386" spans="1:10" s="665" customFormat="1" x14ac:dyDescent="0.2">
      <c r="A386" s="787">
        <v>357</v>
      </c>
      <c r="B386" s="861" t="s">
        <v>148</v>
      </c>
      <c r="C386" s="860"/>
      <c r="D386" s="687" t="s">
        <v>56</v>
      </c>
      <c r="E386" s="687">
        <v>2.52</v>
      </c>
      <c r="F386" s="856">
        <v>1875</v>
      </c>
      <c r="G386" s="856">
        <f t="shared" si="75"/>
        <v>4725</v>
      </c>
      <c r="H386" s="856">
        <v>1428</v>
      </c>
      <c r="I386" s="856">
        <f t="shared" si="76"/>
        <v>3598.56</v>
      </c>
      <c r="J386" s="862">
        <f t="shared" si="79"/>
        <v>8323.56</v>
      </c>
    </row>
    <row r="387" spans="1:10" s="665" customFormat="1" x14ac:dyDescent="0.2">
      <c r="A387" s="787">
        <v>358</v>
      </c>
      <c r="B387" s="861" t="s">
        <v>164</v>
      </c>
      <c r="C387" s="860"/>
      <c r="D387" s="687" t="s">
        <v>137</v>
      </c>
      <c r="E387" s="687"/>
      <c r="F387" s="856"/>
      <c r="G387" s="856">
        <f t="shared" si="75"/>
        <v>0</v>
      </c>
      <c r="H387" s="856"/>
      <c r="I387" s="856">
        <f t="shared" si="76"/>
        <v>0</v>
      </c>
      <c r="J387" s="862"/>
    </row>
    <row r="388" spans="1:10" s="665" customFormat="1" x14ac:dyDescent="0.2">
      <c r="A388" s="787">
        <v>359</v>
      </c>
      <c r="B388" s="861" t="s">
        <v>150</v>
      </c>
      <c r="C388" s="860"/>
      <c r="D388" s="687" t="s">
        <v>56</v>
      </c>
      <c r="E388" s="756">
        <v>1.3</v>
      </c>
      <c r="F388" s="856">
        <v>1875</v>
      </c>
      <c r="G388" s="856">
        <f t="shared" si="75"/>
        <v>2437.5</v>
      </c>
      <c r="H388" s="856">
        <v>2646</v>
      </c>
      <c r="I388" s="856">
        <f t="shared" si="76"/>
        <v>3439.8</v>
      </c>
      <c r="J388" s="862">
        <f t="shared" ref="J388:J391" si="80">G388+I388</f>
        <v>5877.3</v>
      </c>
    </row>
    <row r="389" spans="1:10" s="665" customFormat="1" ht="25.5" hidden="1" x14ac:dyDescent="0.2">
      <c r="A389" s="787">
        <v>360</v>
      </c>
      <c r="B389" s="861" t="s">
        <v>151</v>
      </c>
      <c r="C389" s="687" t="s">
        <v>152</v>
      </c>
      <c r="D389" s="687" t="s">
        <v>56</v>
      </c>
      <c r="E389" s="687"/>
      <c r="F389" s="856">
        <v>600</v>
      </c>
      <c r="G389" s="856">
        <f t="shared" si="75"/>
        <v>0</v>
      </c>
      <c r="H389" s="856">
        <v>381</v>
      </c>
      <c r="I389" s="856">
        <f t="shared" si="76"/>
        <v>0</v>
      </c>
      <c r="J389" s="862">
        <f t="shared" si="80"/>
        <v>0</v>
      </c>
    </row>
    <row r="390" spans="1:10" s="665" customFormat="1" x14ac:dyDescent="0.2">
      <c r="A390" s="787">
        <v>361</v>
      </c>
      <c r="B390" s="861" t="s">
        <v>153</v>
      </c>
      <c r="C390" s="860"/>
      <c r="D390" s="687" t="s">
        <v>56</v>
      </c>
      <c r="E390" s="687">
        <v>1.2</v>
      </c>
      <c r="F390" s="856">
        <v>1000</v>
      </c>
      <c r="G390" s="856">
        <f t="shared" si="75"/>
        <v>1200</v>
      </c>
      <c r="H390" s="856">
        <v>123</v>
      </c>
      <c r="I390" s="856">
        <f t="shared" si="76"/>
        <v>147.6</v>
      </c>
      <c r="J390" s="862">
        <f t="shared" si="80"/>
        <v>1347.6</v>
      </c>
    </row>
    <row r="391" spans="1:10" s="665" customFormat="1" x14ac:dyDescent="0.2">
      <c r="A391" s="787">
        <v>362</v>
      </c>
      <c r="B391" s="861" t="s">
        <v>60</v>
      </c>
      <c r="C391" s="870"/>
      <c r="D391" s="871" t="s">
        <v>5</v>
      </c>
      <c r="E391" s="872">
        <v>0.25059999999999999</v>
      </c>
      <c r="F391" s="856">
        <v>0</v>
      </c>
      <c r="G391" s="856">
        <f t="shared" si="75"/>
        <v>0</v>
      </c>
      <c r="H391" s="856">
        <v>96507</v>
      </c>
      <c r="I391" s="856">
        <f t="shared" si="76"/>
        <v>24184.654199999997</v>
      </c>
      <c r="J391" s="862">
        <f t="shared" si="80"/>
        <v>24184.654199999997</v>
      </c>
    </row>
    <row r="392" spans="1:10" s="665" customFormat="1" ht="12" customHeight="1" x14ac:dyDescent="0.2">
      <c r="A392" s="787">
        <v>363</v>
      </c>
      <c r="B392" s="869" t="s">
        <v>118</v>
      </c>
      <c r="C392" s="860"/>
      <c r="D392" s="687"/>
      <c r="E392" s="687"/>
      <c r="F392" s="687"/>
      <c r="G392" s="856"/>
      <c r="H392" s="857"/>
      <c r="I392" s="856"/>
      <c r="J392" s="858"/>
    </row>
    <row r="393" spans="1:10" s="665" customFormat="1" ht="25.5" hidden="1" x14ac:dyDescent="0.2">
      <c r="A393" s="787">
        <v>364</v>
      </c>
      <c r="B393" s="861" t="s">
        <v>289</v>
      </c>
      <c r="C393" s="687" t="s">
        <v>367</v>
      </c>
      <c r="D393" s="687" t="s">
        <v>14</v>
      </c>
      <c r="E393" s="687"/>
      <c r="F393" s="856">
        <v>8293.6</v>
      </c>
      <c r="G393" s="856">
        <f t="shared" ref="G393:G409" si="81">E393*F393</f>
        <v>0</v>
      </c>
      <c r="H393" s="856">
        <v>22342.319999999996</v>
      </c>
      <c r="I393" s="856">
        <f t="shared" ref="I393:I409" si="82">E393*H393</f>
        <v>0</v>
      </c>
      <c r="J393" s="862">
        <f t="shared" ref="J393:J396" si="83">G393+I393</f>
        <v>0</v>
      </c>
    </row>
    <row r="394" spans="1:10" s="665" customFormat="1" ht="12" hidden="1" customHeight="1" x14ac:dyDescent="0.2">
      <c r="A394" s="787">
        <v>365</v>
      </c>
      <c r="B394" s="861" t="s">
        <v>132</v>
      </c>
      <c r="C394" s="860" t="s">
        <v>133</v>
      </c>
      <c r="D394" s="687" t="s">
        <v>14</v>
      </c>
      <c r="E394" s="687"/>
      <c r="F394" s="856">
        <v>4003.24</v>
      </c>
      <c r="G394" s="856">
        <f t="shared" si="81"/>
        <v>0</v>
      </c>
      <c r="H394" s="856">
        <v>9764</v>
      </c>
      <c r="I394" s="856">
        <f t="shared" si="82"/>
        <v>0</v>
      </c>
      <c r="J394" s="862">
        <f t="shared" si="83"/>
        <v>0</v>
      </c>
    </row>
    <row r="395" spans="1:10" s="665" customFormat="1" x14ac:dyDescent="0.2">
      <c r="A395" s="787">
        <v>366</v>
      </c>
      <c r="B395" s="861" t="s">
        <v>134</v>
      </c>
      <c r="C395" s="860"/>
      <c r="D395" s="687" t="s">
        <v>14</v>
      </c>
      <c r="E395" s="687">
        <v>7</v>
      </c>
      <c r="F395" s="856">
        <v>800</v>
      </c>
      <c r="G395" s="856">
        <f t="shared" si="81"/>
        <v>5600</v>
      </c>
      <c r="H395" s="856">
        <v>2142</v>
      </c>
      <c r="I395" s="856">
        <f t="shared" si="82"/>
        <v>14994</v>
      </c>
      <c r="J395" s="862">
        <f t="shared" si="83"/>
        <v>20594</v>
      </c>
    </row>
    <row r="396" spans="1:10" s="665" customFormat="1" x14ac:dyDescent="0.2">
      <c r="A396" s="787">
        <v>367</v>
      </c>
      <c r="B396" s="861" t="s">
        <v>135</v>
      </c>
      <c r="C396" s="860"/>
      <c r="D396" s="687" t="s">
        <v>56</v>
      </c>
      <c r="E396" s="687">
        <v>102.43199999999999</v>
      </c>
      <c r="F396" s="856">
        <v>1875</v>
      </c>
      <c r="G396" s="856">
        <f t="shared" si="81"/>
        <v>192059.99999999997</v>
      </c>
      <c r="H396" s="856">
        <v>869</v>
      </c>
      <c r="I396" s="856">
        <f t="shared" si="82"/>
        <v>89013.407999999996</v>
      </c>
      <c r="J396" s="862">
        <f t="shared" si="83"/>
        <v>281073.40799999994</v>
      </c>
    </row>
    <row r="397" spans="1:10" s="665" customFormat="1" hidden="1" x14ac:dyDescent="0.2">
      <c r="A397" s="787">
        <v>368</v>
      </c>
      <c r="B397" s="861" t="s">
        <v>136</v>
      </c>
      <c r="C397" s="860"/>
      <c r="D397" s="687" t="s">
        <v>137</v>
      </c>
      <c r="E397" s="687"/>
      <c r="F397" s="856"/>
      <c r="G397" s="856">
        <f t="shared" si="81"/>
        <v>0</v>
      </c>
      <c r="H397" s="856"/>
      <c r="I397" s="856">
        <f t="shared" si="82"/>
        <v>0</v>
      </c>
      <c r="J397" s="862"/>
    </row>
    <row r="398" spans="1:10" s="665" customFormat="1" hidden="1" x14ac:dyDescent="0.2">
      <c r="A398" s="787">
        <v>369</v>
      </c>
      <c r="B398" s="861" t="s">
        <v>161</v>
      </c>
      <c r="C398" s="860"/>
      <c r="D398" s="687" t="s">
        <v>137</v>
      </c>
      <c r="E398" s="687"/>
      <c r="F398" s="856"/>
      <c r="G398" s="856">
        <f t="shared" si="81"/>
        <v>0</v>
      </c>
      <c r="H398" s="856"/>
      <c r="I398" s="856">
        <f t="shared" si="82"/>
        <v>0</v>
      </c>
      <c r="J398" s="862"/>
    </row>
    <row r="399" spans="1:10" s="665" customFormat="1" hidden="1" x14ac:dyDescent="0.2">
      <c r="A399" s="787">
        <v>370</v>
      </c>
      <c r="B399" s="861" t="s">
        <v>138</v>
      </c>
      <c r="C399" s="860"/>
      <c r="D399" s="687" t="s">
        <v>137</v>
      </c>
      <c r="E399" s="687"/>
      <c r="F399" s="856"/>
      <c r="G399" s="856">
        <f t="shared" si="81"/>
        <v>0</v>
      </c>
      <c r="H399" s="856"/>
      <c r="I399" s="856">
        <f t="shared" si="82"/>
        <v>0</v>
      </c>
      <c r="J399" s="862"/>
    </row>
    <row r="400" spans="1:10" s="665" customFormat="1" x14ac:dyDescent="0.2">
      <c r="A400" s="787">
        <v>371</v>
      </c>
      <c r="B400" s="861" t="s">
        <v>139</v>
      </c>
      <c r="C400" s="860"/>
      <c r="D400" s="687" t="s">
        <v>56</v>
      </c>
      <c r="E400" s="756">
        <v>18.250000000000004</v>
      </c>
      <c r="F400" s="856">
        <v>1875</v>
      </c>
      <c r="G400" s="856">
        <f t="shared" si="81"/>
        <v>34218.750000000007</v>
      </c>
      <c r="H400" s="856">
        <v>1617</v>
      </c>
      <c r="I400" s="856">
        <f t="shared" si="82"/>
        <v>29510.250000000007</v>
      </c>
      <c r="J400" s="862">
        <f t="shared" ref="J400:J401" si="84">G400+I400</f>
        <v>63729.000000000015</v>
      </c>
    </row>
    <row r="401" spans="1:10" s="665" customFormat="1" x14ac:dyDescent="0.2">
      <c r="A401" s="787">
        <v>372</v>
      </c>
      <c r="B401" s="861" t="s">
        <v>140</v>
      </c>
      <c r="C401" s="860"/>
      <c r="D401" s="687" t="s">
        <v>56</v>
      </c>
      <c r="E401" s="687">
        <v>94</v>
      </c>
      <c r="F401" s="856">
        <v>1875</v>
      </c>
      <c r="G401" s="856">
        <f t="shared" si="81"/>
        <v>176250</v>
      </c>
      <c r="H401" s="856">
        <v>1226</v>
      </c>
      <c r="I401" s="856">
        <f t="shared" si="82"/>
        <v>115244</v>
      </c>
      <c r="J401" s="862">
        <f t="shared" si="84"/>
        <v>291494</v>
      </c>
    </row>
    <row r="402" spans="1:10" s="665" customFormat="1" hidden="1" x14ac:dyDescent="0.2">
      <c r="A402" s="787">
        <v>373</v>
      </c>
      <c r="B402" s="861" t="s">
        <v>163</v>
      </c>
      <c r="C402" s="860"/>
      <c r="D402" s="687" t="s">
        <v>137</v>
      </c>
      <c r="E402" s="687"/>
      <c r="F402" s="856"/>
      <c r="G402" s="856">
        <f t="shared" si="81"/>
        <v>0</v>
      </c>
      <c r="H402" s="856"/>
      <c r="I402" s="856">
        <f t="shared" si="82"/>
        <v>0</v>
      </c>
      <c r="J402" s="862"/>
    </row>
    <row r="403" spans="1:10" s="665" customFormat="1" x14ac:dyDescent="0.2">
      <c r="A403" s="787">
        <v>374</v>
      </c>
      <c r="B403" s="861" t="s">
        <v>144</v>
      </c>
      <c r="C403" s="860"/>
      <c r="D403" s="687" t="s">
        <v>56</v>
      </c>
      <c r="E403" s="756">
        <v>17.8</v>
      </c>
      <c r="F403" s="856">
        <v>1875</v>
      </c>
      <c r="G403" s="856">
        <f t="shared" si="81"/>
        <v>33375</v>
      </c>
      <c r="H403" s="856">
        <v>2132</v>
      </c>
      <c r="I403" s="856">
        <f t="shared" si="82"/>
        <v>37949.599999999999</v>
      </c>
      <c r="J403" s="862">
        <f t="shared" ref="J403:J404" si="85">G403+I403</f>
        <v>71324.600000000006</v>
      </c>
    </row>
    <row r="404" spans="1:10" s="665" customFormat="1" x14ac:dyDescent="0.2">
      <c r="A404" s="787">
        <v>375</v>
      </c>
      <c r="B404" s="861" t="s">
        <v>148</v>
      </c>
      <c r="C404" s="860"/>
      <c r="D404" s="687" t="s">
        <v>56</v>
      </c>
      <c r="E404" s="687">
        <v>2.52</v>
      </c>
      <c r="F404" s="856">
        <v>1875</v>
      </c>
      <c r="G404" s="856">
        <f t="shared" si="81"/>
        <v>4725</v>
      </c>
      <c r="H404" s="856">
        <v>1428</v>
      </c>
      <c r="I404" s="856">
        <f t="shared" si="82"/>
        <v>3598.56</v>
      </c>
      <c r="J404" s="862">
        <f t="shared" si="85"/>
        <v>8323.56</v>
      </c>
    </row>
    <row r="405" spans="1:10" s="665" customFormat="1" hidden="1" x14ac:dyDescent="0.2">
      <c r="A405" s="787">
        <v>376</v>
      </c>
      <c r="B405" s="861" t="s">
        <v>164</v>
      </c>
      <c r="C405" s="860"/>
      <c r="D405" s="687" t="s">
        <v>137</v>
      </c>
      <c r="E405" s="687"/>
      <c r="F405" s="856"/>
      <c r="G405" s="856">
        <f t="shared" si="81"/>
        <v>0</v>
      </c>
      <c r="H405" s="856"/>
      <c r="I405" s="856">
        <f t="shared" si="82"/>
        <v>0</v>
      </c>
      <c r="J405" s="862"/>
    </row>
    <row r="406" spans="1:10" s="665" customFormat="1" x14ac:dyDescent="0.2">
      <c r="A406" s="787">
        <v>377</v>
      </c>
      <c r="B406" s="861" t="s">
        <v>150</v>
      </c>
      <c r="C406" s="860"/>
      <c r="D406" s="687" t="s">
        <v>56</v>
      </c>
      <c r="E406" s="756">
        <v>1.4</v>
      </c>
      <c r="F406" s="856">
        <v>1875</v>
      </c>
      <c r="G406" s="856">
        <f t="shared" si="81"/>
        <v>2625</v>
      </c>
      <c r="H406" s="856">
        <v>2646</v>
      </c>
      <c r="I406" s="856">
        <f t="shared" si="82"/>
        <v>3704.3999999999996</v>
      </c>
      <c r="J406" s="862">
        <f t="shared" ref="J406:J409" si="86">G406+I406</f>
        <v>6329.4</v>
      </c>
    </row>
    <row r="407" spans="1:10" s="665" customFormat="1" ht="25.5" hidden="1" x14ac:dyDescent="0.2">
      <c r="A407" s="787">
        <v>378</v>
      </c>
      <c r="B407" s="861" t="s">
        <v>151</v>
      </c>
      <c r="C407" s="687" t="s">
        <v>152</v>
      </c>
      <c r="D407" s="687" t="s">
        <v>56</v>
      </c>
      <c r="E407" s="687"/>
      <c r="F407" s="856">
        <v>600</v>
      </c>
      <c r="G407" s="856">
        <f t="shared" si="81"/>
        <v>0</v>
      </c>
      <c r="H407" s="856">
        <v>381</v>
      </c>
      <c r="I407" s="856">
        <f t="shared" si="82"/>
        <v>0</v>
      </c>
      <c r="J407" s="862">
        <f t="shared" si="86"/>
        <v>0</v>
      </c>
    </row>
    <row r="408" spans="1:10" s="665" customFormat="1" x14ac:dyDescent="0.2">
      <c r="A408" s="787">
        <v>379</v>
      </c>
      <c r="B408" s="861" t="s">
        <v>153</v>
      </c>
      <c r="C408" s="860"/>
      <c r="D408" s="687" t="s">
        <v>56</v>
      </c>
      <c r="E408" s="687">
        <v>1.04</v>
      </c>
      <c r="F408" s="856">
        <v>1000</v>
      </c>
      <c r="G408" s="856">
        <f t="shared" si="81"/>
        <v>1040</v>
      </c>
      <c r="H408" s="856">
        <v>123</v>
      </c>
      <c r="I408" s="856">
        <f t="shared" si="82"/>
        <v>127.92</v>
      </c>
      <c r="J408" s="862">
        <f t="shared" si="86"/>
        <v>1167.92</v>
      </c>
    </row>
    <row r="409" spans="1:10" s="665" customFormat="1" x14ac:dyDescent="0.2">
      <c r="A409" s="787">
        <v>380</v>
      </c>
      <c r="B409" s="861" t="s">
        <v>60</v>
      </c>
      <c r="C409" s="860"/>
      <c r="D409" s="687" t="s">
        <v>5</v>
      </c>
      <c r="E409" s="687">
        <v>0.84199999999999997</v>
      </c>
      <c r="F409" s="856">
        <v>0</v>
      </c>
      <c r="G409" s="856">
        <f t="shared" si="81"/>
        <v>0</v>
      </c>
      <c r="H409" s="856">
        <v>84698</v>
      </c>
      <c r="I409" s="856">
        <f t="shared" si="82"/>
        <v>71315.716</v>
      </c>
      <c r="J409" s="862">
        <f t="shared" si="86"/>
        <v>71315.716</v>
      </c>
    </row>
    <row r="410" spans="1:10" s="665" customFormat="1" x14ac:dyDescent="0.2">
      <c r="A410" s="787">
        <v>381</v>
      </c>
      <c r="B410" s="869" t="s">
        <v>120</v>
      </c>
      <c r="C410" s="860"/>
      <c r="D410" s="687"/>
      <c r="E410" s="687"/>
      <c r="F410" s="687"/>
      <c r="G410" s="856"/>
      <c r="H410" s="857"/>
      <c r="I410" s="856"/>
      <c r="J410" s="858"/>
    </row>
    <row r="411" spans="1:10" s="665" customFormat="1" ht="25.5" hidden="1" x14ac:dyDescent="0.2">
      <c r="A411" s="787">
        <v>382</v>
      </c>
      <c r="B411" s="861" t="s">
        <v>289</v>
      </c>
      <c r="C411" s="687" t="s">
        <v>367</v>
      </c>
      <c r="D411" s="687" t="s">
        <v>14</v>
      </c>
      <c r="E411" s="687"/>
      <c r="F411" s="856">
        <v>8293.6</v>
      </c>
      <c r="G411" s="856">
        <f t="shared" ref="G411:G432" si="87">E411*F411</f>
        <v>0</v>
      </c>
      <c r="H411" s="856">
        <v>22342.319999999996</v>
      </c>
      <c r="I411" s="856">
        <f t="shared" ref="I411:I432" si="88">E411*H411</f>
        <v>0</v>
      </c>
      <c r="J411" s="862">
        <f t="shared" ref="J411:J416" si="89">G411+I411</f>
        <v>0</v>
      </c>
    </row>
    <row r="412" spans="1:10" s="665" customFormat="1" ht="12" hidden="1" customHeight="1" x14ac:dyDescent="0.2">
      <c r="A412" s="787">
        <v>383</v>
      </c>
      <c r="B412" s="861" t="s">
        <v>165</v>
      </c>
      <c r="C412" s="860" t="s">
        <v>166</v>
      </c>
      <c r="D412" s="687" t="s">
        <v>14</v>
      </c>
      <c r="E412" s="687"/>
      <c r="F412" s="856">
        <v>800</v>
      </c>
      <c r="G412" s="856">
        <f t="shared" si="87"/>
        <v>0</v>
      </c>
      <c r="H412" s="856">
        <v>813</v>
      </c>
      <c r="I412" s="856">
        <f t="shared" si="88"/>
        <v>0</v>
      </c>
      <c r="J412" s="862">
        <f t="shared" si="89"/>
        <v>0</v>
      </c>
    </row>
    <row r="413" spans="1:10" s="665" customFormat="1" hidden="1" x14ac:dyDescent="0.2">
      <c r="A413" s="787">
        <v>384</v>
      </c>
      <c r="B413" s="861" t="s">
        <v>132</v>
      </c>
      <c r="C413" s="860" t="s">
        <v>133</v>
      </c>
      <c r="D413" s="687" t="s">
        <v>14</v>
      </c>
      <c r="E413" s="687"/>
      <c r="F413" s="856">
        <v>4003.24</v>
      </c>
      <c r="G413" s="856">
        <f t="shared" si="87"/>
        <v>0</v>
      </c>
      <c r="H413" s="856">
        <v>9764</v>
      </c>
      <c r="I413" s="856">
        <f t="shared" si="88"/>
        <v>0</v>
      </c>
      <c r="J413" s="862">
        <f t="shared" si="89"/>
        <v>0</v>
      </c>
    </row>
    <row r="414" spans="1:10" s="665" customFormat="1" ht="12" hidden="1" customHeight="1" x14ac:dyDescent="0.2">
      <c r="A414" s="787">
        <v>385</v>
      </c>
      <c r="B414" s="861" t="s">
        <v>167</v>
      </c>
      <c r="C414" s="860"/>
      <c r="D414" s="687" t="s">
        <v>14</v>
      </c>
      <c r="E414" s="687"/>
      <c r="F414" s="856">
        <v>600</v>
      </c>
      <c r="G414" s="856">
        <f t="shared" si="87"/>
        <v>0</v>
      </c>
      <c r="H414" s="856">
        <v>532</v>
      </c>
      <c r="I414" s="856">
        <f t="shared" si="88"/>
        <v>0</v>
      </c>
      <c r="J414" s="862">
        <f t="shared" si="89"/>
        <v>0</v>
      </c>
    </row>
    <row r="415" spans="1:10" s="665" customFormat="1" ht="16.5" customHeight="1" x14ac:dyDescent="0.2">
      <c r="A415" s="787">
        <v>386</v>
      </c>
      <c r="B415" s="861" t="s">
        <v>134</v>
      </c>
      <c r="C415" s="860"/>
      <c r="D415" s="687" t="s">
        <v>14</v>
      </c>
      <c r="E415" s="687">
        <v>6</v>
      </c>
      <c r="F415" s="856">
        <v>800</v>
      </c>
      <c r="G415" s="856">
        <f t="shared" si="87"/>
        <v>4800</v>
      </c>
      <c r="H415" s="856">
        <v>2142</v>
      </c>
      <c r="I415" s="856">
        <f t="shared" si="88"/>
        <v>12852</v>
      </c>
      <c r="J415" s="862">
        <f t="shared" si="89"/>
        <v>17652</v>
      </c>
    </row>
    <row r="416" spans="1:10" s="665" customFormat="1" hidden="1" x14ac:dyDescent="0.2">
      <c r="A416" s="787">
        <v>387</v>
      </c>
      <c r="B416" s="861" t="s">
        <v>157</v>
      </c>
      <c r="C416" s="687"/>
      <c r="D416" s="687" t="s">
        <v>56</v>
      </c>
      <c r="E416" s="687"/>
      <c r="F416" s="856">
        <v>1875</v>
      </c>
      <c r="G416" s="856">
        <f t="shared" si="87"/>
        <v>0</v>
      </c>
      <c r="H416" s="856">
        <v>840</v>
      </c>
      <c r="I416" s="856">
        <f t="shared" si="88"/>
        <v>0</v>
      </c>
      <c r="J416" s="862">
        <f t="shared" si="89"/>
        <v>0</v>
      </c>
    </row>
    <row r="417" spans="1:10" s="665" customFormat="1" hidden="1" x14ac:dyDescent="0.2">
      <c r="A417" s="787">
        <v>388</v>
      </c>
      <c r="B417" s="861" t="s">
        <v>168</v>
      </c>
      <c r="C417" s="860"/>
      <c r="D417" s="687" t="s">
        <v>137</v>
      </c>
      <c r="E417" s="687"/>
      <c r="F417" s="856"/>
      <c r="G417" s="856">
        <f t="shared" si="87"/>
        <v>0</v>
      </c>
      <c r="H417" s="856"/>
      <c r="I417" s="856">
        <f t="shared" si="88"/>
        <v>0</v>
      </c>
      <c r="J417" s="862"/>
    </row>
    <row r="418" spans="1:10" s="665" customFormat="1" hidden="1" x14ac:dyDescent="0.2">
      <c r="A418" s="787">
        <v>389</v>
      </c>
      <c r="B418" s="861" t="s">
        <v>159</v>
      </c>
      <c r="C418" s="687"/>
      <c r="D418" s="687" t="s">
        <v>56</v>
      </c>
      <c r="E418" s="756"/>
      <c r="F418" s="856">
        <v>1875</v>
      </c>
      <c r="G418" s="856">
        <f t="shared" si="87"/>
        <v>0</v>
      </c>
      <c r="H418" s="856">
        <v>3080</v>
      </c>
      <c r="I418" s="856">
        <f t="shared" si="88"/>
        <v>0</v>
      </c>
      <c r="J418" s="862">
        <f t="shared" ref="J418:J419" si="90">G418+I418</f>
        <v>0</v>
      </c>
    </row>
    <row r="419" spans="1:10" s="665" customFormat="1" x14ac:dyDescent="0.2">
      <c r="A419" s="787">
        <v>390</v>
      </c>
      <c r="B419" s="861" t="s">
        <v>135</v>
      </c>
      <c r="C419" s="860"/>
      <c r="D419" s="687" t="s">
        <v>56</v>
      </c>
      <c r="E419" s="687">
        <v>45.058999999999997</v>
      </c>
      <c r="F419" s="856">
        <v>1875</v>
      </c>
      <c r="G419" s="856">
        <f t="shared" si="87"/>
        <v>84485.625</v>
      </c>
      <c r="H419" s="856">
        <v>869</v>
      </c>
      <c r="I419" s="856">
        <f t="shared" si="88"/>
        <v>39156.271000000001</v>
      </c>
      <c r="J419" s="862">
        <f t="shared" si="90"/>
        <v>123641.89600000001</v>
      </c>
    </row>
    <row r="420" spans="1:10" s="665" customFormat="1" hidden="1" x14ac:dyDescent="0.2">
      <c r="A420" s="787">
        <v>391</v>
      </c>
      <c r="B420" s="861" t="s">
        <v>136</v>
      </c>
      <c r="C420" s="860"/>
      <c r="D420" s="687" t="s">
        <v>137</v>
      </c>
      <c r="E420" s="687"/>
      <c r="F420" s="856"/>
      <c r="G420" s="856">
        <f t="shared" si="87"/>
        <v>0</v>
      </c>
      <c r="H420" s="856"/>
      <c r="I420" s="856">
        <f t="shared" si="88"/>
        <v>0</v>
      </c>
      <c r="J420" s="862"/>
    </row>
    <row r="421" spans="1:10" s="665" customFormat="1" hidden="1" x14ac:dyDescent="0.2">
      <c r="A421" s="787">
        <v>392</v>
      </c>
      <c r="B421" s="861" t="s">
        <v>161</v>
      </c>
      <c r="C421" s="860"/>
      <c r="D421" s="687" t="s">
        <v>137</v>
      </c>
      <c r="E421" s="687"/>
      <c r="F421" s="856"/>
      <c r="G421" s="856">
        <f t="shared" si="87"/>
        <v>0</v>
      </c>
      <c r="H421" s="856"/>
      <c r="I421" s="856">
        <f t="shared" si="88"/>
        <v>0</v>
      </c>
      <c r="J421" s="862"/>
    </row>
    <row r="422" spans="1:10" s="665" customFormat="1" hidden="1" x14ac:dyDescent="0.2">
      <c r="A422" s="787">
        <v>393</v>
      </c>
      <c r="B422" s="861" t="s">
        <v>138</v>
      </c>
      <c r="C422" s="860"/>
      <c r="D422" s="687" t="s">
        <v>137</v>
      </c>
      <c r="E422" s="687"/>
      <c r="F422" s="856"/>
      <c r="G422" s="856">
        <f t="shared" si="87"/>
        <v>0</v>
      </c>
      <c r="H422" s="856"/>
      <c r="I422" s="856">
        <f t="shared" si="88"/>
        <v>0</v>
      </c>
      <c r="J422" s="862"/>
    </row>
    <row r="423" spans="1:10" s="665" customFormat="1" x14ac:dyDescent="0.2">
      <c r="A423" s="787">
        <v>394</v>
      </c>
      <c r="B423" s="861" t="s">
        <v>139</v>
      </c>
      <c r="C423" s="860"/>
      <c r="D423" s="687" t="s">
        <v>56</v>
      </c>
      <c r="E423" s="756">
        <v>8.6720000000000006</v>
      </c>
      <c r="F423" s="856">
        <v>1875</v>
      </c>
      <c r="G423" s="856">
        <f t="shared" si="87"/>
        <v>16260.000000000002</v>
      </c>
      <c r="H423" s="856">
        <v>1617</v>
      </c>
      <c r="I423" s="856">
        <f t="shared" si="88"/>
        <v>14022.624000000002</v>
      </c>
      <c r="J423" s="862">
        <f t="shared" ref="J423:J424" si="91">G423+I423</f>
        <v>30282.624000000003</v>
      </c>
    </row>
    <row r="424" spans="1:10" s="665" customFormat="1" x14ac:dyDescent="0.2">
      <c r="A424" s="787">
        <v>395</v>
      </c>
      <c r="B424" s="861" t="s">
        <v>140</v>
      </c>
      <c r="C424" s="860"/>
      <c r="D424" s="687" t="s">
        <v>56</v>
      </c>
      <c r="E424" s="687">
        <v>136</v>
      </c>
      <c r="F424" s="856">
        <v>1875</v>
      </c>
      <c r="G424" s="856">
        <f t="shared" si="87"/>
        <v>255000</v>
      </c>
      <c r="H424" s="856">
        <v>1226</v>
      </c>
      <c r="I424" s="856">
        <f t="shared" si="88"/>
        <v>166736</v>
      </c>
      <c r="J424" s="862">
        <f t="shared" si="91"/>
        <v>421736</v>
      </c>
    </row>
    <row r="425" spans="1:10" s="665" customFormat="1" x14ac:dyDescent="0.2">
      <c r="A425" s="787">
        <v>396</v>
      </c>
      <c r="B425" s="861" t="s">
        <v>163</v>
      </c>
      <c r="C425" s="860"/>
      <c r="D425" s="687" t="s">
        <v>137</v>
      </c>
      <c r="E425" s="687"/>
      <c r="F425" s="856"/>
      <c r="G425" s="856">
        <f t="shared" si="87"/>
        <v>0</v>
      </c>
      <c r="H425" s="856"/>
      <c r="I425" s="856">
        <f t="shared" si="88"/>
        <v>0</v>
      </c>
      <c r="J425" s="862"/>
    </row>
    <row r="426" spans="1:10" s="665" customFormat="1" x14ac:dyDescent="0.2">
      <c r="A426" s="787">
        <v>397</v>
      </c>
      <c r="B426" s="861" t="s">
        <v>144</v>
      </c>
      <c r="C426" s="860"/>
      <c r="D426" s="687" t="s">
        <v>56</v>
      </c>
      <c r="E426" s="756">
        <v>22.599999999999998</v>
      </c>
      <c r="F426" s="856">
        <v>1875</v>
      </c>
      <c r="G426" s="856">
        <f t="shared" si="87"/>
        <v>42374.999999999993</v>
      </c>
      <c r="H426" s="856">
        <v>2132</v>
      </c>
      <c r="I426" s="856">
        <f t="shared" si="88"/>
        <v>48183.199999999997</v>
      </c>
      <c r="J426" s="862">
        <f t="shared" ref="J426:J427" si="92">G426+I426</f>
        <v>90558.199999999983</v>
      </c>
    </row>
    <row r="427" spans="1:10" s="665" customFormat="1" hidden="1" x14ac:dyDescent="0.2">
      <c r="A427" s="787">
        <v>398</v>
      </c>
      <c r="B427" s="861" t="s">
        <v>148</v>
      </c>
      <c r="C427" s="860"/>
      <c r="D427" s="687" t="s">
        <v>56</v>
      </c>
      <c r="E427" s="687">
        <v>0</v>
      </c>
      <c r="F427" s="856">
        <v>1875</v>
      </c>
      <c r="G427" s="856">
        <f t="shared" si="87"/>
        <v>0</v>
      </c>
      <c r="H427" s="856">
        <v>1428</v>
      </c>
      <c r="I427" s="856">
        <f t="shared" si="88"/>
        <v>0</v>
      </c>
      <c r="J427" s="862">
        <f t="shared" si="92"/>
        <v>0</v>
      </c>
    </row>
    <row r="428" spans="1:10" s="665" customFormat="1" x14ac:dyDescent="0.2">
      <c r="A428" s="787">
        <v>399</v>
      </c>
      <c r="B428" s="861" t="s">
        <v>164</v>
      </c>
      <c r="C428" s="860"/>
      <c r="D428" s="687" t="s">
        <v>137</v>
      </c>
      <c r="E428" s="687"/>
      <c r="F428" s="856"/>
      <c r="G428" s="856">
        <f t="shared" si="87"/>
        <v>0</v>
      </c>
      <c r="H428" s="856"/>
      <c r="I428" s="856">
        <f t="shared" si="88"/>
        <v>0</v>
      </c>
      <c r="J428" s="862"/>
    </row>
    <row r="429" spans="1:10" s="665" customFormat="1" x14ac:dyDescent="0.2">
      <c r="A429" s="787">
        <v>400</v>
      </c>
      <c r="B429" s="861" t="s">
        <v>150</v>
      </c>
      <c r="C429" s="860"/>
      <c r="D429" s="687" t="s">
        <v>56</v>
      </c>
      <c r="E429" s="756">
        <v>1.3</v>
      </c>
      <c r="F429" s="856">
        <v>1875</v>
      </c>
      <c r="G429" s="856">
        <f t="shared" si="87"/>
        <v>2437.5</v>
      </c>
      <c r="H429" s="856">
        <v>2646</v>
      </c>
      <c r="I429" s="856">
        <f t="shared" si="88"/>
        <v>3439.8</v>
      </c>
      <c r="J429" s="862">
        <f t="shared" ref="J429:J432" si="93">G429+I429</f>
        <v>5877.3</v>
      </c>
    </row>
    <row r="430" spans="1:10" s="665" customFormat="1" ht="25.5" hidden="1" x14ac:dyDescent="0.2">
      <c r="A430" s="787">
        <v>401</v>
      </c>
      <c r="B430" s="861" t="s">
        <v>151</v>
      </c>
      <c r="C430" s="687" t="s">
        <v>152</v>
      </c>
      <c r="D430" s="687" t="s">
        <v>56</v>
      </c>
      <c r="E430" s="687"/>
      <c r="F430" s="856">
        <v>600</v>
      </c>
      <c r="G430" s="856">
        <f t="shared" si="87"/>
        <v>0</v>
      </c>
      <c r="H430" s="856">
        <v>381</v>
      </c>
      <c r="I430" s="856">
        <f t="shared" si="88"/>
        <v>0</v>
      </c>
      <c r="J430" s="862">
        <f t="shared" si="93"/>
        <v>0</v>
      </c>
    </row>
    <row r="431" spans="1:10" s="665" customFormat="1" x14ac:dyDescent="0.2">
      <c r="A431" s="787">
        <v>402</v>
      </c>
      <c r="B431" s="861" t="s">
        <v>153</v>
      </c>
      <c r="C431" s="860"/>
      <c r="D431" s="687" t="s">
        <v>56</v>
      </c>
      <c r="E431" s="687">
        <v>1.04</v>
      </c>
      <c r="F431" s="856">
        <v>1000</v>
      </c>
      <c r="G431" s="856">
        <f t="shared" si="87"/>
        <v>1040</v>
      </c>
      <c r="H431" s="856">
        <v>123</v>
      </c>
      <c r="I431" s="856">
        <f t="shared" si="88"/>
        <v>127.92</v>
      </c>
      <c r="J431" s="862">
        <f t="shared" si="93"/>
        <v>1167.92</v>
      </c>
    </row>
    <row r="432" spans="1:10" s="665" customFormat="1" x14ac:dyDescent="0.2">
      <c r="A432" s="787">
        <v>403</v>
      </c>
      <c r="B432" s="861" t="s">
        <v>60</v>
      </c>
      <c r="C432" s="860"/>
      <c r="D432" s="687" t="s">
        <v>5</v>
      </c>
      <c r="E432" s="687">
        <v>0.69299999999999995</v>
      </c>
      <c r="F432" s="856">
        <v>0</v>
      </c>
      <c r="G432" s="856">
        <f t="shared" si="87"/>
        <v>0</v>
      </c>
      <c r="H432" s="856">
        <v>103023</v>
      </c>
      <c r="I432" s="856">
        <f t="shared" si="88"/>
        <v>71394.938999999998</v>
      </c>
      <c r="J432" s="862">
        <f t="shared" si="93"/>
        <v>71394.938999999998</v>
      </c>
    </row>
    <row r="433" spans="1:10" s="665" customFormat="1" hidden="1" x14ac:dyDescent="0.2">
      <c r="A433" s="787">
        <v>404</v>
      </c>
      <c r="B433" s="869" t="s">
        <v>169</v>
      </c>
      <c r="C433" s="860"/>
      <c r="D433" s="687"/>
      <c r="E433" s="687"/>
      <c r="F433" s="687"/>
      <c r="G433" s="856"/>
      <c r="H433" s="857"/>
      <c r="I433" s="856"/>
      <c r="J433" s="858"/>
    </row>
    <row r="434" spans="1:10" s="665" customFormat="1" hidden="1" x14ac:dyDescent="0.2">
      <c r="A434" s="787">
        <v>405</v>
      </c>
      <c r="B434" s="861" t="s">
        <v>134</v>
      </c>
      <c r="C434" s="860"/>
      <c r="D434" s="687" t="s">
        <v>14</v>
      </c>
      <c r="E434" s="687"/>
      <c r="F434" s="856">
        <v>800</v>
      </c>
      <c r="G434" s="856">
        <f t="shared" ref="G434:G445" si="94">E434*F434</f>
        <v>0</v>
      </c>
      <c r="H434" s="856">
        <v>2142</v>
      </c>
      <c r="I434" s="856">
        <f t="shared" ref="I434:I445" si="95">E434*H434</f>
        <v>0</v>
      </c>
      <c r="J434" s="862">
        <f t="shared" ref="J434:J435" si="96">G434+I434</f>
        <v>0</v>
      </c>
    </row>
    <row r="435" spans="1:10" s="665" customFormat="1" hidden="1" x14ac:dyDescent="0.2">
      <c r="A435" s="787">
        <v>406</v>
      </c>
      <c r="B435" s="861" t="s">
        <v>135</v>
      </c>
      <c r="C435" s="860"/>
      <c r="D435" s="687" t="s">
        <v>56</v>
      </c>
      <c r="E435" s="687"/>
      <c r="F435" s="856">
        <v>1875</v>
      </c>
      <c r="G435" s="856">
        <f t="shared" si="94"/>
        <v>0</v>
      </c>
      <c r="H435" s="856">
        <v>869</v>
      </c>
      <c r="I435" s="856">
        <f t="shared" si="95"/>
        <v>0</v>
      </c>
      <c r="J435" s="862">
        <f t="shared" si="96"/>
        <v>0</v>
      </c>
    </row>
    <row r="436" spans="1:10" s="665" customFormat="1" hidden="1" x14ac:dyDescent="0.2">
      <c r="A436" s="787">
        <v>407</v>
      </c>
      <c r="B436" s="861" t="s">
        <v>136</v>
      </c>
      <c r="C436" s="860"/>
      <c r="D436" s="687" t="s">
        <v>137</v>
      </c>
      <c r="E436" s="687"/>
      <c r="F436" s="856"/>
      <c r="G436" s="856">
        <f t="shared" si="94"/>
        <v>0</v>
      </c>
      <c r="H436" s="856"/>
      <c r="I436" s="856">
        <f t="shared" si="95"/>
        <v>0</v>
      </c>
      <c r="J436" s="862"/>
    </row>
    <row r="437" spans="1:10" s="665" customFormat="1" hidden="1" x14ac:dyDescent="0.2">
      <c r="A437" s="787">
        <v>408</v>
      </c>
      <c r="B437" s="861" t="s">
        <v>161</v>
      </c>
      <c r="C437" s="860"/>
      <c r="D437" s="687" t="s">
        <v>137</v>
      </c>
      <c r="E437" s="687"/>
      <c r="F437" s="856"/>
      <c r="G437" s="856">
        <f t="shared" si="94"/>
        <v>0</v>
      </c>
      <c r="H437" s="856"/>
      <c r="I437" s="856">
        <f t="shared" si="95"/>
        <v>0</v>
      </c>
      <c r="J437" s="862"/>
    </row>
    <row r="438" spans="1:10" s="665" customFormat="1" hidden="1" x14ac:dyDescent="0.2">
      <c r="A438" s="787">
        <v>409</v>
      </c>
      <c r="B438" s="861" t="s">
        <v>138</v>
      </c>
      <c r="C438" s="860"/>
      <c r="D438" s="687" t="s">
        <v>137</v>
      </c>
      <c r="E438" s="687"/>
      <c r="F438" s="856"/>
      <c r="G438" s="856">
        <f t="shared" si="94"/>
        <v>0</v>
      </c>
      <c r="H438" s="856"/>
      <c r="I438" s="856">
        <f t="shared" si="95"/>
        <v>0</v>
      </c>
      <c r="J438" s="862"/>
    </row>
    <row r="439" spans="1:10" s="665" customFormat="1" hidden="1" x14ac:dyDescent="0.2">
      <c r="A439" s="787">
        <v>410</v>
      </c>
      <c r="B439" s="861" t="s">
        <v>162</v>
      </c>
      <c r="C439" s="860"/>
      <c r="D439" s="687" t="s">
        <v>137</v>
      </c>
      <c r="E439" s="687"/>
      <c r="F439" s="856"/>
      <c r="G439" s="856">
        <f t="shared" si="94"/>
        <v>0</v>
      </c>
      <c r="H439" s="856"/>
      <c r="I439" s="856">
        <f t="shared" si="95"/>
        <v>0</v>
      </c>
      <c r="J439" s="862"/>
    </row>
    <row r="440" spans="1:10" s="665" customFormat="1" hidden="1" x14ac:dyDescent="0.2">
      <c r="A440" s="787">
        <v>411</v>
      </c>
      <c r="B440" s="861" t="s">
        <v>139</v>
      </c>
      <c r="C440" s="860"/>
      <c r="D440" s="687" t="s">
        <v>56</v>
      </c>
      <c r="E440" s="756"/>
      <c r="F440" s="856">
        <v>1875</v>
      </c>
      <c r="G440" s="856">
        <f t="shared" si="94"/>
        <v>0</v>
      </c>
      <c r="H440" s="856">
        <v>1617</v>
      </c>
      <c r="I440" s="856">
        <f t="shared" si="95"/>
        <v>0</v>
      </c>
      <c r="J440" s="862">
        <f t="shared" ref="J440:J441" si="97">G440+I440</f>
        <v>0</v>
      </c>
    </row>
    <row r="441" spans="1:10" s="665" customFormat="1" ht="22.5" hidden="1" customHeight="1" x14ac:dyDescent="0.2">
      <c r="A441" s="787">
        <v>412</v>
      </c>
      <c r="B441" s="861" t="s">
        <v>148</v>
      </c>
      <c r="C441" s="860"/>
      <c r="D441" s="687" t="s">
        <v>56</v>
      </c>
      <c r="E441" s="687"/>
      <c r="F441" s="856">
        <v>1875</v>
      </c>
      <c r="G441" s="856">
        <f t="shared" si="94"/>
        <v>0</v>
      </c>
      <c r="H441" s="856">
        <v>1428</v>
      </c>
      <c r="I441" s="856">
        <f t="shared" si="95"/>
        <v>0</v>
      </c>
      <c r="J441" s="862">
        <f t="shared" si="97"/>
        <v>0</v>
      </c>
    </row>
    <row r="442" spans="1:10" s="665" customFormat="1" ht="15" hidden="1" customHeight="1" x14ac:dyDescent="0.2">
      <c r="A442" s="787">
        <v>413</v>
      </c>
      <c r="B442" s="861" t="s">
        <v>170</v>
      </c>
      <c r="C442" s="860"/>
      <c r="D442" s="687" t="s">
        <v>137</v>
      </c>
      <c r="E442" s="687"/>
      <c r="F442" s="856"/>
      <c r="G442" s="856">
        <f t="shared" si="94"/>
        <v>0</v>
      </c>
      <c r="H442" s="856"/>
      <c r="I442" s="856">
        <f t="shared" si="95"/>
        <v>0</v>
      </c>
      <c r="J442" s="862"/>
    </row>
    <row r="443" spans="1:10" s="665" customFormat="1" ht="15" hidden="1" customHeight="1" x14ac:dyDescent="0.2">
      <c r="A443" s="787">
        <v>414</v>
      </c>
      <c r="B443" s="861" t="s">
        <v>150</v>
      </c>
      <c r="C443" s="860"/>
      <c r="D443" s="687" t="s">
        <v>56</v>
      </c>
      <c r="E443" s="756"/>
      <c r="F443" s="856">
        <v>1875</v>
      </c>
      <c r="G443" s="856">
        <f t="shared" si="94"/>
        <v>0</v>
      </c>
      <c r="H443" s="856">
        <v>2646</v>
      </c>
      <c r="I443" s="856">
        <f t="shared" si="95"/>
        <v>0</v>
      </c>
      <c r="J443" s="862">
        <f t="shared" ref="J443:J445" si="98">G443+I443</f>
        <v>0</v>
      </c>
    </row>
    <row r="444" spans="1:10" s="665" customFormat="1" ht="15" hidden="1" customHeight="1" x14ac:dyDescent="0.2">
      <c r="A444" s="787">
        <v>415</v>
      </c>
      <c r="B444" s="861" t="s">
        <v>171</v>
      </c>
      <c r="C444" s="860"/>
      <c r="D444" s="687" t="s">
        <v>172</v>
      </c>
      <c r="E444" s="687"/>
      <c r="F444" s="856">
        <v>1000</v>
      </c>
      <c r="G444" s="856">
        <f t="shared" si="94"/>
        <v>0</v>
      </c>
      <c r="H444" s="856">
        <v>95</v>
      </c>
      <c r="I444" s="856">
        <f t="shared" si="95"/>
        <v>0</v>
      </c>
      <c r="J444" s="862">
        <f t="shared" si="98"/>
        <v>0</v>
      </c>
    </row>
    <row r="445" spans="1:10" s="665" customFormat="1" ht="15" hidden="1" customHeight="1" x14ac:dyDescent="0.2">
      <c r="A445" s="787">
        <v>416</v>
      </c>
      <c r="B445" s="861" t="s">
        <v>60</v>
      </c>
      <c r="C445" s="860"/>
      <c r="D445" s="687" t="s">
        <v>5</v>
      </c>
      <c r="E445" s="687"/>
      <c r="F445" s="856">
        <v>0</v>
      </c>
      <c r="G445" s="856">
        <f t="shared" si="94"/>
        <v>0</v>
      </c>
      <c r="H445" s="856">
        <v>49673</v>
      </c>
      <c r="I445" s="856">
        <f t="shared" si="95"/>
        <v>0</v>
      </c>
      <c r="J445" s="862">
        <f t="shared" si="98"/>
        <v>0</v>
      </c>
    </row>
    <row r="446" spans="1:10" s="665" customFormat="1" ht="15" customHeight="1" x14ac:dyDescent="0.2">
      <c r="A446" s="787">
        <v>417</v>
      </c>
      <c r="B446" s="869" t="s">
        <v>173</v>
      </c>
      <c r="C446" s="860"/>
      <c r="D446" s="687"/>
      <c r="E446" s="687"/>
      <c r="F446" s="687"/>
      <c r="G446" s="856"/>
      <c r="H446" s="857"/>
      <c r="I446" s="856"/>
      <c r="J446" s="858"/>
    </row>
    <row r="447" spans="1:10" s="665" customFormat="1" ht="15" customHeight="1" x14ac:dyDescent="0.2">
      <c r="A447" s="787">
        <v>418</v>
      </c>
      <c r="B447" s="861" t="s">
        <v>134</v>
      </c>
      <c r="C447" s="860"/>
      <c r="D447" s="687" t="s">
        <v>14</v>
      </c>
      <c r="E447" s="687">
        <v>8</v>
      </c>
      <c r="F447" s="856">
        <v>800</v>
      </c>
      <c r="G447" s="856">
        <f t="shared" ref="G447:G458" si="99">E447*F447</f>
        <v>6400</v>
      </c>
      <c r="H447" s="856">
        <v>2142</v>
      </c>
      <c r="I447" s="856">
        <f t="shared" ref="I447:I458" si="100">E447*H447</f>
        <v>17136</v>
      </c>
      <c r="J447" s="862">
        <f t="shared" ref="J447:J448" si="101">G447+I447</f>
        <v>23536</v>
      </c>
    </row>
    <row r="448" spans="1:10" s="665" customFormat="1" ht="25.5" customHeight="1" x14ac:dyDescent="0.2">
      <c r="A448" s="787">
        <v>419</v>
      </c>
      <c r="B448" s="861" t="s">
        <v>135</v>
      </c>
      <c r="C448" s="860"/>
      <c r="D448" s="687" t="s">
        <v>56</v>
      </c>
      <c r="E448" s="687">
        <v>152</v>
      </c>
      <c r="F448" s="856">
        <v>1875</v>
      </c>
      <c r="G448" s="856">
        <f t="shared" si="99"/>
        <v>285000</v>
      </c>
      <c r="H448" s="856">
        <v>869</v>
      </c>
      <c r="I448" s="856">
        <f t="shared" si="100"/>
        <v>132088</v>
      </c>
      <c r="J448" s="862">
        <f t="shared" si="101"/>
        <v>417088</v>
      </c>
    </row>
    <row r="449" spans="1:10" s="665" customFormat="1" hidden="1" x14ac:dyDescent="0.2">
      <c r="A449" s="787">
        <v>420</v>
      </c>
      <c r="B449" s="861" t="s">
        <v>136</v>
      </c>
      <c r="C449" s="860"/>
      <c r="D449" s="687" t="s">
        <v>137</v>
      </c>
      <c r="E449" s="687"/>
      <c r="F449" s="856"/>
      <c r="G449" s="856">
        <f t="shared" si="99"/>
        <v>0</v>
      </c>
      <c r="H449" s="856"/>
      <c r="I449" s="856">
        <f t="shared" si="100"/>
        <v>0</v>
      </c>
      <c r="J449" s="862"/>
    </row>
    <row r="450" spans="1:10" s="665" customFormat="1" hidden="1" x14ac:dyDescent="0.2">
      <c r="A450" s="787">
        <v>421</v>
      </c>
      <c r="B450" s="861" t="s">
        <v>161</v>
      </c>
      <c r="C450" s="860"/>
      <c r="D450" s="687" t="s">
        <v>137</v>
      </c>
      <c r="E450" s="687"/>
      <c r="F450" s="856"/>
      <c r="G450" s="856">
        <f t="shared" si="99"/>
        <v>0</v>
      </c>
      <c r="H450" s="856"/>
      <c r="I450" s="856">
        <f t="shared" si="100"/>
        <v>0</v>
      </c>
      <c r="J450" s="862"/>
    </row>
    <row r="451" spans="1:10" s="665" customFormat="1" hidden="1" x14ac:dyDescent="0.2">
      <c r="A451" s="787">
        <v>422</v>
      </c>
      <c r="B451" s="861" t="s">
        <v>138</v>
      </c>
      <c r="C451" s="860"/>
      <c r="D451" s="687" t="s">
        <v>137</v>
      </c>
      <c r="E451" s="687"/>
      <c r="F451" s="856"/>
      <c r="G451" s="856">
        <f t="shared" si="99"/>
        <v>0</v>
      </c>
      <c r="H451" s="856"/>
      <c r="I451" s="856">
        <f t="shared" si="100"/>
        <v>0</v>
      </c>
      <c r="J451" s="862"/>
    </row>
    <row r="452" spans="1:10" s="665" customFormat="1" hidden="1" x14ac:dyDescent="0.2">
      <c r="A452" s="787">
        <v>423</v>
      </c>
      <c r="B452" s="861" t="s">
        <v>162</v>
      </c>
      <c r="C452" s="860"/>
      <c r="D452" s="687" t="s">
        <v>137</v>
      </c>
      <c r="E452" s="687"/>
      <c r="F452" s="856"/>
      <c r="G452" s="856">
        <f t="shared" si="99"/>
        <v>0</v>
      </c>
      <c r="H452" s="856"/>
      <c r="I452" s="856">
        <f t="shared" si="100"/>
        <v>0</v>
      </c>
      <c r="J452" s="862"/>
    </row>
    <row r="453" spans="1:10" s="665" customFormat="1" x14ac:dyDescent="0.2">
      <c r="A453" s="787">
        <v>424</v>
      </c>
      <c r="B453" s="861" t="s">
        <v>139</v>
      </c>
      <c r="C453" s="860"/>
      <c r="D453" s="687" t="s">
        <v>56</v>
      </c>
      <c r="E453" s="756">
        <v>17.16</v>
      </c>
      <c r="F453" s="856">
        <v>1875</v>
      </c>
      <c r="G453" s="856">
        <f t="shared" si="99"/>
        <v>32175</v>
      </c>
      <c r="H453" s="856">
        <v>1617</v>
      </c>
      <c r="I453" s="856">
        <f t="shared" si="100"/>
        <v>27747.72</v>
      </c>
      <c r="J453" s="862">
        <f t="shared" ref="J453:J454" si="102">G453+I453</f>
        <v>59922.720000000001</v>
      </c>
    </row>
    <row r="454" spans="1:10" s="665" customFormat="1" x14ac:dyDescent="0.2">
      <c r="A454" s="787">
        <v>425</v>
      </c>
      <c r="B454" s="861" t="s">
        <v>148</v>
      </c>
      <c r="C454" s="860"/>
      <c r="D454" s="687" t="s">
        <v>56</v>
      </c>
      <c r="E454" s="687">
        <v>6</v>
      </c>
      <c r="F454" s="856">
        <v>1875</v>
      </c>
      <c r="G454" s="856">
        <f t="shared" si="99"/>
        <v>11250</v>
      </c>
      <c r="H454" s="856">
        <v>1428</v>
      </c>
      <c r="I454" s="856">
        <f t="shared" si="100"/>
        <v>8568</v>
      </c>
      <c r="J454" s="862">
        <f t="shared" si="102"/>
        <v>19818</v>
      </c>
    </row>
    <row r="455" spans="1:10" s="665" customFormat="1" ht="29.25" hidden="1" customHeight="1" x14ac:dyDescent="0.2">
      <c r="A455" s="787">
        <v>426</v>
      </c>
      <c r="B455" s="861" t="s">
        <v>170</v>
      </c>
      <c r="C455" s="860"/>
      <c r="D455" s="687" t="s">
        <v>137</v>
      </c>
      <c r="E455" s="687"/>
      <c r="F455" s="856"/>
      <c r="G455" s="856">
        <f t="shared" si="99"/>
        <v>0</v>
      </c>
      <c r="H455" s="856"/>
      <c r="I455" s="856">
        <f t="shared" si="100"/>
        <v>0</v>
      </c>
      <c r="J455" s="862"/>
    </row>
    <row r="456" spans="1:10" s="665" customFormat="1" ht="29.25" customHeight="1" x14ac:dyDescent="0.2">
      <c r="A456" s="787">
        <v>427</v>
      </c>
      <c r="B456" s="861" t="s">
        <v>150</v>
      </c>
      <c r="C456" s="860"/>
      <c r="D456" s="687" t="s">
        <v>56</v>
      </c>
      <c r="E456" s="756">
        <v>1.4</v>
      </c>
      <c r="F456" s="856">
        <v>1875</v>
      </c>
      <c r="G456" s="856">
        <f t="shared" si="99"/>
        <v>2625</v>
      </c>
      <c r="H456" s="856">
        <v>2646</v>
      </c>
      <c r="I456" s="856">
        <f t="shared" si="100"/>
        <v>3704.3999999999996</v>
      </c>
      <c r="J456" s="862">
        <f t="shared" ref="J456:J458" si="103">G456+I456</f>
        <v>6329.4</v>
      </c>
    </row>
    <row r="457" spans="1:10" s="665" customFormat="1" x14ac:dyDescent="0.2">
      <c r="A457" s="787">
        <v>428</v>
      </c>
      <c r="B457" s="861" t="s">
        <v>171</v>
      </c>
      <c r="C457" s="860"/>
      <c r="D457" s="687" t="s">
        <v>172</v>
      </c>
      <c r="E457" s="687">
        <v>1.57</v>
      </c>
      <c r="F457" s="856">
        <v>1000</v>
      </c>
      <c r="G457" s="856">
        <f t="shared" si="99"/>
        <v>1570</v>
      </c>
      <c r="H457" s="856">
        <v>95</v>
      </c>
      <c r="I457" s="856">
        <f t="shared" si="100"/>
        <v>149.15</v>
      </c>
      <c r="J457" s="862">
        <f t="shared" si="103"/>
        <v>1719.15</v>
      </c>
    </row>
    <row r="458" spans="1:10" s="665" customFormat="1" x14ac:dyDescent="0.2">
      <c r="A458" s="787">
        <v>429</v>
      </c>
      <c r="B458" s="861" t="s">
        <v>60</v>
      </c>
      <c r="C458" s="860"/>
      <c r="D458" s="687" t="s">
        <v>5</v>
      </c>
      <c r="E458" s="687">
        <v>1</v>
      </c>
      <c r="F458" s="856">
        <v>0</v>
      </c>
      <c r="G458" s="856">
        <f t="shared" si="99"/>
        <v>0</v>
      </c>
      <c r="H458" s="856">
        <v>49673</v>
      </c>
      <c r="I458" s="856">
        <f t="shared" si="100"/>
        <v>49673</v>
      </c>
      <c r="J458" s="862">
        <f t="shared" si="103"/>
        <v>49673</v>
      </c>
    </row>
    <row r="459" spans="1:10" s="665" customFormat="1" ht="15.75" customHeight="1" x14ac:dyDescent="0.2">
      <c r="A459" s="787">
        <v>430</v>
      </c>
      <c r="B459" s="869" t="s">
        <v>174</v>
      </c>
      <c r="C459" s="860"/>
      <c r="D459" s="687"/>
      <c r="E459" s="687"/>
      <c r="F459" s="687"/>
      <c r="G459" s="856"/>
      <c r="H459" s="857"/>
      <c r="I459" s="856"/>
      <c r="J459" s="858"/>
    </row>
    <row r="460" spans="1:10" s="665" customFormat="1" ht="15.75" hidden="1" customHeight="1" x14ac:dyDescent="0.2">
      <c r="A460" s="787">
        <v>431</v>
      </c>
      <c r="B460" s="861" t="s">
        <v>175</v>
      </c>
      <c r="C460" s="860" t="s">
        <v>176</v>
      </c>
      <c r="D460" s="687" t="s">
        <v>14</v>
      </c>
      <c r="E460" s="687"/>
      <c r="F460" s="856">
        <v>800</v>
      </c>
      <c r="G460" s="856">
        <f t="shared" ref="G460:G478" si="104">E460*F460</f>
        <v>0</v>
      </c>
      <c r="H460" s="856">
        <v>627</v>
      </c>
      <c r="I460" s="856">
        <f t="shared" ref="I460:I478" si="105">E460*H460</f>
        <v>0</v>
      </c>
      <c r="J460" s="862">
        <f t="shared" ref="J460:J463" si="106">G460+I460</f>
        <v>0</v>
      </c>
    </row>
    <row r="461" spans="1:10" s="665" customFormat="1" ht="12.75" hidden="1" customHeight="1" x14ac:dyDescent="0.2">
      <c r="A461" s="787">
        <v>432</v>
      </c>
      <c r="B461" s="861" t="s">
        <v>156</v>
      </c>
      <c r="C461" s="860"/>
      <c r="D461" s="687" t="s">
        <v>14</v>
      </c>
      <c r="E461" s="687"/>
      <c r="F461" s="856">
        <v>600</v>
      </c>
      <c r="G461" s="856">
        <f t="shared" si="104"/>
        <v>0</v>
      </c>
      <c r="H461" s="856">
        <v>595</v>
      </c>
      <c r="I461" s="856">
        <f t="shared" si="105"/>
        <v>0</v>
      </c>
      <c r="J461" s="862">
        <f t="shared" si="106"/>
        <v>0</v>
      </c>
    </row>
    <row r="462" spans="1:10" s="665" customFormat="1" ht="12.75" customHeight="1" x14ac:dyDescent="0.2">
      <c r="A462" s="787">
        <v>433</v>
      </c>
      <c r="B462" s="861" t="s">
        <v>177</v>
      </c>
      <c r="C462" s="860"/>
      <c r="D462" s="687" t="s">
        <v>14</v>
      </c>
      <c r="E462" s="687">
        <v>1</v>
      </c>
      <c r="F462" s="856">
        <v>800</v>
      </c>
      <c r="G462" s="856">
        <f t="shared" si="104"/>
        <v>800</v>
      </c>
      <c r="H462" s="856">
        <v>2975</v>
      </c>
      <c r="I462" s="856">
        <f t="shared" si="105"/>
        <v>2975</v>
      </c>
      <c r="J462" s="862">
        <f t="shared" si="106"/>
        <v>3775</v>
      </c>
    </row>
    <row r="463" spans="1:10" s="665" customFormat="1" ht="15" hidden="1" customHeight="1" x14ac:dyDescent="0.2">
      <c r="A463" s="787">
        <v>434</v>
      </c>
      <c r="B463" s="861" t="s">
        <v>157</v>
      </c>
      <c r="C463" s="687"/>
      <c r="D463" s="687" t="s">
        <v>56</v>
      </c>
      <c r="E463" s="687"/>
      <c r="F463" s="856">
        <v>1875</v>
      </c>
      <c r="G463" s="856">
        <f t="shared" si="104"/>
        <v>0</v>
      </c>
      <c r="H463" s="856">
        <v>840</v>
      </c>
      <c r="I463" s="856">
        <f t="shared" si="105"/>
        <v>0</v>
      </c>
      <c r="J463" s="862">
        <f t="shared" si="106"/>
        <v>0</v>
      </c>
    </row>
    <row r="464" spans="1:10" s="665" customFormat="1" ht="15" hidden="1" customHeight="1" x14ac:dyDescent="0.2">
      <c r="A464" s="787">
        <v>435</v>
      </c>
      <c r="B464" s="861" t="s">
        <v>158</v>
      </c>
      <c r="C464" s="860"/>
      <c r="D464" s="687" t="s">
        <v>137</v>
      </c>
      <c r="E464" s="687"/>
      <c r="F464" s="856"/>
      <c r="G464" s="856">
        <f t="shared" si="104"/>
        <v>0</v>
      </c>
      <c r="H464" s="856"/>
      <c r="I464" s="856">
        <f t="shared" si="105"/>
        <v>0</v>
      </c>
      <c r="J464" s="862"/>
    </row>
    <row r="465" spans="1:10" s="665" customFormat="1" ht="12.6" hidden="1" customHeight="1" x14ac:dyDescent="0.2">
      <c r="A465" s="787">
        <v>436</v>
      </c>
      <c r="B465" s="861" t="s">
        <v>159</v>
      </c>
      <c r="C465" s="687"/>
      <c r="D465" s="687" t="s">
        <v>56</v>
      </c>
      <c r="E465" s="756"/>
      <c r="F465" s="856">
        <v>1875</v>
      </c>
      <c r="G465" s="856">
        <f t="shared" si="104"/>
        <v>0</v>
      </c>
      <c r="H465" s="856">
        <v>3080</v>
      </c>
      <c r="I465" s="856">
        <f t="shared" si="105"/>
        <v>0</v>
      </c>
      <c r="J465" s="862">
        <f t="shared" ref="J465:J466" si="107">G465+I465</f>
        <v>0</v>
      </c>
    </row>
    <row r="466" spans="1:10" s="665" customFormat="1" ht="30" hidden="1" customHeight="1" x14ac:dyDescent="0.2">
      <c r="A466" s="787">
        <v>437</v>
      </c>
      <c r="B466" s="861" t="s">
        <v>135</v>
      </c>
      <c r="C466" s="860"/>
      <c r="D466" s="687" t="s">
        <v>56</v>
      </c>
      <c r="E466" s="687"/>
      <c r="F466" s="856">
        <v>1875</v>
      </c>
      <c r="G466" s="856">
        <f t="shared" si="104"/>
        <v>0</v>
      </c>
      <c r="H466" s="856">
        <v>869</v>
      </c>
      <c r="I466" s="856">
        <f t="shared" si="105"/>
        <v>0</v>
      </c>
      <c r="J466" s="862">
        <f t="shared" si="107"/>
        <v>0</v>
      </c>
    </row>
    <row r="467" spans="1:10" s="665" customFormat="1" hidden="1" x14ac:dyDescent="0.2">
      <c r="A467" s="787">
        <v>438</v>
      </c>
      <c r="B467" s="861" t="s">
        <v>161</v>
      </c>
      <c r="C467" s="860"/>
      <c r="D467" s="687" t="s">
        <v>137</v>
      </c>
      <c r="E467" s="687"/>
      <c r="F467" s="856"/>
      <c r="G467" s="856">
        <f t="shared" si="104"/>
        <v>0</v>
      </c>
      <c r="H467" s="856"/>
      <c r="I467" s="856">
        <f t="shared" si="105"/>
        <v>0</v>
      </c>
      <c r="J467" s="862"/>
    </row>
    <row r="468" spans="1:10" s="665" customFormat="1" hidden="1" x14ac:dyDescent="0.2">
      <c r="A468" s="787">
        <v>439</v>
      </c>
      <c r="B468" s="861" t="s">
        <v>138</v>
      </c>
      <c r="C468" s="860"/>
      <c r="D468" s="687" t="s">
        <v>137</v>
      </c>
      <c r="E468" s="687"/>
      <c r="F468" s="856"/>
      <c r="G468" s="856">
        <f t="shared" si="104"/>
        <v>0</v>
      </c>
      <c r="H468" s="856"/>
      <c r="I468" s="856">
        <f t="shared" si="105"/>
        <v>0</v>
      </c>
      <c r="J468" s="862"/>
    </row>
    <row r="469" spans="1:10" s="665" customFormat="1" ht="15" hidden="1" customHeight="1" x14ac:dyDescent="0.2">
      <c r="A469" s="787">
        <v>440</v>
      </c>
      <c r="B469" s="861" t="s">
        <v>162</v>
      </c>
      <c r="C469" s="860"/>
      <c r="D469" s="687" t="s">
        <v>137</v>
      </c>
      <c r="E469" s="687"/>
      <c r="F469" s="856"/>
      <c r="G469" s="856">
        <f t="shared" si="104"/>
        <v>0</v>
      </c>
      <c r="H469" s="856"/>
      <c r="I469" s="856">
        <f t="shared" si="105"/>
        <v>0</v>
      </c>
      <c r="J469" s="862"/>
    </row>
    <row r="470" spans="1:10" s="665" customFormat="1" ht="15" hidden="1" customHeight="1" x14ac:dyDescent="0.2">
      <c r="A470" s="787">
        <v>441</v>
      </c>
      <c r="B470" s="861" t="s">
        <v>139</v>
      </c>
      <c r="C470" s="860"/>
      <c r="D470" s="687" t="s">
        <v>56</v>
      </c>
      <c r="E470" s="756"/>
      <c r="F470" s="856">
        <v>1875</v>
      </c>
      <c r="G470" s="856">
        <f t="shared" si="104"/>
        <v>0</v>
      </c>
      <c r="H470" s="856">
        <v>1617</v>
      </c>
      <c r="I470" s="856">
        <f t="shared" si="105"/>
        <v>0</v>
      </c>
      <c r="J470" s="862">
        <f t="shared" ref="J470:J471" si="108">G470+I470</f>
        <v>0</v>
      </c>
    </row>
    <row r="471" spans="1:10" s="665" customFormat="1" ht="12.75" hidden="1" customHeight="1" x14ac:dyDescent="0.2">
      <c r="A471" s="787">
        <v>442</v>
      </c>
      <c r="B471" s="861" t="s">
        <v>140</v>
      </c>
      <c r="C471" s="860"/>
      <c r="D471" s="687" t="s">
        <v>56</v>
      </c>
      <c r="E471" s="687"/>
      <c r="F471" s="856">
        <v>1875</v>
      </c>
      <c r="G471" s="856">
        <f t="shared" si="104"/>
        <v>0</v>
      </c>
      <c r="H471" s="856">
        <v>1226</v>
      </c>
      <c r="I471" s="856">
        <f t="shared" si="105"/>
        <v>0</v>
      </c>
      <c r="J471" s="862">
        <f t="shared" si="108"/>
        <v>0</v>
      </c>
    </row>
    <row r="472" spans="1:10" s="665" customFormat="1" ht="15" hidden="1" customHeight="1" x14ac:dyDescent="0.2">
      <c r="A472" s="787">
        <v>443</v>
      </c>
      <c r="B472" s="861" t="s">
        <v>141</v>
      </c>
      <c r="C472" s="860"/>
      <c r="D472" s="687" t="s">
        <v>137</v>
      </c>
      <c r="E472" s="687"/>
      <c r="F472" s="856"/>
      <c r="G472" s="856">
        <f t="shared" si="104"/>
        <v>0</v>
      </c>
      <c r="H472" s="856"/>
      <c r="I472" s="856">
        <f t="shared" si="105"/>
        <v>0</v>
      </c>
      <c r="J472" s="862"/>
    </row>
    <row r="473" spans="1:10" s="665" customFormat="1" ht="12.6" hidden="1" customHeight="1" x14ac:dyDescent="0.2">
      <c r="A473" s="787">
        <v>444</v>
      </c>
      <c r="B473" s="861" t="s">
        <v>144</v>
      </c>
      <c r="C473" s="860"/>
      <c r="D473" s="687" t="s">
        <v>56</v>
      </c>
      <c r="E473" s="756"/>
      <c r="F473" s="856">
        <v>1875</v>
      </c>
      <c r="G473" s="856">
        <f t="shared" si="104"/>
        <v>0</v>
      </c>
      <c r="H473" s="856">
        <v>2132</v>
      </c>
      <c r="I473" s="856">
        <f t="shared" si="105"/>
        <v>0</v>
      </c>
      <c r="J473" s="862">
        <f t="shared" ref="J473:J474" si="109">G473+I473</f>
        <v>0</v>
      </c>
    </row>
    <row r="474" spans="1:10" s="665" customFormat="1" ht="12.6" hidden="1" customHeight="1" x14ac:dyDescent="0.2">
      <c r="A474" s="787">
        <v>445</v>
      </c>
      <c r="B474" s="861" t="s">
        <v>148</v>
      </c>
      <c r="C474" s="860"/>
      <c r="D474" s="687" t="s">
        <v>56</v>
      </c>
      <c r="E474" s="687"/>
      <c r="F474" s="856">
        <v>1875</v>
      </c>
      <c r="G474" s="856">
        <f t="shared" si="104"/>
        <v>0</v>
      </c>
      <c r="H474" s="856">
        <v>1428</v>
      </c>
      <c r="I474" s="856">
        <f t="shared" si="105"/>
        <v>0</v>
      </c>
      <c r="J474" s="862">
        <f t="shared" si="109"/>
        <v>0</v>
      </c>
    </row>
    <row r="475" spans="1:10" s="665" customFormat="1" ht="12.6" hidden="1" customHeight="1" x14ac:dyDescent="0.2">
      <c r="A475" s="787">
        <v>446</v>
      </c>
      <c r="B475" s="861" t="s">
        <v>178</v>
      </c>
      <c r="C475" s="860"/>
      <c r="D475" s="687" t="s">
        <v>137</v>
      </c>
      <c r="E475" s="687"/>
      <c r="F475" s="856"/>
      <c r="G475" s="856">
        <f t="shared" si="104"/>
        <v>0</v>
      </c>
      <c r="H475" s="856"/>
      <c r="I475" s="856">
        <f t="shared" si="105"/>
        <v>0</v>
      </c>
      <c r="J475" s="862"/>
    </row>
    <row r="476" spans="1:10" s="665" customFormat="1" ht="25.5" customHeight="1" x14ac:dyDescent="0.2">
      <c r="A476" s="787">
        <v>447</v>
      </c>
      <c r="B476" s="861" t="s">
        <v>150</v>
      </c>
      <c r="C476" s="860"/>
      <c r="D476" s="687" t="s">
        <v>56</v>
      </c>
      <c r="E476" s="756">
        <v>1.78</v>
      </c>
      <c r="F476" s="856">
        <v>1875</v>
      </c>
      <c r="G476" s="856">
        <f t="shared" si="104"/>
        <v>3337.5</v>
      </c>
      <c r="H476" s="856">
        <v>2646</v>
      </c>
      <c r="I476" s="856">
        <f t="shared" si="105"/>
        <v>4709.88</v>
      </c>
      <c r="J476" s="862">
        <f t="shared" ref="J476:J478" si="110">G476+I476</f>
        <v>8047.38</v>
      </c>
    </row>
    <row r="477" spans="1:10" s="665" customFormat="1" x14ac:dyDescent="0.2">
      <c r="A477" s="787">
        <v>448</v>
      </c>
      <c r="B477" s="861" t="s">
        <v>171</v>
      </c>
      <c r="C477" s="860"/>
      <c r="D477" s="687" t="s">
        <v>172</v>
      </c>
      <c r="E477" s="687">
        <v>0.311</v>
      </c>
      <c r="F477" s="856">
        <v>1000</v>
      </c>
      <c r="G477" s="856">
        <f t="shared" si="104"/>
        <v>311</v>
      </c>
      <c r="H477" s="856">
        <v>95</v>
      </c>
      <c r="I477" s="856">
        <f t="shared" si="105"/>
        <v>29.544999999999998</v>
      </c>
      <c r="J477" s="862">
        <f t="shared" si="110"/>
        <v>340.54500000000002</v>
      </c>
    </row>
    <row r="478" spans="1:10" s="665" customFormat="1" ht="12.75" customHeight="1" x14ac:dyDescent="0.2">
      <c r="A478" s="787">
        <v>449</v>
      </c>
      <c r="B478" s="861" t="s">
        <v>60</v>
      </c>
      <c r="C478" s="860"/>
      <c r="D478" s="687" t="s">
        <v>5</v>
      </c>
      <c r="E478" s="687">
        <v>6.2E-2</v>
      </c>
      <c r="F478" s="856">
        <v>0</v>
      </c>
      <c r="G478" s="856">
        <f t="shared" si="104"/>
        <v>0</v>
      </c>
      <c r="H478" s="856">
        <v>68052</v>
      </c>
      <c r="I478" s="856">
        <f t="shared" si="105"/>
        <v>4219.2240000000002</v>
      </c>
      <c r="J478" s="862">
        <f t="shared" si="110"/>
        <v>4219.2240000000002</v>
      </c>
    </row>
    <row r="479" spans="1:10" s="665" customFormat="1" ht="15" customHeight="1" x14ac:dyDescent="0.2">
      <c r="A479" s="787">
        <v>450</v>
      </c>
      <c r="B479" s="869" t="s">
        <v>179</v>
      </c>
      <c r="C479" s="860"/>
      <c r="D479" s="687"/>
      <c r="E479" s="687"/>
      <c r="F479" s="687"/>
      <c r="G479" s="856"/>
      <c r="H479" s="857"/>
      <c r="I479" s="856"/>
      <c r="J479" s="858"/>
    </row>
    <row r="480" spans="1:10" s="665" customFormat="1" hidden="1" x14ac:dyDescent="0.2">
      <c r="A480" s="787">
        <v>451</v>
      </c>
      <c r="B480" s="861" t="s">
        <v>180</v>
      </c>
      <c r="C480" s="860" t="s">
        <v>181</v>
      </c>
      <c r="D480" s="687" t="s">
        <v>14</v>
      </c>
      <c r="E480" s="687"/>
      <c r="F480" s="856">
        <v>800</v>
      </c>
      <c r="G480" s="856">
        <f t="shared" ref="G480:G510" si="111">E480*F480</f>
        <v>0</v>
      </c>
      <c r="H480" s="856">
        <v>508</v>
      </c>
      <c r="I480" s="856">
        <f t="shared" ref="I480:I510" si="112">E480*H480</f>
        <v>0</v>
      </c>
      <c r="J480" s="862">
        <f t="shared" ref="J480:J483" si="113">G480+I480</f>
        <v>0</v>
      </c>
    </row>
    <row r="481" spans="1:10" s="665" customFormat="1" hidden="1" x14ac:dyDescent="0.2">
      <c r="A481" s="787">
        <v>452</v>
      </c>
      <c r="B481" s="861" t="s">
        <v>167</v>
      </c>
      <c r="C481" s="860"/>
      <c r="D481" s="687" t="s">
        <v>14</v>
      </c>
      <c r="E481" s="687"/>
      <c r="F481" s="856">
        <v>600</v>
      </c>
      <c r="G481" s="856">
        <f t="shared" si="111"/>
        <v>0</v>
      </c>
      <c r="H481" s="856">
        <v>532</v>
      </c>
      <c r="I481" s="856">
        <f t="shared" si="112"/>
        <v>0</v>
      </c>
      <c r="J481" s="862">
        <f t="shared" si="113"/>
        <v>0</v>
      </c>
    </row>
    <row r="482" spans="1:10" s="665" customFormat="1" x14ac:dyDescent="0.2">
      <c r="A482" s="787">
        <v>453</v>
      </c>
      <c r="B482" s="861" t="s">
        <v>177</v>
      </c>
      <c r="C482" s="860"/>
      <c r="D482" s="687" t="s">
        <v>14</v>
      </c>
      <c r="E482" s="687">
        <v>3</v>
      </c>
      <c r="F482" s="856">
        <v>800</v>
      </c>
      <c r="G482" s="856">
        <f t="shared" si="111"/>
        <v>2400</v>
      </c>
      <c r="H482" s="856">
        <v>2975</v>
      </c>
      <c r="I482" s="856">
        <f t="shared" si="112"/>
        <v>8925</v>
      </c>
      <c r="J482" s="862">
        <f t="shared" si="113"/>
        <v>11325</v>
      </c>
    </row>
    <row r="483" spans="1:10" s="665" customFormat="1" hidden="1" x14ac:dyDescent="0.2">
      <c r="A483" s="787">
        <v>454</v>
      </c>
      <c r="B483" s="861" t="s">
        <v>157</v>
      </c>
      <c r="C483" s="687"/>
      <c r="D483" s="687" t="s">
        <v>56</v>
      </c>
      <c r="E483" s="687"/>
      <c r="F483" s="856">
        <v>1875</v>
      </c>
      <c r="G483" s="856">
        <f t="shared" si="111"/>
        <v>0</v>
      </c>
      <c r="H483" s="856">
        <v>840</v>
      </c>
      <c r="I483" s="856">
        <f t="shared" si="112"/>
        <v>0</v>
      </c>
      <c r="J483" s="862">
        <f t="shared" si="113"/>
        <v>0</v>
      </c>
    </row>
    <row r="484" spans="1:10" s="665" customFormat="1" hidden="1" x14ac:dyDescent="0.2">
      <c r="A484" s="787">
        <v>455</v>
      </c>
      <c r="B484" s="861" t="s">
        <v>168</v>
      </c>
      <c r="C484" s="860"/>
      <c r="D484" s="687" t="s">
        <v>137</v>
      </c>
      <c r="E484" s="687"/>
      <c r="F484" s="856"/>
      <c r="G484" s="856">
        <f t="shared" si="111"/>
        <v>0</v>
      </c>
      <c r="H484" s="856"/>
      <c r="I484" s="856">
        <f t="shared" si="112"/>
        <v>0</v>
      </c>
      <c r="J484" s="862"/>
    </row>
    <row r="485" spans="1:10" s="665" customFormat="1" hidden="1" x14ac:dyDescent="0.2">
      <c r="A485" s="787">
        <v>456</v>
      </c>
      <c r="B485" s="861" t="s">
        <v>159</v>
      </c>
      <c r="C485" s="687"/>
      <c r="D485" s="687" t="s">
        <v>56</v>
      </c>
      <c r="E485" s="756"/>
      <c r="F485" s="856">
        <v>1875</v>
      </c>
      <c r="G485" s="856">
        <f t="shared" si="111"/>
        <v>0</v>
      </c>
      <c r="H485" s="856">
        <v>3080</v>
      </c>
      <c r="I485" s="856">
        <f t="shared" si="112"/>
        <v>0</v>
      </c>
      <c r="J485" s="862">
        <f t="shared" ref="J485:J486" si="114">G485+I485</f>
        <v>0</v>
      </c>
    </row>
    <row r="486" spans="1:10" s="665" customFormat="1" x14ac:dyDescent="0.2">
      <c r="A486" s="787">
        <v>457</v>
      </c>
      <c r="B486" s="861" t="s">
        <v>135</v>
      </c>
      <c r="C486" s="860"/>
      <c r="D486" s="687" t="s">
        <v>56</v>
      </c>
      <c r="E486" s="687">
        <v>9.99</v>
      </c>
      <c r="F486" s="856">
        <v>1875</v>
      </c>
      <c r="G486" s="856">
        <f t="shared" si="111"/>
        <v>18731.25</v>
      </c>
      <c r="H486" s="856">
        <v>869</v>
      </c>
      <c r="I486" s="856">
        <f t="shared" si="112"/>
        <v>8681.31</v>
      </c>
      <c r="J486" s="862">
        <f t="shared" si="114"/>
        <v>27412.559999999998</v>
      </c>
    </row>
    <row r="487" spans="1:10" s="665" customFormat="1" hidden="1" x14ac:dyDescent="0.2">
      <c r="A487" s="787">
        <v>458</v>
      </c>
      <c r="B487" s="861" t="s">
        <v>161</v>
      </c>
      <c r="C487" s="860"/>
      <c r="D487" s="687" t="s">
        <v>137</v>
      </c>
      <c r="E487" s="687"/>
      <c r="F487" s="856"/>
      <c r="G487" s="856">
        <f t="shared" si="111"/>
        <v>0</v>
      </c>
      <c r="H487" s="856"/>
      <c r="I487" s="856">
        <f t="shared" si="112"/>
        <v>0</v>
      </c>
      <c r="J487" s="862"/>
    </row>
    <row r="488" spans="1:10" s="665" customFormat="1" hidden="1" x14ac:dyDescent="0.2">
      <c r="A488" s="787">
        <v>459</v>
      </c>
      <c r="B488" s="861" t="s">
        <v>138</v>
      </c>
      <c r="C488" s="860"/>
      <c r="D488" s="687" t="s">
        <v>137</v>
      </c>
      <c r="E488" s="687"/>
      <c r="F488" s="856"/>
      <c r="G488" s="856">
        <f t="shared" si="111"/>
        <v>0</v>
      </c>
      <c r="H488" s="856"/>
      <c r="I488" s="856">
        <f t="shared" si="112"/>
        <v>0</v>
      </c>
      <c r="J488" s="862"/>
    </row>
    <row r="489" spans="1:10" s="665" customFormat="1" hidden="1" x14ac:dyDescent="0.2">
      <c r="A489" s="787">
        <v>460</v>
      </c>
      <c r="B489" s="861" t="s">
        <v>162</v>
      </c>
      <c r="C489" s="860"/>
      <c r="D489" s="687" t="s">
        <v>137</v>
      </c>
      <c r="E489" s="687"/>
      <c r="F489" s="856"/>
      <c r="G489" s="856">
        <f t="shared" si="111"/>
        <v>0</v>
      </c>
      <c r="H489" s="856"/>
      <c r="I489" s="856">
        <f t="shared" si="112"/>
        <v>0</v>
      </c>
      <c r="J489" s="862"/>
    </row>
    <row r="490" spans="1:10" s="665" customFormat="1" x14ac:dyDescent="0.2">
      <c r="A490" s="787">
        <v>461</v>
      </c>
      <c r="B490" s="861" t="s">
        <v>139</v>
      </c>
      <c r="C490" s="860"/>
      <c r="D490" s="687" t="s">
        <v>56</v>
      </c>
      <c r="E490" s="756">
        <v>6.3710000000000004</v>
      </c>
      <c r="F490" s="856">
        <v>1875</v>
      </c>
      <c r="G490" s="856">
        <f t="shared" si="111"/>
        <v>11945.625</v>
      </c>
      <c r="H490" s="856">
        <v>1617</v>
      </c>
      <c r="I490" s="856">
        <f t="shared" si="112"/>
        <v>10301.907000000001</v>
      </c>
      <c r="J490" s="862">
        <f t="shared" ref="J490:J491" si="115">G490+I490</f>
        <v>22247.531999999999</v>
      </c>
    </row>
    <row r="491" spans="1:10" s="665" customFormat="1" hidden="1" x14ac:dyDescent="0.2">
      <c r="A491" s="787">
        <v>462</v>
      </c>
      <c r="B491" s="861" t="s">
        <v>140</v>
      </c>
      <c r="C491" s="860"/>
      <c r="D491" s="687" t="s">
        <v>56</v>
      </c>
      <c r="E491" s="687"/>
      <c r="F491" s="856">
        <v>1875</v>
      </c>
      <c r="G491" s="856">
        <f t="shared" si="111"/>
        <v>0</v>
      </c>
      <c r="H491" s="856">
        <v>1226</v>
      </c>
      <c r="I491" s="856">
        <f t="shared" si="112"/>
        <v>0</v>
      </c>
      <c r="J491" s="862">
        <f t="shared" si="115"/>
        <v>0</v>
      </c>
    </row>
    <row r="492" spans="1:10" s="665" customFormat="1" hidden="1" x14ac:dyDescent="0.2">
      <c r="A492" s="787">
        <v>463</v>
      </c>
      <c r="B492" s="861" t="s">
        <v>141</v>
      </c>
      <c r="C492" s="860"/>
      <c r="D492" s="687" t="s">
        <v>137</v>
      </c>
      <c r="E492" s="687"/>
      <c r="F492" s="856"/>
      <c r="G492" s="856">
        <f t="shared" si="111"/>
        <v>0</v>
      </c>
      <c r="H492" s="856"/>
      <c r="I492" s="856">
        <f t="shared" si="112"/>
        <v>0</v>
      </c>
      <c r="J492" s="862"/>
    </row>
    <row r="493" spans="1:10" s="665" customFormat="1" hidden="1" x14ac:dyDescent="0.2">
      <c r="A493" s="787">
        <v>464</v>
      </c>
      <c r="B493" s="861" t="s">
        <v>143</v>
      </c>
      <c r="C493" s="860"/>
      <c r="D493" s="687" t="s">
        <v>137</v>
      </c>
      <c r="E493" s="687"/>
      <c r="F493" s="856"/>
      <c r="G493" s="856">
        <f t="shared" si="111"/>
        <v>0</v>
      </c>
      <c r="H493" s="856"/>
      <c r="I493" s="856">
        <f t="shared" si="112"/>
        <v>0</v>
      </c>
      <c r="J493" s="862"/>
    </row>
    <row r="494" spans="1:10" s="665" customFormat="1" hidden="1" x14ac:dyDescent="0.2">
      <c r="A494" s="787">
        <v>465</v>
      </c>
      <c r="B494" s="861" t="s">
        <v>144</v>
      </c>
      <c r="C494" s="860"/>
      <c r="D494" s="687" t="s">
        <v>56</v>
      </c>
      <c r="E494" s="756"/>
      <c r="F494" s="856">
        <v>1875</v>
      </c>
      <c r="G494" s="856">
        <f t="shared" si="111"/>
        <v>0</v>
      </c>
      <c r="H494" s="856">
        <v>2132</v>
      </c>
      <c r="I494" s="856">
        <f t="shared" si="112"/>
        <v>0</v>
      </c>
      <c r="J494" s="862">
        <f t="shared" ref="J494:J495" si="116">G494+I494</f>
        <v>0</v>
      </c>
    </row>
    <row r="495" spans="1:10" s="665" customFormat="1" hidden="1" x14ac:dyDescent="0.2">
      <c r="A495" s="787">
        <v>466</v>
      </c>
      <c r="B495" s="861" t="s">
        <v>148</v>
      </c>
      <c r="C495" s="860"/>
      <c r="D495" s="687" t="s">
        <v>56</v>
      </c>
      <c r="E495" s="687"/>
      <c r="F495" s="856">
        <v>1875</v>
      </c>
      <c r="G495" s="856">
        <f t="shared" si="111"/>
        <v>0</v>
      </c>
      <c r="H495" s="856">
        <v>1428</v>
      </c>
      <c r="I495" s="856">
        <f t="shared" si="112"/>
        <v>0</v>
      </c>
      <c r="J495" s="862">
        <f t="shared" si="116"/>
        <v>0</v>
      </c>
    </row>
    <row r="496" spans="1:10" s="665" customFormat="1" hidden="1" x14ac:dyDescent="0.2">
      <c r="A496" s="787">
        <v>467</v>
      </c>
      <c r="B496" s="861" t="s">
        <v>178</v>
      </c>
      <c r="C496" s="860"/>
      <c r="D496" s="687" t="s">
        <v>137</v>
      </c>
      <c r="E496" s="687"/>
      <c r="F496" s="856"/>
      <c r="G496" s="856">
        <f t="shared" si="111"/>
        <v>0</v>
      </c>
      <c r="H496" s="856"/>
      <c r="I496" s="856">
        <f t="shared" si="112"/>
        <v>0</v>
      </c>
      <c r="J496" s="862"/>
    </row>
    <row r="497" spans="1:10" s="665" customFormat="1" hidden="1" x14ac:dyDescent="0.2">
      <c r="A497" s="787">
        <v>468</v>
      </c>
      <c r="B497" s="861" t="s">
        <v>150</v>
      </c>
      <c r="C497" s="860"/>
      <c r="D497" s="687" t="s">
        <v>56</v>
      </c>
      <c r="E497" s="756"/>
      <c r="F497" s="856">
        <v>1875</v>
      </c>
      <c r="G497" s="856">
        <f t="shared" si="111"/>
        <v>0</v>
      </c>
      <c r="H497" s="856">
        <v>2646</v>
      </c>
      <c r="I497" s="856">
        <f t="shared" si="112"/>
        <v>0</v>
      </c>
      <c r="J497" s="862">
        <f t="shared" ref="J497:J499" si="117">G497+I497</f>
        <v>0</v>
      </c>
    </row>
    <row r="498" spans="1:10" s="665" customFormat="1" ht="28.5" customHeight="1" x14ac:dyDescent="0.2">
      <c r="A498" s="787">
        <v>469</v>
      </c>
      <c r="B498" s="861" t="s">
        <v>171</v>
      </c>
      <c r="C498" s="860"/>
      <c r="D498" s="687" t="s">
        <v>172</v>
      </c>
      <c r="E498" s="687">
        <v>0.93</v>
      </c>
      <c r="F498" s="856">
        <v>1000</v>
      </c>
      <c r="G498" s="856">
        <f t="shared" si="111"/>
        <v>930</v>
      </c>
      <c r="H498" s="856">
        <v>95</v>
      </c>
      <c r="I498" s="856">
        <f t="shared" si="112"/>
        <v>88.350000000000009</v>
      </c>
      <c r="J498" s="862">
        <f t="shared" si="117"/>
        <v>1018.35</v>
      </c>
    </row>
    <row r="499" spans="1:10" s="665" customFormat="1" ht="26.25" customHeight="1" x14ac:dyDescent="0.2">
      <c r="A499" s="787">
        <v>470</v>
      </c>
      <c r="B499" s="861" t="s">
        <v>60</v>
      </c>
      <c r="C499" s="860"/>
      <c r="D499" s="687" t="s">
        <v>5</v>
      </c>
      <c r="E499" s="687">
        <v>0.19900000000000001</v>
      </c>
      <c r="F499" s="856">
        <v>0</v>
      </c>
      <c r="G499" s="856">
        <f t="shared" si="111"/>
        <v>0</v>
      </c>
      <c r="H499" s="856">
        <v>67567</v>
      </c>
      <c r="I499" s="856">
        <f t="shared" si="112"/>
        <v>13445.833000000001</v>
      </c>
      <c r="J499" s="862">
        <f t="shared" si="117"/>
        <v>13445.833000000001</v>
      </c>
    </row>
    <row r="500" spans="1:10" s="665" customFormat="1" hidden="1" x14ac:dyDescent="0.2">
      <c r="A500" s="787">
        <v>471</v>
      </c>
      <c r="B500" s="869" t="s">
        <v>122</v>
      </c>
      <c r="C500" s="860"/>
      <c r="D500" s="687"/>
      <c r="E500" s="687"/>
      <c r="F500" s="687"/>
      <c r="G500" s="856">
        <f t="shared" si="111"/>
        <v>0</v>
      </c>
      <c r="H500" s="857"/>
      <c r="I500" s="856">
        <f t="shared" si="112"/>
        <v>0</v>
      </c>
      <c r="J500" s="858"/>
    </row>
    <row r="501" spans="1:10" s="665" customFormat="1" hidden="1" x14ac:dyDescent="0.2">
      <c r="A501" s="787">
        <v>472</v>
      </c>
      <c r="B501" s="861" t="s">
        <v>182</v>
      </c>
      <c r="C501" s="860" t="s">
        <v>183</v>
      </c>
      <c r="D501" s="687" t="s">
        <v>14</v>
      </c>
      <c r="E501" s="687"/>
      <c r="F501" s="856">
        <v>1500</v>
      </c>
      <c r="G501" s="856">
        <f t="shared" si="111"/>
        <v>0</v>
      </c>
      <c r="H501" s="856">
        <v>4977</v>
      </c>
      <c r="I501" s="856">
        <f t="shared" si="112"/>
        <v>0</v>
      </c>
      <c r="J501" s="862">
        <f t="shared" ref="J501:J502" si="118">G501+I501</f>
        <v>0</v>
      </c>
    </row>
    <row r="502" spans="1:10" s="665" customFormat="1" hidden="1" x14ac:dyDescent="0.2">
      <c r="A502" s="787">
        <v>473</v>
      </c>
      <c r="B502" s="861" t="s">
        <v>145</v>
      </c>
      <c r="C502" s="860"/>
      <c r="D502" s="687" t="s">
        <v>56</v>
      </c>
      <c r="E502" s="687"/>
      <c r="F502" s="856">
        <v>1875</v>
      </c>
      <c r="G502" s="856">
        <f t="shared" si="111"/>
        <v>0</v>
      </c>
      <c r="H502" s="856">
        <v>1190</v>
      </c>
      <c r="I502" s="856">
        <f t="shared" si="112"/>
        <v>0</v>
      </c>
      <c r="J502" s="862">
        <f t="shared" si="118"/>
        <v>0</v>
      </c>
    </row>
    <row r="503" spans="1:10" s="665" customFormat="1" hidden="1" x14ac:dyDescent="0.2">
      <c r="A503" s="787">
        <v>474</v>
      </c>
      <c r="B503" s="861" t="s">
        <v>184</v>
      </c>
      <c r="C503" s="860"/>
      <c r="D503" s="687" t="s">
        <v>137</v>
      </c>
      <c r="E503" s="687"/>
      <c r="F503" s="856"/>
      <c r="G503" s="856">
        <f t="shared" si="111"/>
        <v>0</v>
      </c>
      <c r="H503" s="856"/>
      <c r="I503" s="856">
        <f t="shared" si="112"/>
        <v>0</v>
      </c>
      <c r="J503" s="862"/>
    </row>
    <row r="504" spans="1:10" s="665" customFormat="1" ht="25.5" hidden="1" x14ac:dyDescent="0.2">
      <c r="A504" s="787">
        <v>475</v>
      </c>
      <c r="B504" s="861" t="s">
        <v>147</v>
      </c>
      <c r="C504" s="860"/>
      <c r="D504" s="687" t="s">
        <v>56</v>
      </c>
      <c r="E504" s="756"/>
      <c r="F504" s="856">
        <v>1875</v>
      </c>
      <c r="G504" s="856">
        <f t="shared" si="111"/>
        <v>0</v>
      </c>
      <c r="H504" s="856">
        <v>1764</v>
      </c>
      <c r="I504" s="856">
        <f t="shared" si="112"/>
        <v>0</v>
      </c>
      <c r="J504" s="862">
        <f t="shared" ref="J504:J505" si="119">G504+I504</f>
        <v>0</v>
      </c>
    </row>
    <row r="505" spans="1:10" s="665" customFormat="1" hidden="1" x14ac:dyDescent="0.2">
      <c r="A505" s="787">
        <v>476</v>
      </c>
      <c r="B505" s="861" t="s">
        <v>148</v>
      </c>
      <c r="C505" s="860"/>
      <c r="D505" s="687" t="s">
        <v>56</v>
      </c>
      <c r="E505" s="687"/>
      <c r="F505" s="856">
        <v>1875</v>
      </c>
      <c r="G505" s="856">
        <f t="shared" si="111"/>
        <v>0</v>
      </c>
      <c r="H505" s="856">
        <v>1428</v>
      </c>
      <c r="I505" s="856">
        <f t="shared" si="112"/>
        <v>0</v>
      </c>
      <c r="J505" s="862">
        <f t="shared" si="119"/>
        <v>0</v>
      </c>
    </row>
    <row r="506" spans="1:10" s="665" customFormat="1" hidden="1" x14ac:dyDescent="0.2">
      <c r="A506" s="787">
        <v>477</v>
      </c>
      <c r="B506" s="861" t="s">
        <v>185</v>
      </c>
      <c r="C506" s="860"/>
      <c r="D506" s="687" t="s">
        <v>137</v>
      </c>
      <c r="E506" s="687"/>
      <c r="F506" s="856"/>
      <c r="G506" s="856">
        <f t="shared" si="111"/>
        <v>0</v>
      </c>
      <c r="H506" s="856"/>
      <c r="I506" s="856">
        <f t="shared" si="112"/>
        <v>0</v>
      </c>
      <c r="J506" s="862"/>
    </row>
    <row r="507" spans="1:10" s="665" customFormat="1" hidden="1" x14ac:dyDescent="0.2">
      <c r="A507" s="787">
        <v>478</v>
      </c>
      <c r="B507" s="861" t="s">
        <v>150</v>
      </c>
      <c r="C507" s="860"/>
      <c r="D507" s="687" t="s">
        <v>56</v>
      </c>
      <c r="E507" s="756"/>
      <c r="F507" s="856">
        <v>1875</v>
      </c>
      <c r="G507" s="856">
        <f t="shared" si="111"/>
        <v>0</v>
      </c>
      <c r="H507" s="856">
        <v>2646</v>
      </c>
      <c r="I507" s="856">
        <f t="shared" si="112"/>
        <v>0</v>
      </c>
      <c r="J507" s="862">
        <f t="shared" ref="J507:J510" si="120">G507+I507</f>
        <v>0</v>
      </c>
    </row>
    <row r="508" spans="1:10" s="665" customFormat="1" ht="25.5" hidden="1" x14ac:dyDescent="0.2">
      <c r="A508" s="787">
        <v>479</v>
      </c>
      <c r="B508" s="861" t="s">
        <v>151</v>
      </c>
      <c r="C508" s="687" t="s">
        <v>152</v>
      </c>
      <c r="D508" s="687" t="s">
        <v>56</v>
      </c>
      <c r="E508" s="687"/>
      <c r="F508" s="856">
        <v>600</v>
      </c>
      <c r="G508" s="856">
        <f t="shared" si="111"/>
        <v>0</v>
      </c>
      <c r="H508" s="856">
        <v>381</v>
      </c>
      <c r="I508" s="856">
        <f t="shared" si="112"/>
        <v>0</v>
      </c>
      <c r="J508" s="862">
        <f t="shared" si="120"/>
        <v>0</v>
      </c>
    </row>
    <row r="509" spans="1:10" s="665" customFormat="1" hidden="1" x14ac:dyDescent="0.2">
      <c r="A509" s="787">
        <v>480</v>
      </c>
      <c r="B509" s="861" t="s">
        <v>153</v>
      </c>
      <c r="C509" s="860"/>
      <c r="D509" s="687" t="s">
        <v>56</v>
      </c>
      <c r="E509" s="687"/>
      <c r="F509" s="856">
        <v>1000</v>
      </c>
      <c r="G509" s="856">
        <f t="shared" si="111"/>
        <v>0</v>
      </c>
      <c r="H509" s="856">
        <v>123</v>
      </c>
      <c r="I509" s="856">
        <f t="shared" si="112"/>
        <v>0</v>
      </c>
      <c r="J509" s="862">
        <f t="shared" si="120"/>
        <v>0</v>
      </c>
    </row>
    <row r="510" spans="1:10" s="665" customFormat="1" hidden="1" x14ac:dyDescent="0.2">
      <c r="A510" s="787">
        <v>481</v>
      </c>
      <c r="B510" s="861" t="s">
        <v>60</v>
      </c>
      <c r="C510" s="860"/>
      <c r="D510" s="687" t="s">
        <v>5</v>
      </c>
      <c r="E510" s="687"/>
      <c r="F510" s="856">
        <v>0</v>
      </c>
      <c r="G510" s="856">
        <f t="shared" si="111"/>
        <v>0</v>
      </c>
      <c r="H510" s="856">
        <v>14017</v>
      </c>
      <c r="I510" s="856">
        <f t="shared" si="112"/>
        <v>0</v>
      </c>
      <c r="J510" s="862">
        <f t="shared" si="120"/>
        <v>0</v>
      </c>
    </row>
    <row r="511" spans="1:10" s="665" customFormat="1" x14ac:dyDescent="0.2">
      <c r="A511" s="787">
        <v>482</v>
      </c>
      <c r="B511" s="869" t="s">
        <v>186</v>
      </c>
      <c r="C511" s="860"/>
      <c r="D511" s="687"/>
      <c r="E511" s="687"/>
      <c r="F511" s="687"/>
      <c r="G511" s="856"/>
      <c r="H511" s="857"/>
      <c r="I511" s="856"/>
      <c r="J511" s="858"/>
    </row>
    <row r="512" spans="1:10" s="665" customFormat="1" ht="38.25" x14ac:dyDescent="0.2">
      <c r="A512" s="787">
        <v>483</v>
      </c>
      <c r="B512" s="861" t="s">
        <v>187</v>
      </c>
      <c r="C512" s="687" t="s">
        <v>458</v>
      </c>
      <c r="D512" s="687" t="s">
        <v>14</v>
      </c>
      <c r="E512" s="687">
        <v>2</v>
      </c>
      <c r="F512" s="856">
        <v>315576</v>
      </c>
      <c r="G512" s="856">
        <f t="shared" ref="G512:G518" si="121">E512*F512</f>
        <v>631152</v>
      </c>
      <c r="H512" s="856">
        <v>0</v>
      </c>
      <c r="I512" s="856">
        <f t="shared" ref="I512:I518" si="122">E512*H512</f>
        <v>0</v>
      </c>
      <c r="J512" s="862">
        <f t="shared" ref="J512:J518" si="123">G512+I512</f>
        <v>631152</v>
      </c>
    </row>
    <row r="513" spans="1:14" s="665" customFormat="1" x14ac:dyDescent="0.2">
      <c r="A513" s="787">
        <v>484</v>
      </c>
      <c r="B513" s="861" t="s">
        <v>188</v>
      </c>
      <c r="C513" s="687" t="s">
        <v>189</v>
      </c>
      <c r="D513" s="687" t="s">
        <v>14</v>
      </c>
      <c r="E513" s="687">
        <v>2</v>
      </c>
      <c r="F513" s="856">
        <v>129211</v>
      </c>
      <c r="G513" s="856">
        <f t="shared" si="121"/>
        <v>258422</v>
      </c>
      <c r="H513" s="856">
        <v>0</v>
      </c>
      <c r="I513" s="856">
        <f t="shared" si="122"/>
        <v>0</v>
      </c>
      <c r="J513" s="862">
        <f t="shared" si="123"/>
        <v>258422</v>
      </c>
    </row>
    <row r="514" spans="1:14" s="3" customFormat="1" x14ac:dyDescent="0.2">
      <c r="A514" s="787">
        <v>485</v>
      </c>
      <c r="B514" s="861" t="s">
        <v>190</v>
      </c>
      <c r="C514" s="687" t="s">
        <v>191</v>
      </c>
      <c r="D514" s="687" t="s">
        <v>14</v>
      </c>
      <c r="E514" s="687">
        <v>20</v>
      </c>
      <c r="F514" s="856">
        <v>800</v>
      </c>
      <c r="G514" s="856">
        <f t="shared" si="121"/>
        <v>16000</v>
      </c>
      <c r="H514" s="856">
        <v>0</v>
      </c>
      <c r="I514" s="856">
        <f t="shared" si="122"/>
        <v>0</v>
      </c>
      <c r="J514" s="862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87">
        <v>486</v>
      </c>
      <c r="B515" s="861" t="s">
        <v>192</v>
      </c>
      <c r="C515" s="687" t="s">
        <v>193</v>
      </c>
      <c r="D515" s="687" t="s">
        <v>14</v>
      </c>
      <c r="E515" s="687">
        <v>20</v>
      </c>
      <c r="F515" s="856">
        <v>800</v>
      </c>
      <c r="G515" s="856">
        <f t="shared" si="121"/>
        <v>16000</v>
      </c>
      <c r="H515" s="856">
        <v>0</v>
      </c>
      <c r="I515" s="856">
        <f t="shared" si="122"/>
        <v>0</v>
      </c>
      <c r="J515" s="862">
        <f t="shared" si="123"/>
        <v>16000</v>
      </c>
      <c r="K515" s="685"/>
      <c r="L515" s="685"/>
      <c r="M515" s="685"/>
      <c r="N515" s="685"/>
    </row>
    <row r="516" spans="1:14" ht="25.5" x14ac:dyDescent="0.2">
      <c r="A516" s="787">
        <v>487</v>
      </c>
      <c r="B516" s="861" t="s">
        <v>410</v>
      </c>
      <c r="C516" s="687" t="s">
        <v>411</v>
      </c>
      <c r="D516" s="687" t="s">
        <v>14</v>
      </c>
      <c r="E516" s="687">
        <v>2</v>
      </c>
      <c r="F516" s="856">
        <v>1199</v>
      </c>
      <c r="G516" s="856">
        <f t="shared" si="121"/>
        <v>2398</v>
      </c>
      <c r="H516" s="856">
        <v>0</v>
      </c>
      <c r="I516" s="856">
        <f t="shared" si="122"/>
        <v>0</v>
      </c>
      <c r="J516" s="862">
        <f t="shared" si="123"/>
        <v>2398</v>
      </c>
    </row>
    <row r="517" spans="1:14" x14ac:dyDescent="0.2">
      <c r="A517" s="787">
        <v>488</v>
      </c>
      <c r="B517" s="861" t="s">
        <v>412</v>
      </c>
      <c r="C517" s="687" t="s">
        <v>413</v>
      </c>
      <c r="D517" s="687" t="s">
        <v>14</v>
      </c>
      <c r="E517" s="687">
        <v>2</v>
      </c>
      <c r="F517" s="856">
        <v>3283</v>
      </c>
      <c r="G517" s="856">
        <f t="shared" si="121"/>
        <v>6566</v>
      </c>
      <c r="H517" s="856">
        <v>0</v>
      </c>
      <c r="I517" s="856">
        <f t="shared" si="122"/>
        <v>0</v>
      </c>
      <c r="J517" s="862">
        <f t="shared" si="123"/>
        <v>6566</v>
      </c>
    </row>
    <row r="518" spans="1:14" x14ac:dyDescent="0.2">
      <c r="A518" s="787">
        <v>489</v>
      </c>
      <c r="B518" s="861" t="s">
        <v>135</v>
      </c>
      <c r="C518" s="860"/>
      <c r="D518" s="687" t="s">
        <v>56</v>
      </c>
      <c r="E518" s="687">
        <v>500</v>
      </c>
      <c r="F518" s="856">
        <v>1875</v>
      </c>
      <c r="G518" s="856">
        <f t="shared" si="121"/>
        <v>937500</v>
      </c>
      <c r="H518" s="856">
        <v>869</v>
      </c>
      <c r="I518" s="856">
        <f t="shared" si="122"/>
        <v>434500</v>
      </c>
      <c r="J518" s="862">
        <f t="shared" si="123"/>
        <v>1372000</v>
      </c>
    </row>
    <row r="519" spans="1:14" hidden="1" x14ac:dyDescent="0.2">
      <c r="A519" s="787">
        <v>490</v>
      </c>
      <c r="B519" s="861" t="s">
        <v>160</v>
      </c>
      <c r="C519" s="860"/>
      <c r="D519" s="687" t="s">
        <v>137</v>
      </c>
      <c r="E519" s="687"/>
      <c r="F519" s="687"/>
      <c r="G519" s="856"/>
      <c r="H519" s="857"/>
      <c r="I519" s="856"/>
      <c r="J519" s="858"/>
    </row>
    <row r="520" spans="1:14" hidden="1" x14ac:dyDescent="0.2">
      <c r="A520" s="787">
        <v>491</v>
      </c>
      <c r="B520" s="861" t="s">
        <v>139</v>
      </c>
      <c r="C520" s="860"/>
      <c r="D520" s="687" t="s">
        <v>56</v>
      </c>
      <c r="E520" s="756"/>
      <c r="F520" s="856">
        <v>1875</v>
      </c>
      <c r="G520" s="856">
        <f>E520*F520</f>
        <v>0</v>
      </c>
      <c r="H520" s="856">
        <v>1617</v>
      </c>
      <c r="I520" s="856">
        <f>E520*H520</f>
        <v>0</v>
      </c>
      <c r="J520" s="862">
        <f t="shared" ref="J520:J521" si="124">G520+I520</f>
        <v>0</v>
      </c>
    </row>
    <row r="521" spans="1:14" x14ac:dyDescent="0.2">
      <c r="A521" s="787">
        <v>492</v>
      </c>
      <c r="B521" s="861" t="s">
        <v>60</v>
      </c>
      <c r="C521" s="860"/>
      <c r="D521" s="687" t="s">
        <v>5</v>
      </c>
      <c r="E521" s="687">
        <v>1</v>
      </c>
      <c r="F521" s="856">
        <v>0</v>
      </c>
      <c r="G521" s="856">
        <f>E521*F521</f>
        <v>0</v>
      </c>
      <c r="H521" s="856">
        <v>131146</v>
      </c>
      <c r="I521" s="856">
        <f>E521*H521</f>
        <v>131146</v>
      </c>
      <c r="J521" s="862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06"/>
      <c r="B810" s="807" t="s">
        <v>616</v>
      </c>
      <c r="C810" s="808"/>
      <c r="D810" s="809"/>
      <c r="E810" s="809"/>
      <c r="F810" s="810"/>
      <c r="G810" s="810"/>
      <c r="H810" s="810"/>
      <c r="I810" s="810"/>
      <c r="J810" s="811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34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34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34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'кс-6'!V759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06"/>
      <c r="B1594" s="807" t="s">
        <v>619</v>
      </c>
      <c r="C1594" s="808"/>
      <c r="D1594" s="809"/>
      <c r="E1594" s="809"/>
      <c r="F1594" s="810"/>
      <c r="G1594" s="810"/>
      <c r="H1594" s="810"/>
      <c r="I1594" s="810"/>
      <c r="J1594" s="811"/>
      <c r="K1594"/>
      <c r="L1594"/>
      <c r="M1594"/>
      <c r="N1594"/>
    </row>
    <row r="1595" spans="1:49" ht="13.5" thickBot="1" x14ac:dyDescent="0.25">
      <c r="A1595" s="581"/>
      <c r="B1595" s="571" t="s">
        <v>643</v>
      </c>
      <c r="C1595" s="572"/>
      <c r="D1595" s="573"/>
      <c r="E1595" s="574"/>
      <c r="F1595" s="575"/>
      <c r="G1595" s="927">
        <f>G1592-G808</f>
        <v>-61416.25</v>
      </c>
      <c r="H1595" s="928"/>
      <c r="I1595" s="927">
        <f>I1592-I808</f>
        <v>-72817.800000000279</v>
      </c>
      <c r="J1595" s="929">
        <f>J1592-J808</f>
        <v>-134234.04999999981</v>
      </c>
      <c r="K1595" s="933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30">
        <f>G1595/1.2*0.2</f>
        <v>-10236.041666666668</v>
      </c>
      <c r="H1596" s="931"/>
      <c r="I1596" s="930">
        <f>I1595/1.2*0.2</f>
        <v>-12136.300000000047</v>
      </c>
      <c r="J1596" s="932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687"/>
      <c r="D1598" s="1687"/>
      <c r="E1598" s="1687"/>
      <c r="F1598" s="1687"/>
      <c r="G1598" s="1687"/>
      <c r="H1598" s="1687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686" t="s">
        <v>551</v>
      </c>
      <c r="C1599" s="1686"/>
      <c r="D1599" s="1686"/>
      <c r="E1599" s="1686"/>
      <c r="F1599" s="1686"/>
      <c r="G1599" s="1686"/>
      <c r="H1599" s="1686"/>
      <c r="I1599" s="1686"/>
      <c r="J1599" s="1686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687"/>
      <c r="D1600" s="1687"/>
      <c r="E1600" s="1687"/>
      <c r="F1600" s="1687"/>
      <c r="G1600" s="1687"/>
      <c r="H1600" s="1687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686" t="s">
        <v>551</v>
      </c>
      <c r="C1601" s="1686"/>
      <c r="D1601" s="1686"/>
      <c r="E1601" s="1686"/>
      <c r="F1601" s="1686"/>
      <c r="G1601" s="1686"/>
      <c r="H1601" s="1686"/>
      <c r="I1601" s="1686"/>
      <c r="J1601" s="1686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684"/>
      <c r="C1603" s="1684"/>
    </row>
    <row r="1604" spans="1:49" ht="15" x14ac:dyDescent="0.2">
      <c r="B1604" s="592"/>
      <c r="C1604" s="592"/>
    </row>
    <row r="1605" spans="1:49" s="665" customFormat="1" ht="15" x14ac:dyDescent="0.2">
      <c r="A1605" s="804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04"/>
      <c r="B1607" s="1683"/>
      <c r="C1607" s="1683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04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04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04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04"/>
      <c r="B1611" s="1684"/>
      <c r="C1611" s="1684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04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04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0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802" t="s">
        <v>505</v>
      </c>
      <c r="J5" s="643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802"/>
      <c r="J6" s="644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802" t="s">
        <v>505</v>
      </c>
      <c r="J7" s="643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802"/>
      <c r="J8" s="645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802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02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0" ht="12.75" customHeight="1" x14ac:dyDescent="0.2">
      <c r="A16" s="504"/>
      <c r="B16" s="505"/>
      <c r="C16" s="505"/>
      <c r="D16" s="506"/>
      <c r="E16" s="506"/>
      <c r="F16" s="506"/>
      <c r="G16" s="1699"/>
      <c r="H16" s="1701"/>
      <c r="I16" s="805" t="s">
        <v>521</v>
      </c>
      <c r="J16" s="642" t="s">
        <v>522</v>
      </c>
    </row>
    <row r="17" spans="1:10" x14ac:dyDescent="0.2">
      <c r="A17" s="504"/>
      <c r="B17" s="803"/>
      <c r="C17" s="803"/>
      <c r="D17" s="803"/>
      <c r="E17" s="803"/>
      <c r="F17" s="803"/>
      <c r="G17" s="805" t="s">
        <v>641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688" t="s">
        <v>617</v>
      </c>
      <c r="C18" s="1688"/>
      <c r="D18" s="1688"/>
      <c r="E18" s="1688"/>
      <c r="F18" s="1688"/>
      <c r="G18" s="1688"/>
      <c r="H18" s="706"/>
      <c r="I18" s="707"/>
      <c r="J18" s="708"/>
    </row>
    <row r="19" spans="1:10" ht="15" customHeight="1" x14ac:dyDescent="0.2">
      <c r="A19" s="523"/>
      <c r="B19" s="1688" t="s">
        <v>621</v>
      </c>
      <c r="C19" s="1688"/>
      <c r="D19" s="1688"/>
      <c r="E19" s="1688"/>
      <c r="F19" s="1688"/>
      <c r="G19" s="1688"/>
      <c r="H19" s="706"/>
      <c r="I19" s="707"/>
      <c r="J19" s="708"/>
    </row>
    <row r="20" spans="1:10" ht="6.75" customHeight="1" thickBot="1" x14ac:dyDescent="0.25">
      <c r="A20" s="523"/>
      <c r="B20" s="1688"/>
      <c r="C20" s="1688"/>
      <c r="D20" s="1688"/>
      <c r="E20" s="1688"/>
      <c r="F20" s="1688"/>
      <c r="G20" s="1688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691" t="s">
        <v>444</v>
      </c>
      <c r="G21" s="1692"/>
      <c r="H21" s="1691" t="s">
        <v>445</v>
      </c>
      <c r="I21" s="1692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85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622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85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'кс-6'!AB759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-116399.375</v>
      </c>
      <c r="H1594" s="928"/>
      <c r="I1594" s="927">
        <f>I1591-I807</f>
        <v>-121595.73700000159</v>
      </c>
      <c r="J1594" s="929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-19399.895833333336</v>
      </c>
      <c r="H1595" s="931"/>
      <c r="I1595" s="930">
        <f>I1594/1.2*0.2</f>
        <v>-20265.956166666932</v>
      </c>
      <c r="J1595" s="932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687"/>
      <c r="D1597" s="1687"/>
      <c r="E1597" s="1687"/>
      <c r="F1597" s="1687"/>
      <c r="G1597" s="1687"/>
      <c r="H1597" s="1687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686" t="s">
        <v>551</v>
      </c>
      <c r="C1598" s="1686"/>
      <c r="D1598" s="1686"/>
      <c r="E1598" s="1686"/>
      <c r="F1598" s="1686"/>
      <c r="G1598" s="1686"/>
      <c r="H1598" s="1686"/>
      <c r="I1598" s="1686"/>
      <c r="J1598" s="1686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687"/>
      <c r="D1599" s="1687"/>
      <c r="E1599" s="1687"/>
      <c r="F1599" s="1687"/>
      <c r="G1599" s="1687"/>
      <c r="H1599" s="1687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686" t="s">
        <v>551</v>
      </c>
      <c r="C1600" s="1686"/>
      <c r="D1600" s="1686"/>
      <c r="E1600" s="1686"/>
      <c r="F1600" s="1686"/>
      <c r="G1600" s="1686"/>
      <c r="H1600" s="1686"/>
      <c r="I1600" s="1686"/>
      <c r="J1600" s="1686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684"/>
      <c r="C1602" s="1684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683"/>
      <c r="C1606" s="1683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684"/>
      <c r="C1610" s="1684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709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846"/>
      <c r="J6" s="739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846"/>
      <c r="J8" s="740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741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741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803" t="s">
        <v>581</v>
      </c>
      <c r="G14" s="1803"/>
      <c r="H14" s="1803"/>
      <c r="I14" s="921" t="s">
        <v>514</v>
      </c>
      <c r="J14" s="922" t="s">
        <v>582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696" t="s">
        <v>517</v>
      </c>
      <c r="I16" s="169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698" t="s">
        <v>518</v>
      </c>
      <c r="H17" s="1700" t="s">
        <v>519</v>
      </c>
      <c r="I17" s="1702" t="s">
        <v>520</v>
      </c>
      <c r="J17" s="1703"/>
    </row>
    <row r="18" spans="1:10" ht="12.75" customHeight="1" x14ac:dyDescent="0.2">
      <c r="A18" s="504"/>
      <c r="B18" s="505"/>
      <c r="C18" s="505"/>
      <c r="D18" s="506"/>
      <c r="E18" s="506"/>
      <c r="F18" s="506"/>
      <c r="G18" s="1699"/>
      <c r="H18" s="1701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 t="s">
        <v>638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688"/>
      <c r="C20" s="1688"/>
      <c r="D20" s="1688"/>
      <c r="E20" s="1688"/>
      <c r="F20" s="1688"/>
      <c r="G20" s="1688"/>
      <c r="H20" s="710"/>
      <c r="I20" s="710"/>
      <c r="J20" s="710"/>
    </row>
    <row r="21" spans="1:10" ht="15" customHeight="1" x14ac:dyDescent="0.2">
      <c r="A21" s="523"/>
      <c r="B21" s="1688" t="s">
        <v>617</v>
      </c>
      <c r="C21" s="1688"/>
      <c r="D21" s="1688"/>
      <c r="E21" s="1688"/>
      <c r="F21" s="1688"/>
      <c r="G21" s="1688"/>
      <c r="H21" s="706"/>
      <c r="I21" s="707"/>
      <c r="J21" s="708"/>
    </row>
    <row r="22" spans="1:10" ht="15" customHeight="1" x14ac:dyDescent="0.2">
      <c r="A22" s="523"/>
      <c r="B22" s="1688" t="s">
        <v>637</v>
      </c>
      <c r="C22" s="1688"/>
      <c r="D22" s="1688"/>
      <c r="E22" s="1688"/>
      <c r="F22" s="1688"/>
      <c r="G22" s="1688"/>
      <c r="H22" s="706"/>
      <c r="I22" s="707"/>
      <c r="J22" s="708"/>
    </row>
    <row r="23" spans="1:10" ht="9" customHeight="1" x14ac:dyDescent="0.2">
      <c r="A23" s="523"/>
      <c r="B23" s="916"/>
      <c r="C23" s="916"/>
      <c r="D23" s="916"/>
      <c r="E23" s="916"/>
      <c r="F23" s="916"/>
      <c r="G23" s="916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06"/>
      <c r="B27" s="807" t="s">
        <v>615</v>
      </c>
      <c r="C27" s="808"/>
      <c r="D27" s="809"/>
      <c r="E27" s="809"/>
      <c r="F27" s="810"/>
      <c r="G27" s="810"/>
      <c r="H27" s="810"/>
      <c r="I27" s="810"/>
      <c r="J27" s="811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47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48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48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48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49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49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49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49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49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49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49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49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49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49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49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49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49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49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49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49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49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49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49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49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49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49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49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49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49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48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48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48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49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48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48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48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48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49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49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50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50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49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48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49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49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50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50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50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50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50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50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49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49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49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49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49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49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50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48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49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49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50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50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50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50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50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49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49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49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49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49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50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48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49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49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50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50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50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50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50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50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50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49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49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49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49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49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49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49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50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48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49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49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50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50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50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50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50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50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49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49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49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49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49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49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50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48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49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49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50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50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50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50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50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50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50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49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49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49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49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49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49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50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48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49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49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50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50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50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50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49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49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49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49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50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49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48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49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49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49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49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49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49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49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49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51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49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49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49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48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49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49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49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49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49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49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49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49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49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49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48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48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48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49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49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49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49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49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49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49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49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49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49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49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49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49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49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52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53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48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48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48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48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48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49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49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49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49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49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49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49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49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49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49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49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54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49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49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49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49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49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49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49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49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49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49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49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49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48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49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49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49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49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48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49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49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49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49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48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49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49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49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49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48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55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55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55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55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48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48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48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49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49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49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49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49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49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49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49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56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49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49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49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49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49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56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49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49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49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56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49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49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49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49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49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49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49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48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49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49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49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49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49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49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49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49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49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49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49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49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49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49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49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49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49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49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49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49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49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49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49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48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49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49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49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49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49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49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49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49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49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49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49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49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49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49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49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49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49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49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49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49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49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49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49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49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48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49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49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49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49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49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49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49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49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49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49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49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49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49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49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49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49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49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49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48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49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49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49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49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49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49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49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49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49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49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49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49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49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49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49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49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49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48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49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49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49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49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49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49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49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49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49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49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49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49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49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49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49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49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49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49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49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49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49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49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48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49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49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49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49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49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49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49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49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49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49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49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49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48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49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49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49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49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49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49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49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49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49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49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49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49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48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49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49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49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49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49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49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49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49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49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49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49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49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49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49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49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49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49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49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49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48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49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49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49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49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49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49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49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49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49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49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49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49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49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49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49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49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49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49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49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49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48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49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49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49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49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49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49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49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49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49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49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48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49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49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49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49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49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49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49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48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49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49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48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49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49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48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49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49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49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49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49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49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49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49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49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48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49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49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49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49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49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49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49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49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49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49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49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49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49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49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57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48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48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48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49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49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49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49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49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49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49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48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48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49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49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49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49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49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49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49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50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50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50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50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50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50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50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50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50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50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50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50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50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50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50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49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49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49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49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58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49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49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49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49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48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49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49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50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50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50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50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59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50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59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50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59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50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60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50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60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50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60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50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58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49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58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49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58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49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58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49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49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49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48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49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49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50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50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50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50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50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50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50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50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50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50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50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50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49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49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49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49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49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49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48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48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48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49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49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49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48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48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49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49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49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49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49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49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49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48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49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49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49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49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49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49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49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49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49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49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49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49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48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49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49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49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49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49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49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49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49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49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49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49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49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49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49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49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49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49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49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49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49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49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49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49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49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49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49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49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49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49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49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49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49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49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49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49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49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48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49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49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49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49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49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49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49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49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49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48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48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48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49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49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49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49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49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49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49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49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49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49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49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49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49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49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49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49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49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48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48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48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49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49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49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49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49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49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49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49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49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49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49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49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49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49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49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49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49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49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49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49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49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49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49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49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49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49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49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49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49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49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49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49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49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49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49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49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49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49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49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49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49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49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49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49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49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49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48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48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48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49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49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49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49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49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49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49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49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49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49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49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49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49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49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49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49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49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49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49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49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49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49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49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61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47"/>
      <c r="L812" s="847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06"/>
      <c r="B813" s="807" t="s">
        <v>616</v>
      </c>
      <c r="C813" s="808"/>
      <c r="D813" s="809"/>
      <c r="E813" s="809"/>
      <c r="F813" s="810"/>
      <c r="G813" s="810"/>
      <c r="H813" s="810"/>
      <c r="I813" s="810"/>
      <c r="J813" s="811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48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48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48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49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49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49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49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49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49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49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49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49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49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49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49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49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49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49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49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49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49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49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49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49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49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49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49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49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49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49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49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49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49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49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49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49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49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49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48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49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49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49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49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49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49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49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49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48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48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49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49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49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49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49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49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49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48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48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48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48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49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49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49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49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49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49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49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50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50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50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50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50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50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50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50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50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49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49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49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49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49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49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49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49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49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48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49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49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50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50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50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50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50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50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49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49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49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49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49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49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50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48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49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49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50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50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50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50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50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49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49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49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49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49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50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48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49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49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50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50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50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50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50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50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50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49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49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49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49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49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49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49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50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48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49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49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50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50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50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50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50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50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49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49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49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49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49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49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50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48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49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49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50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50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50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50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50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50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50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49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49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49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49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49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49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50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48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49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49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50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50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50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50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49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49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49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49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50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49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48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49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49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49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49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49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49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49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49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51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49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49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49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48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49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49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49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49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49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49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49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49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49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49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48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48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48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49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49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49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49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49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49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49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49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49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49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49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49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49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49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52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53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48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48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48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48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48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49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49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49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49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49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49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49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49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49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49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49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54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49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49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49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49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49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49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49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49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49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49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49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49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48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49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49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49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49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48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49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49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49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49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48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49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49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49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49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48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55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55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55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55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48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48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48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49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49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49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49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49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49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49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49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56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49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49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49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49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49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56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49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49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49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56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49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49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49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49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49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49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49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48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49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49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49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49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49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49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49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49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49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49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49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49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49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49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49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49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49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49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49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49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49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49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49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48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49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49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49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49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49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49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49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49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49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49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49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49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49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49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49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49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49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49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49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49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49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49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49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49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48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49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49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49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49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49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49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49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49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49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49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49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49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49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49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49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49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49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49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48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49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49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49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49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49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49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49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49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49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49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49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49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49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49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49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49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49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48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49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49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49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49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49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49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49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49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49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49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49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49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49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49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49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49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49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49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49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49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49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49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48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49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49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49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49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49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49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49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49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49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49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49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49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48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49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49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49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49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49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49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49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49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49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49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49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49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48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49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49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49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49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49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49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49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49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49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49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49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49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49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49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49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49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49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49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49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48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49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49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49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49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49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49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49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49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49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49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49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49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49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49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49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49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49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49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49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49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48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49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49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49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49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49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49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49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49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49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49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48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49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49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49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49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49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49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49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48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49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49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48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49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49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48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49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49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49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49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49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49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49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49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49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48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49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49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49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49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49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49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49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49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49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49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49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49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49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49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57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48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48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48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49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49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49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49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49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49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49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48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48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49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49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49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49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49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49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49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50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50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50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50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50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50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50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50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50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50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50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50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50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50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50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49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49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49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49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58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49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49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49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49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48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49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49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50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50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50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50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59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50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59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50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59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50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60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50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60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50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60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50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58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49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58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49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58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49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58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49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49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49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48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49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49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50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50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50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50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50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50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50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50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50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50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50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50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49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49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49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49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49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49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48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48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48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49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49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49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48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48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49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49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49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49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49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49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49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48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49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49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49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49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49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49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49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49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49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49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49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49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48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49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49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49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49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49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49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49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49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49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49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49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49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49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49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49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49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49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49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49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49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49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49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49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49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49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49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49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49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49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49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49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49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49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49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49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49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48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49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49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49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49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49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49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49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49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49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48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48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48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49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49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49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49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49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49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49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49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49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49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49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49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49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49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49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49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49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48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48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48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49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49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49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49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49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49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49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49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49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49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49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49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49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49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49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49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49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49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49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49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49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49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49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49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49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49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49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49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49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49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49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49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49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49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49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49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49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49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49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49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49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49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49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49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49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49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48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48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48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49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49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49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49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49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49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49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49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49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49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49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49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49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49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49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49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49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49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49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49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49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49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49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61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'кс-6'!AH759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06"/>
      <c r="B1597" s="807" t="s">
        <v>619</v>
      </c>
      <c r="C1597" s="808"/>
      <c r="D1597" s="809"/>
      <c r="E1597" s="809"/>
      <c r="F1597" s="810"/>
      <c r="G1597" s="810"/>
      <c r="H1597" s="810"/>
      <c r="I1597" s="810"/>
      <c r="J1597" s="811"/>
    </row>
    <row r="1598" spans="1:12" ht="13.5" thickBot="1" x14ac:dyDescent="0.25">
      <c r="A1598" s="581"/>
      <c r="B1598" s="571" t="s">
        <v>643</v>
      </c>
      <c r="C1598" s="572"/>
      <c r="D1598" s="573"/>
      <c r="E1598" s="574"/>
      <c r="F1598" s="575"/>
      <c r="G1598" s="927">
        <f>G1595-G810</f>
        <v>-85586.875</v>
      </c>
      <c r="H1598" s="928"/>
      <c r="I1598" s="927">
        <f>I1595-I810</f>
        <v>-64648.634999999776</v>
      </c>
      <c r="J1598" s="929">
        <f>J1595-J810</f>
        <v>-150235.50999999978</v>
      </c>
      <c r="K1598" s="933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30">
        <f>G1598/1.2*0.2</f>
        <v>-14264.47916666667</v>
      </c>
      <c r="H1599" s="931"/>
      <c r="I1599" s="930">
        <f>I1598/1.2*0.2</f>
        <v>-10774.772499999963</v>
      </c>
      <c r="J1599" s="932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687"/>
      <c r="D1601" s="1687"/>
      <c r="E1601" s="1687"/>
      <c r="F1601" s="1687"/>
      <c r="G1601" s="1687"/>
      <c r="H1601" s="1687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686" t="s">
        <v>551</v>
      </c>
      <c r="C1602" s="1686"/>
      <c r="D1602" s="1686"/>
      <c r="E1602" s="1686"/>
      <c r="F1602" s="1686"/>
      <c r="G1602" s="1686"/>
      <c r="H1602" s="1686"/>
      <c r="I1602" s="1686"/>
      <c r="J1602" s="1686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687"/>
      <c r="D1603" s="1687"/>
      <c r="E1603" s="1687"/>
      <c r="F1603" s="1687"/>
      <c r="G1603" s="1687"/>
      <c r="H1603" s="1687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686" t="s">
        <v>551</v>
      </c>
      <c r="C1604" s="1686"/>
      <c r="D1604" s="1686"/>
      <c r="E1604" s="1686"/>
      <c r="F1604" s="1686"/>
      <c r="G1604" s="1686"/>
      <c r="H1604" s="1686"/>
      <c r="I1604" s="1686"/>
      <c r="J1604" s="1686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710"/>
      <c r="B1" s="1710"/>
      <c r="C1" s="1710"/>
      <c r="D1" s="1710"/>
      <c r="E1" s="843"/>
      <c r="F1" s="843"/>
      <c r="G1" s="843"/>
      <c r="H1" s="1707" t="s">
        <v>525</v>
      </c>
      <c r="I1" s="1707"/>
      <c r="J1" s="1707"/>
      <c r="K1" s="1707"/>
      <c r="L1" s="1707"/>
    </row>
    <row r="2" spans="1:12" x14ac:dyDescent="0.25">
      <c r="A2" s="843"/>
      <c r="B2" s="843"/>
      <c r="C2" s="843"/>
      <c r="D2" s="843"/>
      <c r="E2" s="843"/>
      <c r="F2" s="843"/>
      <c r="G2" s="843"/>
      <c r="H2" s="1707" t="s">
        <v>526</v>
      </c>
      <c r="I2" s="1707"/>
      <c r="J2" s="1707"/>
      <c r="K2" s="1707"/>
      <c r="L2" s="1707"/>
    </row>
    <row r="3" spans="1:12" x14ac:dyDescent="0.25">
      <c r="A3" s="843"/>
      <c r="B3" s="843"/>
      <c r="C3" s="843"/>
      <c r="D3" s="843"/>
      <c r="E3" s="843"/>
      <c r="F3" s="843"/>
      <c r="G3" s="843"/>
      <c r="H3" s="1707" t="s">
        <v>527</v>
      </c>
      <c r="I3" s="1707"/>
      <c r="J3" s="1707"/>
      <c r="K3" s="1707"/>
      <c r="L3" s="1707"/>
    </row>
    <row r="4" spans="1:12" x14ac:dyDescent="0.25">
      <c r="A4" s="843"/>
      <c r="B4" s="843"/>
      <c r="C4" s="843"/>
      <c r="D4" s="843"/>
      <c r="E4" s="843"/>
      <c r="F4" s="843"/>
      <c r="G4" s="843"/>
      <c r="H4" s="843"/>
      <c r="I4" s="843"/>
      <c r="J4" s="843"/>
      <c r="K4" s="1708" t="s">
        <v>528</v>
      </c>
      <c r="L4" s="1709"/>
    </row>
    <row r="5" spans="1:12" x14ac:dyDescent="0.25">
      <c r="A5" s="843"/>
      <c r="B5" s="843"/>
      <c r="C5" s="843"/>
      <c r="D5" s="843"/>
      <c r="E5" s="843"/>
      <c r="F5" s="843"/>
      <c r="G5" s="843"/>
      <c r="H5" s="843"/>
      <c r="I5" s="1707" t="s">
        <v>501</v>
      </c>
      <c r="J5" s="1707"/>
      <c r="K5" s="1708">
        <v>322005</v>
      </c>
      <c r="L5" s="1709"/>
    </row>
    <row r="6" spans="1:12" x14ac:dyDescent="0.25">
      <c r="A6" s="843"/>
      <c r="B6" s="843"/>
      <c r="C6" s="843"/>
      <c r="D6" s="843"/>
      <c r="E6" s="843"/>
      <c r="F6" s="843"/>
      <c r="G6" s="843"/>
      <c r="H6" s="843"/>
      <c r="I6" s="840"/>
      <c r="J6" s="840"/>
      <c r="K6" s="597"/>
      <c r="L6" s="598"/>
    </row>
    <row r="7" spans="1:12" ht="35.25" customHeight="1" x14ac:dyDescent="0.25">
      <c r="A7" s="599" t="s">
        <v>503</v>
      </c>
      <c r="B7" s="1715" t="s">
        <v>504</v>
      </c>
      <c r="C7" s="1715"/>
      <c r="D7" s="1715"/>
      <c r="E7" s="1715"/>
      <c r="F7" s="1715"/>
      <c r="G7" s="1715"/>
      <c r="H7" s="1715"/>
      <c r="I7" s="1715"/>
      <c r="J7" s="840" t="s">
        <v>505</v>
      </c>
      <c r="K7" s="1716">
        <v>58306175</v>
      </c>
      <c r="L7" s="1717"/>
    </row>
    <row r="8" spans="1:12" ht="15.75" customHeight="1" x14ac:dyDescent="0.25">
      <c r="A8" s="599"/>
      <c r="B8" s="1718" t="s">
        <v>507</v>
      </c>
      <c r="C8" s="1718"/>
      <c r="D8" s="1718"/>
      <c r="E8" s="1718"/>
      <c r="F8" s="1718"/>
      <c r="G8" s="1718"/>
      <c r="H8" s="1718"/>
      <c r="I8" s="1718"/>
      <c r="J8" s="843"/>
      <c r="K8" s="841"/>
      <c r="L8" s="842"/>
    </row>
    <row r="9" spans="1:12" ht="42.75" customHeight="1" x14ac:dyDescent="0.25">
      <c r="A9" s="599" t="s">
        <v>508</v>
      </c>
      <c r="B9" s="1715" t="s">
        <v>529</v>
      </c>
      <c r="C9" s="1715"/>
      <c r="D9" s="1715"/>
      <c r="E9" s="1715"/>
      <c r="F9" s="1715"/>
      <c r="G9" s="1715"/>
      <c r="H9" s="1715"/>
      <c r="I9" s="1715"/>
      <c r="J9" s="840" t="s">
        <v>505</v>
      </c>
      <c r="K9" s="1719">
        <v>47569575</v>
      </c>
      <c r="L9" s="1720"/>
    </row>
    <row r="10" spans="1:12" ht="12.75" customHeight="1" x14ac:dyDescent="0.25">
      <c r="A10" s="599"/>
      <c r="B10" s="1718" t="s">
        <v>507</v>
      </c>
      <c r="C10" s="1718"/>
      <c r="D10" s="1718"/>
      <c r="E10" s="1718"/>
      <c r="F10" s="1718"/>
      <c r="G10" s="1718"/>
      <c r="H10" s="1718"/>
      <c r="I10" s="1718"/>
      <c r="J10" s="843"/>
      <c r="K10" s="841"/>
      <c r="L10" s="842"/>
    </row>
    <row r="11" spans="1:12" ht="35.25" customHeight="1" x14ac:dyDescent="0.25">
      <c r="A11" s="599" t="s">
        <v>556</v>
      </c>
      <c r="B11" s="1715" t="s">
        <v>558</v>
      </c>
      <c r="C11" s="1715"/>
      <c r="D11" s="1715"/>
      <c r="E11" s="1715"/>
      <c r="F11" s="1715"/>
      <c r="G11" s="1715"/>
      <c r="H11" s="1715"/>
      <c r="I11" s="1715"/>
      <c r="J11" s="840"/>
      <c r="K11" s="1719" t="str">
        <f>IF([3]Source!Y15&lt;&gt;"",[3]Source!Y15," ")</f>
        <v xml:space="preserve"> </v>
      </c>
      <c r="L11" s="1720"/>
    </row>
    <row r="12" spans="1:12" x14ac:dyDescent="0.25">
      <c r="A12" s="602"/>
      <c r="B12" s="1718" t="s">
        <v>530</v>
      </c>
      <c r="C12" s="1718"/>
      <c r="D12" s="1718"/>
      <c r="E12" s="1718"/>
      <c r="F12" s="1718"/>
      <c r="G12" s="1718"/>
      <c r="H12" s="1718"/>
      <c r="I12" s="1718"/>
      <c r="J12" s="84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40"/>
      <c r="K13" s="597"/>
      <c r="L13" s="598"/>
    </row>
    <row r="14" spans="1:12" x14ac:dyDescent="0.25">
      <c r="A14" s="843"/>
      <c r="B14" s="843"/>
      <c r="C14" s="843"/>
      <c r="D14" s="843"/>
      <c r="E14" s="843"/>
      <c r="F14" s="843"/>
      <c r="G14" s="843"/>
      <c r="H14" s="1707" t="s">
        <v>531</v>
      </c>
      <c r="I14" s="1707"/>
      <c r="J14" s="1721"/>
      <c r="K14" s="1708" t="str">
        <f>IF([3]Source!AC15&lt;&gt;"",[3]Source!AC15," ")</f>
        <v xml:space="preserve"> </v>
      </c>
      <c r="L14" s="1709"/>
    </row>
    <row r="15" spans="1:12" x14ac:dyDescent="0.25">
      <c r="A15" s="843"/>
      <c r="B15" s="843"/>
      <c r="C15" s="843"/>
      <c r="D15" s="843"/>
      <c r="E15" s="1707" t="s">
        <v>532</v>
      </c>
      <c r="F15" s="1707"/>
      <c r="G15" s="1707"/>
      <c r="H15" s="1707"/>
      <c r="I15" s="1711" t="s">
        <v>514</v>
      </c>
      <c r="J15" s="1712"/>
      <c r="K15" s="1713" t="s">
        <v>515</v>
      </c>
      <c r="L15" s="1714"/>
    </row>
    <row r="16" spans="1:12" x14ac:dyDescent="0.25">
      <c r="A16" s="843"/>
      <c r="B16" s="843"/>
      <c r="C16" s="843"/>
      <c r="D16" s="843"/>
      <c r="E16" s="843"/>
      <c r="F16" s="843"/>
      <c r="G16" s="843"/>
      <c r="H16" s="843"/>
      <c r="I16" s="1722" t="s">
        <v>516</v>
      </c>
      <c r="J16" s="1723"/>
      <c r="K16" s="1724">
        <v>45198</v>
      </c>
      <c r="L16" s="1725"/>
    </row>
    <row r="17" spans="1:30" x14ac:dyDescent="0.25">
      <c r="E17" s="1820" t="s">
        <v>581</v>
      </c>
      <c r="F17" s="1820"/>
      <c r="G17" s="1820"/>
      <c r="H17" s="1820"/>
      <c r="I17" s="1821" t="s">
        <v>514</v>
      </c>
      <c r="J17" s="1822"/>
      <c r="K17" s="1823" t="s">
        <v>623</v>
      </c>
      <c r="L17" s="1824"/>
    </row>
    <row r="18" spans="1:30" x14ac:dyDescent="0.25">
      <c r="I18" s="1825" t="s">
        <v>516</v>
      </c>
      <c r="J18" s="1826"/>
      <c r="K18" s="1827">
        <v>45505</v>
      </c>
      <c r="L18" s="1828"/>
    </row>
    <row r="20" spans="1:30" s="606" customFormat="1" x14ac:dyDescent="0.2">
      <c r="A20" s="605"/>
      <c r="B20" s="605"/>
      <c r="C20" s="605"/>
      <c r="D20" s="605"/>
      <c r="E20" s="1726" t="s">
        <v>533</v>
      </c>
      <c r="F20" s="1727"/>
      <c r="G20" s="1726" t="s">
        <v>534</v>
      </c>
      <c r="H20" s="1730"/>
      <c r="I20" s="1726" t="s">
        <v>520</v>
      </c>
      <c r="J20" s="1727"/>
      <c r="K20" s="1727"/>
      <c r="L20" s="1730"/>
    </row>
    <row r="21" spans="1:30" s="606" customFormat="1" x14ac:dyDescent="0.2">
      <c r="A21" s="605"/>
      <c r="B21" s="605"/>
      <c r="C21" s="605"/>
      <c r="D21" s="605"/>
      <c r="E21" s="1728"/>
      <c r="F21" s="1729"/>
      <c r="G21" s="1728"/>
      <c r="H21" s="1731"/>
      <c r="I21" s="1732" t="s">
        <v>521</v>
      </c>
      <c r="J21" s="1733"/>
      <c r="K21" s="1732" t="s">
        <v>522</v>
      </c>
      <c r="L21" s="1734"/>
    </row>
    <row r="22" spans="1:30" x14ac:dyDescent="0.25">
      <c r="A22" s="843"/>
      <c r="B22" s="843"/>
      <c r="C22" s="843"/>
      <c r="D22" s="843"/>
      <c r="E22" s="1716">
        <v>5</v>
      </c>
      <c r="F22" s="1736"/>
      <c r="G22" s="1724">
        <v>45534</v>
      </c>
      <c r="H22" s="1725"/>
      <c r="I22" s="1724">
        <v>45506</v>
      </c>
      <c r="J22" s="1737"/>
      <c r="K22" s="1724">
        <v>45534</v>
      </c>
      <c r="L22" s="1725"/>
    </row>
    <row r="23" spans="1:30" x14ac:dyDescent="0.25">
      <c r="A23" s="843"/>
      <c r="B23" s="843"/>
      <c r="C23" s="843"/>
      <c r="D23" s="843"/>
      <c r="E23" s="843"/>
      <c r="F23" s="843"/>
      <c r="G23" s="843"/>
      <c r="H23" s="843"/>
      <c r="I23" s="843"/>
      <c r="J23" s="843"/>
      <c r="K23" s="843"/>
      <c r="L23" s="843"/>
    </row>
    <row r="24" spans="1:30" x14ac:dyDescent="0.25">
      <c r="A24" s="843"/>
      <c r="B24" s="843"/>
      <c r="C24" s="843"/>
      <c r="D24" s="843"/>
      <c r="E24" s="843"/>
      <c r="F24" s="843"/>
      <c r="G24" s="843"/>
      <c r="H24" s="843"/>
      <c r="I24" s="843"/>
      <c r="J24" s="843"/>
      <c r="K24" s="843"/>
      <c r="L24" s="843"/>
    </row>
    <row r="25" spans="1:30" s="607" customFormat="1" x14ac:dyDescent="0.25">
      <c r="A25" s="1738" t="s">
        <v>535</v>
      </c>
      <c r="B25" s="1738"/>
      <c r="C25" s="1738"/>
      <c r="D25" s="1738"/>
      <c r="E25" s="1738"/>
      <c r="F25" s="1738"/>
      <c r="G25" s="1738"/>
      <c r="H25" s="1738"/>
      <c r="I25" s="1738"/>
      <c r="J25" s="1738"/>
      <c r="K25" s="1738"/>
      <c r="L25" s="1738"/>
    </row>
    <row r="26" spans="1:30" x14ac:dyDescent="0.25">
      <c r="A26" s="843"/>
      <c r="B26" s="843"/>
      <c r="C26" s="843"/>
      <c r="D26" s="843"/>
      <c r="E26" s="843"/>
      <c r="F26" s="843"/>
      <c r="G26" s="843"/>
      <c r="H26" s="843"/>
      <c r="I26" s="843"/>
      <c r="J26" s="843"/>
      <c r="K26" s="843"/>
      <c r="L26" s="843"/>
    </row>
    <row r="27" spans="1:30" x14ac:dyDescent="0.25">
      <c r="A27" s="843"/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</row>
    <row r="28" spans="1:30" ht="15" customHeight="1" x14ac:dyDescent="0.25">
      <c r="A28" s="1735" t="s">
        <v>536</v>
      </c>
      <c r="B28" s="1735" t="s">
        <v>537</v>
      </c>
      <c r="C28" s="1735"/>
      <c r="D28" s="1735"/>
      <c r="E28" s="1735"/>
      <c r="F28" s="1735" t="s">
        <v>538</v>
      </c>
      <c r="G28" s="1735" t="s">
        <v>539</v>
      </c>
      <c r="H28" s="1735"/>
      <c r="I28" s="1735"/>
      <c r="J28" s="1735"/>
      <c r="K28" s="1735"/>
      <c r="L28" s="1735"/>
    </row>
    <row r="29" spans="1:30" ht="15" customHeight="1" x14ac:dyDescent="0.25">
      <c r="A29" s="1735"/>
      <c r="B29" s="1735"/>
      <c r="C29" s="1735"/>
      <c r="D29" s="1735"/>
      <c r="E29" s="1735"/>
      <c r="F29" s="1735"/>
      <c r="G29" s="1735" t="s">
        <v>540</v>
      </c>
      <c r="H29" s="1735"/>
      <c r="I29" s="1735" t="s">
        <v>541</v>
      </c>
      <c r="J29" s="1735"/>
      <c r="K29" s="1735" t="s">
        <v>542</v>
      </c>
      <c r="L29" s="1735"/>
    </row>
    <row r="30" spans="1:30" ht="15" customHeight="1" x14ac:dyDescent="0.25">
      <c r="A30" s="1735"/>
      <c r="B30" s="1735"/>
      <c r="C30" s="1735"/>
      <c r="D30" s="1735"/>
      <c r="E30" s="1735"/>
      <c r="F30" s="1735"/>
      <c r="G30" s="1735"/>
      <c r="H30" s="1735"/>
      <c r="I30" s="1735"/>
      <c r="J30" s="1735"/>
      <c r="K30" s="1735"/>
      <c r="L30" s="1735"/>
    </row>
    <row r="31" spans="1:30" ht="15" customHeight="1" x14ac:dyDescent="0.25">
      <c r="A31" s="1735"/>
      <c r="B31" s="1735"/>
      <c r="C31" s="1735"/>
      <c r="D31" s="1735"/>
      <c r="E31" s="1735"/>
      <c r="F31" s="1735"/>
      <c r="G31" s="1735"/>
      <c r="H31" s="1735"/>
      <c r="I31" s="1735"/>
      <c r="J31" s="1735"/>
      <c r="K31" s="1735"/>
      <c r="L31" s="1735"/>
    </row>
    <row r="32" spans="1:30" ht="15.75" customHeight="1" x14ac:dyDescent="0.25">
      <c r="A32" s="838">
        <v>1</v>
      </c>
      <c r="B32" s="1739">
        <v>2</v>
      </c>
      <c r="C32" s="1739"/>
      <c r="D32" s="1739"/>
      <c r="E32" s="1739"/>
      <c r="F32" s="838">
        <v>3</v>
      </c>
      <c r="G32" s="1739">
        <v>4</v>
      </c>
      <c r="H32" s="1739"/>
      <c r="I32" s="1739">
        <v>5</v>
      </c>
      <c r="J32" s="1739"/>
      <c r="K32" s="1739">
        <v>6</v>
      </c>
      <c r="L32" s="1739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39"/>
      <c r="B33" s="1740" t="s">
        <v>543</v>
      </c>
      <c r="C33" s="1740"/>
      <c r="D33" s="1740"/>
      <c r="E33" s="1740"/>
      <c r="F33" s="611"/>
      <c r="G33" s="1741">
        <f>37863026.6+K33</f>
        <v>40622286.795166671</v>
      </c>
      <c r="H33" s="1742"/>
      <c r="I33" s="1741">
        <f>37863026.6+K33</f>
        <v>40622286.795166671</v>
      </c>
      <c r="J33" s="1742"/>
      <c r="K33" s="1743">
        <f>'[8]кс-2'!K850</f>
        <v>2759260.1951666665</v>
      </c>
      <c r="L33" s="1743"/>
      <c r="M33" s="675">
        <f>'[8]кс-2'!J550/1.2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39">
        <v>1</v>
      </c>
      <c r="B34" s="1744" t="s">
        <v>624</v>
      </c>
      <c r="C34" s="1744"/>
      <c r="D34" s="1744"/>
      <c r="E34" s="1744"/>
      <c r="F34" s="839"/>
      <c r="G34" s="1746"/>
      <c r="H34" s="1746"/>
      <c r="I34" s="1746"/>
      <c r="J34" s="1746"/>
      <c r="K34" s="1746">
        <f>K33</f>
        <v>2759260.1951666665</v>
      </c>
      <c r="L34" s="1746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747" t="s">
        <v>544</v>
      </c>
      <c r="B35" s="1747"/>
      <c r="C35" s="1747"/>
      <c r="D35" s="1747"/>
      <c r="E35" s="1747"/>
      <c r="F35" s="1747"/>
      <c r="G35" s="1748">
        <f>37863026.6+K35</f>
        <v>40622286.795166671</v>
      </c>
      <c r="H35" s="1749"/>
      <c r="I35" s="1748">
        <f>37863026.6+K35</f>
        <v>40622286.795166671</v>
      </c>
      <c r="J35" s="1749"/>
      <c r="K35" s="1748">
        <f>K33</f>
        <v>2759260.1951666665</v>
      </c>
      <c r="L35" s="1749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750" t="s">
        <v>545</v>
      </c>
      <c r="B36" s="1750"/>
      <c r="C36" s="1750"/>
      <c r="D36" s="1750"/>
      <c r="E36" s="1750"/>
      <c r="F36" s="1750"/>
      <c r="G36" s="1746"/>
      <c r="H36" s="1746"/>
      <c r="I36" s="1746"/>
      <c r="J36" s="1746"/>
      <c r="K36" s="1746">
        <f>0.2*K35</f>
        <v>551852.03903333331</v>
      </c>
      <c r="L36" s="1746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747" t="s">
        <v>546</v>
      </c>
      <c r="B37" s="1747"/>
      <c r="C37" s="1747"/>
      <c r="D37" s="1747"/>
      <c r="E37" s="1747"/>
      <c r="F37" s="1747"/>
      <c r="G37" s="1752"/>
      <c r="H37" s="1752"/>
      <c r="I37" s="1752"/>
      <c r="J37" s="1752"/>
      <c r="K37" s="1752">
        <f>K35+K36</f>
        <v>3311112.2341999998</v>
      </c>
      <c r="L37" s="175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750" t="s">
        <v>568</v>
      </c>
      <c r="B38" s="1750"/>
      <c r="C38" s="1750"/>
      <c r="D38" s="1750"/>
      <c r="E38" s="1750"/>
      <c r="F38" s="1750"/>
      <c r="G38" s="1754">
        <f>24980510.42+K38</f>
        <v>26800959.926363163</v>
      </c>
      <c r="H38" s="1754"/>
      <c r="I38" s="1754">
        <f>24980510.42+K38</f>
        <v>26800959.926363163</v>
      </c>
      <c r="J38" s="1754"/>
      <c r="K38" s="1754">
        <f>0.5498*K37</f>
        <v>1820449.5063631597</v>
      </c>
      <c r="L38" s="1754"/>
    </row>
    <row r="39" spans="1:30" s="615" customFormat="1" ht="15.75" customHeight="1" x14ac:dyDescent="0.2">
      <c r="A39" s="1747" t="s">
        <v>547</v>
      </c>
      <c r="B39" s="1747"/>
      <c r="C39" s="1747"/>
      <c r="D39" s="1747"/>
      <c r="E39" s="1747"/>
      <c r="F39" s="1747"/>
      <c r="G39" s="1751"/>
      <c r="H39" s="1751"/>
      <c r="I39" s="1751"/>
      <c r="J39" s="1751"/>
      <c r="K39" s="1751">
        <f>K37-K38</f>
        <v>1490662.7278368401</v>
      </c>
      <c r="L39" s="1751"/>
    </row>
    <row r="40" spans="1:30" s="615" customFormat="1" ht="15.75" customHeight="1" x14ac:dyDescent="0.2">
      <c r="A40" s="1750" t="s">
        <v>383</v>
      </c>
      <c r="B40" s="1750"/>
      <c r="C40" s="1750"/>
      <c r="D40" s="1750"/>
      <c r="E40" s="1750"/>
      <c r="F40" s="1750"/>
      <c r="G40" s="1754"/>
      <c r="H40" s="1754"/>
      <c r="I40" s="1754"/>
      <c r="J40" s="1754"/>
      <c r="K40" s="1754">
        <f>K39/6</f>
        <v>248443.78797280669</v>
      </c>
      <c r="L40" s="1754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43"/>
      <c r="C42" s="843"/>
      <c r="D42" s="843"/>
      <c r="E42" s="843"/>
      <c r="F42" s="843"/>
      <c r="G42" s="843"/>
      <c r="H42" s="843"/>
      <c r="I42" s="843"/>
      <c r="J42" s="843"/>
      <c r="K42" s="843"/>
      <c r="L42" s="843"/>
    </row>
    <row r="43" spans="1:30" x14ac:dyDescent="0.25">
      <c r="A43" s="619"/>
      <c r="B43" s="843"/>
      <c r="C43" s="843"/>
      <c r="D43" s="843"/>
      <c r="E43" s="843"/>
      <c r="F43" s="843"/>
      <c r="G43" s="843"/>
      <c r="H43" s="843"/>
      <c r="I43" s="843"/>
      <c r="J43" s="843"/>
      <c r="K43" s="843"/>
      <c r="L43" s="843"/>
    </row>
    <row r="44" spans="1:30" x14ac:dyDescent="0.25">
      <c r="A44" s="843"/>
      <c r="B44" s="843"/>
      <c r="C44" s="843"/>
      <c r="D44" s="843"/>
      <c r="E44" s="843"/>
      <c r="F44" s="843"/>
      <c r="G44" s="843"/>
      <c r="H44" s="843"/>
      <c r="I44" s="843"/>
      <c r="J44" s="843"/>
      <c r="K44" s="843"/>
      <c r="L44" s="843"/>
      <c r="N44" s="620"/>
    </row>
    <row r="45" spans="1:30" x14ac:dyDescent="0.25">
      <c r="A45" s="843"/>
      <c r="B45" s="843"/>
      <c r="C45" s="843"/>
      <c r="D45" s="843"/>
      <c r="E45" s="843"/>
      <c r="F45" s="843"/>
      <c r="G45" s="843"/>
      <c r="H45" s="843"/>
      <c r="I45" s="843"/>
      <c r="J45" s="843"/>
      <c r="K45" s="843"/>
      <c r="L45" s="843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756" t="s">
        <v>554</v>
      </c>
      <c r="C47" s="1756"/>
      <c r="D47" s="1756"/>
      <c r="E47" s="1756"/>
      <c r="F47" s="1756"/>
      <c r="G47" s="1756"/>
      <c r="H47" s="1756"/>
      <c r="I47" s="626"/>
      <c r="J47" s="1757" t="s">
        <v>555</v>
      </c>
      <c r="K47" s="1757"/>
      <c r="L47" s="1757"/>
    </row>
    <row r="48" spans="1:30" x14ac:dyDescent="0.25">
      <c r="A48" s="843"/>
      <c r="B48" s="843"/>
      <c r="C48" s="627"/>
      <c r="D48" s="627"/>
      <c r="E48" s="1755" t="s">
        <v>551</v>
      </c>
      <c r="F48" s="1755"/>
      <c r="G48" s="1755"/>
      <c r="H48" s="1755"/>
      <c r="I48" s="1755"/>
      <c r="J48" s="1755" t="s">
        <v>552</v>
      </c>
      <c r="K48" s="1755"/>
      <c r="L48" s="1755"/>
    </row>
    <row r="49" spans="1:12" x14ac:dyDescent="0.25">
      <c r="A49" s="621"/>
      <c r="B49" s="843"/>
      <c r="C49" s="843"/>
      <c r="D49" s="843"/>
      <c r="E49" s="843"/>
      <c r="F49" s="843"/>
      <c r="G49" s="843"/>
      <c r="H49" s="843"/>
      <c r="I49" s="843"/>
      <c r="J49" s="843"/>
      <c r="K49" s="622"/>
      <c r="L49" s="843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756" t="s">
        <v>549</v>
      </c>
      <c r="C51" s="1756"/>
      <c r="D51" s="1756"/>
      <c r="E51" s="1756"/>
      <c r="F51" s="1756"/>
      <c r="G51" s="1756"/>
      <c r="H51" s="1756"/>
      <c r="I51" s="626"/>
      <c r="J51" s="1757" t="s">
        <v>550</v>
      </c>
      <c r="K51" s="1757"/>
      <c r="L51" s="1757"/>
    </row>
    <row r="52" spans="1:12" x14ac:dyDescent="0.25">
      <c r="A52" s="843"/>
      <c r="B52" s="843"/>
      <c r="C52" s="627"/>
      <c r="D52" s="627"/>
      <c r="E52" s="1755" t="s">
        <v>551</v>
      </c>
      <c r="F52" s="1755"/>
      <c r="G52" s="1755"/>
      <c r="H52" s="1755"/>
      <c r="I52" s="1755"/>
      <c r="J52" s="1755" t="s">
        <v>552</v>
      </c>
      <c r="K52" s="1755"/>
      <c r="L52" s="1755"/>
    </row>
    <row r="53" spans="1:12" x14ac:dyDescent="0.25">
      <c r="A53" s="843"/>
      <c r="B53" s="843"/>
      <c r="C53" s="843"/>
      <c r="D53" s="843"/>
      <c r="E53" s="843"/>
      <c r="F53" s="843"/>
      <c r="G53" s="843"/>
      <c r="H53" s="843"/>
      <c r="I53" s="843"/>
      <c r="J53" s="843"/>
      <c r="K53" s="840"/>
      <c r="L53" s="843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1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917" t="s">
        <v>505</v>
      </c>
      <c r="J5" s="643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917"/>
      <c r="J6" s="644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917" t="s">
        <v>505</v>
      </c>
      <c r="J7" s="643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917"/>
      <c r="J8" s="645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917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17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0" x14ac:dyDescent="0.2">
      <c r="A16" s="504"/>
      <c r="B16" s="505"/>
      <c r="C16" s="505"/>
      <c r="D16" s="506"/>
      <c r="E16" s="506"/>
      <c r="F16" s="506"/>
      <c r="G16" s="1699"/>
      <c r="H16" s="1701"/>
      <c r="I16" s="920" t="s">
        <v>521</v>
      </c>
      <c r="J16" s="642" t="s">
        <v>522</v>
      </c>
    </row>
    <row r="17" spans="1:10" x14ac:dyDescent="0.2">
      <c r="A17" s="504"/>
      <c r="B17" s="918"/>
      <c r="C17" s="918"/>
      <c r="D17" s="918"/>
      <c r="E17" s="918"/>
      <c r="F17" s="918"/>
      <c r="G17" s="920" t="s">
        <v>639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688" t="s">
        <v>617</v>
      </c>
      <c r="C18" s="1688"/>
      <c r="D18" s="1688"/>
      <c r="E18" s="1688"/>
      <c r="F18" s="1688"/>
      <c r="G18" s="1688"/>
      <c r="H18" s="706"/>
      <c r="I18" s="707"/>
      <c r="J18" s="708"/>
    </row>
    <row r="19" spans="1:10" ht="15" customHeight="1" x14ac:dyDescent="0.2">
      <c r="A19" s="523"/>
      <c r="B19" s="1688" t="s">
        <v>618</v>
      </c>
      <c r="C19" s="1688"/>
      <c r="D19" s="1688"/>
      <c r="E19" s="1688"/>
      <c r="F19" s="1688"/>
      <c r="G19" s="1688"/>
      <c r="H19" s="706"/>
      <c r="I19" s="707"/>
      <c r="J19" s="708"/>
    </row>
    <row r="20" spans="1:10" ht="15" customHeight="1" thickBot="1" x14ac:dyDescent="0.25">
      <c r="A20" s="79"/>
      <c r="B20" s="1688"/>
      <c r="C20" s="1689"/>
      <c r="D20" s="1689"/>
      <c r="E20" s="1689"/>
      <c r="F20" s="1689"/>
      <c r="G20" s="1689"/>
      <c r="H20" s="1690"/>
      <c r="I20" s="1690"/>
      <c r="J20" s="169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691" t="s">
        <v>444</v>
      </c>
      <c r="G21" s="1692"/>
      <c r="H21" s="1691" t="s">
        <v>445</v>
      </c>
      <c r="I21" s="1692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06"/>
      <c r="B25" s="807" t="s">
        <v>615</v>
      </c>
      <c r="C25" s="808"/>
      <c r="D25" s="809"/>
      <c r="E25" s="809"/>
      <c r="F25" s="810"/>
      <c r="G25" s="810"/>
      <c r="H25" s="810"/>
      <c r="I25" s="810"/>
      <c r="J25" s="811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18">
        <v>220</v>
      </c>
      <c r="B248" s="528" t="s">
        <v>105</v>
      </c>
      <c r="C248" s="530"/>
      <c r="D248" s="530"/>
      <c r="E248" s="530"/>
      <c r="F248" s="530"/>
      <c r="G248" s="819"/>
      <c r="H248" s="820"/>
      <c r="I248" s="819"/>
      <c r="J248" s="821"/>
    </row>
    <row r="249" spans="1:10" hidden="1" x14ac:dyDescent="0.2">
      <c r="A249" s="818">
        <v>221</v>
      </c>
      <c r="B249" s="822" t="s">
        <v>44</v>
      </c>
      <c r="C249" s="538"/>
      <c r="D249" s="533"/>
      <c r="E249" s="533"/>
      <c r="F249" s="533"/>
      <c r="G249" s="819"/>
      <c r="H249" s="820"/>
      <c r="I249" s="819"/>
      <c r="J249" s="821"/>
    </row>
    <row r="250" spans="1:10" hidden="1" x14ac:dyDescent="0.2">
      <c r="A250" s="818">
        <v>222</v>
      </c>
      <c r="B250" s="822" t="s">
        <v>106</v>
      </c>
      <c r="C250" s="538"/>
      <c r="D250" s="533"/>
      <c r="E250" s="533"/>
      <c r="F250" s="533"/>
      <c r="G250" s="819"/>
      <c r="H250" s="820"/>
      <c r="I250" s="819"/>
      <c r="J250" s="821"/>
    </row>
    <row r="251" spans="1:10" hidden="1" x14ac:dyDescent="0.2">
      <c r="A251" s="818">
        <v>223</v>
      </c>
      <c r="B251" s="822" t="s">
        <v>107</v>
      </c>
      <c r="C251" s="538"/>
      <c r="D251" s="533"/>
      <c r="E251" s="533"/>
      <c r="F251" s="533"/>
      <c r="G251" s="819"/>
      <c r="H251" s="820"/>
      <c r="I251" s="819"/>
      <c r="J251" s="821"/>
    </row>
    <row r="252" spans="1:10" hidden="1" x14ac:dyDescent="0.2">
      <c r="A252" s="818">
        <v>224</v>
      </c>
      <c r="B252" s="822" t="s">
        <v>108</v>
      </c>
      <c r="C252" s="538"/>
      <c r="D252" s="533"/>
      <c r="E252" s="533"/>
      <c r="F252" s="533"/>
      <c r="G252" s="819"/>
      <c r="H252" s="820"/>
      <c r="I252" s="819"/>
      <c r="J252" s="821"/>
    </row>
    <row r="253" spans="1:10" ht="35.25" hidden="1" customHeight="1" x14ac:dyDescent="0.2">
      <c r="A253" s="818">
        <v>225</v>
      </c>
      <c r="B253" s="823" t="s">
        <v>109</v>
      </c>
      <c r="C253" s="533" t="s">
        <v>350</v>
      </c>
      <c r="D253" s="533" t="s">
        <v>14</v>
      </c>
      <c r="E253" s="533">
        <v>1</v>
      </c>
      <c r="F253" s="819">
        <v>228206.58</v>
      </c>
      <c r="G253" s="819">
        <f t="shared" ref="G253:G296" si="26">E253*F253</f>
        <v>228206.58</v>
      </c>
      <c r="H253" s="819">
        <v>566028.50399999996</v>
      </c>
      <c r="I253" s="819">
        <f t="shared" ref="I253:I296" si="27">E253*H253</f>
        <v>566028.50399999996</v>
      </c>
      <c r="J253" s="785">
        <f t="shared" ref="J253:J263" si="28">G253+I253</f>
        <v>794235.08399999992</v>
      </c>
    </row>
    <row r="254" spans="1:10" ht="37.5" hidden="1" customHeight="1" outlineLevel="1" x14ac:dyDescent="0.2">
      <c r="A254" s="818">
        <v>226</v>
      </c>
      <c r="B254" s="823" t="s">
        <v>110</v>
      </c>
      <c r="C254" s="533" t="s">
        <v>351</v>
      </c>
      <c r="D254" s="533" t="s">
        <v>14</v>
      </c>
      <c r="E254" s="533"/>
      <c r="F254" s="819">
        <v>77780.28</v>
      </c>
      <c r="G254" s="819">
        <f t="shared" si="26"/>
        <v>0</v>
      </c>
      <c r="H254" s="819">
        <v>200330.92799999999</v>
      </c>
      <c r="I254" s="819">
        <f t="shared" si="27"/>
        <v>0</v>
      </c>
      <c r="J254" s="785">
        <f t="shared" si="28"/>
        <v>0</v>
      </c>
    </row>
    <row r="255" spans="1:10" hidden="1" outlineLevel="1" x14ac:dyDescent="0.2">
      <c r="A255" s="818">
        <v>227</v>
      </c>
      <c r="B255" s="823" t="s">
        <v>111</v>
      </c>
      <c r="C255" s="533" t="s">
        <v>352</v>
      </c>
      <c r="D255" s="533" t="s">
        <v>14</v>
      </c>
      <c r="E255" s="533"/>
      <c r="F255" s="819">
        <v>32933</v>
      </c>
      <c r="G255" s="819">
        <f t="shared" si="26"/>
        <v>0</v>
      </c>
      <c r="H255" s="819">
        <v>103503.048</v>
      </c>
      <c r="I255" s="819">
        <f t="shared" si="27"/>
        <v>0</v>
      </c>
      <c r="J255" s="785">
        <f t="shared" si="28"/>
        <v>0</v>
      </c>
    </row>
    <row r="256" spans="1:10" hidden="1" collapsed="1" x14ac:dyDescent="0.2">
      <c r="A256" s="818">
        <v>228</v>
      </c>
      <c r="B256" s="822" t="s">
        <v>112</v>
      </c>
      <c r="C256" s="538"/>
      <c r="D256" s="533"/>
      <c r="E256" s="533"/>
      <c r="F256" s="819"/>
      <c r="G256" s="819">
        <f t="shared" si="26"/>
        <v>0</v>
      </c>
      <c r="H256" s="819"/>
      <c r="I256" s="819">
        <f t="shared" si="27"/>
        <v>0</v>
      </c>
      <c r="J256" s="785"/>
    </row>
    <row r="257" spans="1:10" ht="38.25" hidden="1" x14ac:dyDescent="0.2">
      <c r="A257" s="818">
        <v>229</v>
      </c>
      <c r="B257" s="823" t="s">
        <v>113</v>
      </c>
      <c r="C257" s="533" t="s">
        <v>353</v>
      </c>
      <c r="D257" s="533" t="s">
        <v>14</v>
      </c>
      <c r="E257" s="533">
        <v>1</v>
      </c>
      <c r="F257" s="819">
        <v>221688.18</v>
      </c>
      <c r="G257" s="819">
        <f t="shared" si="26"/>
        <v>221688.18</v>
      </c>
      <c r="H257" s="819">
        <v>565704.12</v>
      </c>
      <c r="I257" s="819">
        <f t="shared" si="27"/>
        <v>565704.12</v>
      </c>
      <c r="J257" s="785">
        <f t="shared" si="28"/>
        <v>787392.3</v>
      </c>
    </row>
    <row r="258" spans="1:10" ht="38.25" hidden="1" outlineLevel="1" x14ac:dyDescent="0.2">
      <c r="A258" s="818">
        <v>230</v>
      </c>
      <c r="B258" s="823" t="s">
        <v>110</v>
      </c>
      <c r="C258" s="533" t="s">
        <v>354</v>
      </c>
      <c r="D258" s="533" t="s">
        <v>14</v>
      </c>
      <c r="E258" s="533"/>
      <c r="F258" s="819">
        <v>77780.28</v>
      </c>
      <c r="G258" s="819">
        <f t="shared" si="26"/>
        <v>0</v>
      </c>
      <c r="H258" s="819">
        <v>200330.92799999999</v>
      </c>
      <c r="I258" s="819">
        <f t="shared" si="27"/>
        <v>0</v>
      </c>
      <c r="J258" s="785">
        <f t="shared" si="28"/>
        <v>0</v>
      </c>
    </row>
    <row r="259" spans="1:10" hidden="1" outlineLevel="1" x14ac:dyDescent="0.2">
      <c r="A259" s="818">
        <v>231</v>
      </c>
      <c r="B259" s="823" t="s">
        <v>111</v>
      </c>
      <c r="C259" s="533" t="s">
        <v>352</v>
      </c>
      <c r="D259" s="533" t="s">
        <v>14</v>
      </c>
      <c r="E259" s="533"/>
      <c r="F259" s="819">
        <v>32933</v>
      </c>
      <c r="G259" s="819">
        <f t="shared" si="26"/>
        <v>0</v>
      </c>
      <c r="H259" s="819">
        <v>103503.048</v>
      </c>
      <c r="I259" s="819">
        <f t="shared" si="27"/>
        <v>0</v>
      </c>
      <c r="J259" s="785">
        <f t="shared" si="28"/>
        <v>0</v>
      </c>
    </row>
    <row r="260" spans="1:10" hidden="1" collapsed="1" x14ac:dyDescent="0.2">
      <c r="A260" s="818">
        <v>232</v>
      </c>
      <c r="B260" s="822" t="s">
        <v>114</v>
      </c>
      <c r="C260" s="538"/>
      <c r="D260" s="533"/>
      <c r="E260" s="533"/>
      <c r="F260" s="819"/>
      <c r="G260" s="819">
        <f t="shared" si="26"/>
        <v>0</v>
      </c>
      <c r="H260" s="819"/>
      <c r="I260" s="819">
        <f t="shared" si="27"/>
        <v>0</v>
      </c>
      <c r="J260" s="785"/>
    </row>
    <row r="261" spans="1:10" ht="38.25" hidden="1" x14ac:dyDescent="0.2">
      <c r="A261" s="818">
        <v>233</v>
      </c>
      <c r="B261" s="823" t="s">
        <v>115</v>
      </c>
      <c r="C261" s="533" t="s">
        <v>355</v>
      </c>
      <c r="D261" s="533" t="s">
        <v>14</v>
      </c>
      <c r="E261" s="533">
        <v>1</v>
      </c>
      <c r="F261" s="819">
        <v>174873.3</v>
      </c>
      <c r="G261" s="819">
        <f t="shared" si="26"/>
        <v>174873.3</v>
      </c>
      <c r="H261" s="819">
        <v>469767.55200000003</v>
      </c>
      <c r="I261" s="819">
        <f t="shared" si="27"/>
        <v>469767.55200000003</v>
      </c>
      <c r="J261" s="785">
        <f t="shared" si="28"/>
        <v>644640.85199999996</v>
      </c>
    </row>
    <row r="262" spans="1:10" ht="38.25" hidden="1" outlineLevel="1" x14ac:dyDescent="0.2">
      <c r="A262" s="818">
        <v>234</v>
      </c>
      <c r="B262" s="823" t="s">
        <v>110</v>
      </c>
      <c r="C262" s="533" t="s">
        <v>351</v>
      </c>
      <c r="D262" s="533" t="s">
        <v>14</v>
      </c>
      <c r="E262" s="533"/>
      <c r="F262" s="819">
        <v>77780.28</v>
      </c>
      <c r="G262" s="819">
        <f t="shared" si="26"/>
        <v>0</v>
      </c>
      <c r="H262" s="819">
        <v>160846.10400000002</v>
      </c>
      <c r="I262" s="819">
        <f t="shared" si="27"/>
        <v>0</v>
      </c>
      <c r="J262" s="785">
        <f t="shared" si="28"/>
        <v>0</v>
      </c>
    </row>
    <row r="263" spans="1:10" hidden="1" outlineLevel="1" x14ac:dyDescent="0.2">
      <c r="A263" s="818">
        <v>235</v>
      </c>
      <c r="B263" s="823" t="s">
        <v>111</v>
      </c>
      <c r="C263" s="533" t="s">
        <v>356</v>
      </c>
      <c r="D263" s="533" t="s">
        <v>14</v>
      </c>
      <c r="E263" s="533"/>
      <c r="F263" s="819">
        <v>22827</v>
      </c>
      <c r="G263" s="819">
        <f t="shared" si="26"/>
        <v>0</v>
      </c>
      <c r="H263" s="819">
        <v>62594.207999999991</v>
      </c>
      <c r="I263" s="819">
        <f t="shared" si="27"/>
        <v>0</v>
      </c>
      <c r="J263" s="785">
        <f t="shared" si="28"/>
        <v>0</v>
      </c>
    </row>
    <row r="264" spans="1:10" hidden="1" collapsed="1" x14ac:dyDescent="0.2">
      <c r="A264" s="818">
        <v>236</v>
      </c>
      <c r="B264" s="824"/>
      <c r="C264" s="825"/>
      <c r="D264" s="824"/>
      <c r="E264" s="824"/>
      <c r="F264" s="826"/>
      <c r="G264" s="819">
        <f t="shared" si="26"/>
        <v>0</v>
      </c>
      <c r="H264" s="826"/>
      <c r="I264" s="819">
        <f t="shared" si="27"/>
        <v>0</v>
      </c>
      <c r="J264" s="826"/>
    </row>
    <row r="265" spans="1:10" hidden="1" x14ac:dyDescent="0.2">
      <c r="A265" s="818">
        <v>237</v>
      </c>
      <c r="B265" s="822" t="s">
        <v>116</v>
      </c>
      <c r="C265" s="538"/>
      <c r="D265" s="533"/>
      <c r="E265" s="533"/>
      <c r="F265" s="819"/>
      <c r="G265" s="819">
        <f t="shared" si="26"/>
        <v>0</v>
      </c>
      <c r="H265" s="819"/>
      <c r="I265" s="819">
        <f t="shared" si="27"/>
        <v>0</v>
      </c>
      <c r="J265" s="785"/>
    </row>
    <row r="266" spans="1:10" ht="38.25" hidden="1" x14ac:dyDescent="0.2">
      <c r="A266" s="818">
        <v>238</v>
      </c>
      <c r="B266" s="823" t="s">
        <v>117</v>
      </c>
      <c r="C266" s="533" t="s">
        <v>357</v>
      </c>
      <c r="D266" s="533" t="s">
        <v>14</v>
      </c>
      <c r="E266" s="533">
        <v>1</v>
      </c>
      <c r="F266" s="819">
        <v>174873.3</v>
      </c>
      <c r="G266" s="819">
        <f t="shared" si="26"/>
        <v>174873.3</v>
      </c>
      <c r="H266" s="819">
        <v>469474.41599999997</v>
      </c>
      <c r="I266" s="819">
        <f t="shared" si="27"/>
        <v>469474.41599999997</v>
      </c>
      <c r="J266" s="785">
        <f t="shared" ref="J266:J268" si="29">G266+I266</f>
        <v>644347.71600000001</v>
      </c>
    </row>
    <row r="267" spans="1:10" ht="38.25" hidden="1" outlineLevel="1" x14ac:dyDescent="0.2">
      <c r="A267" s="818">
        <v>239</v>
      </c>
      <c r="B267" s="823" t="s">
        <v>110</v>
      </c>
      <c r="C267" s="533" t="s">
        <v>351</v>
      </c>
      <c r="D267" s="533" t="s">
        <v>14</v>
      </c>
      <c r="E267" s="533"/>
      <c r="F267" s="819">
        <v>77780.28</v>
      </c>
      <c r="G267" s="819">
        <f t="shared" si="26"/>
        <v>0</v>
      </c>
      <c r="H267" s="819">
        <v>160846.10400000002</v>
      </c>
      <c r="I267" s="819">
        <f t="shared" si="27"/>
        <v>0</v>
      </c>
      <c r="J267" s="785">
        <f t="shared" si="29"/>
        <v>0</v>
      </c>
    </row>
    <row r="268" spans="1:10" hidden="1" outlineLevel="1" x14ac:dyDescent="0.2">
      <c r="A268" s="818">
        <v>240</v>
      </c>
      <c r="B268" s="823" t="s">
        <v>111</v>
      </c>
      <c r="C268" s="533" t="s">
        <v>356</v>
      </c>
      <c r="D268" s="533" t="s">
        <v>14</v>
      </c>
      <c r="E268" s="533"/>
      <c r="F268" s="819">
        <v>22827</v>
      </c>
      <c r="G268" s="819">
        <f t="shared" si="26"/>
        <v>0</v>
      </c>
      <c r="H268" s="819">
        <v>62594.207999999991</v>
      </c>
      <c r="I268" s="819">
        <f t="shared" si="27"/>
        <v>0</v>
      </c>
      <c r="J268" s="785">
        <f t="shared" si="29"/>
        <v>0</v>
      </c>
    </row>
    <row r="269" spans="1:10" hidden="1" collapsed="1" x14ac:dyDescent="0.2">
      <c r="A269" s="818">
        <v>241</v>
      </c>
      <c r="B269" s="822" t="s">
        <v>118</v>
      </c>
      <c r="C269" s="538"/>
      <c r="D269" s="533"/>
      <c r="E269" s="533"/>
      <c r="F269" s="819"/>
      <c r="G269" s="819">
        <f t="shared" si="26"/>
        <v>0</v>
      </c>
      <c r="H269" s="819"/>
      <c r="I269" s="819">
        <f t="shared" si="27"/>
        <v>0</v>
      </c>
      <c r="J269" s="785"/>
    </row>
    <row r="270" spans="1:10" ht="38.25" hidden="1" x14ac:dyDescent="0.2">
      <c r="A270" s="818">
        <v>242</v>
      </c>
      <c r="B270" s="823" t="s">
        <v>119</v>
      </c>
      <c r="C270" s="533" t="s">
        <v>355</v>
      </c>
      <c r="D270" s="533" t="s">
        <v>14</v>
      </c>
      <c r="E270" s="533">
        <v>1</v>
      </c>
      <c r="F270" s="819">
        <v>174873.3</v>
      </c>
      <c r="G270" s="819">
        <f t="shared" si="26"/>
        <v>174873.3</v>
      </c>
      <c r="H270" s="819">
        <v>469767.55200000003</v>
      </c>
      <c r="I270" s="819">
        <f t="shared" si="27"/>
        <v>469767.55200000003</v>
      </c>
      <c r="J270" s="785">
        <f t="shared" ref="J270:J276" si="30">G270+I270</f>
        <v>644640.85199999996</v>
      </c>
    </row>
    <row r="271" spans="1:10" ht="38.25" hidden="1" outlineLevel="1" x14ac:dyDescent="0.2">
      <c r="A271" s="818">
        <v>243</v>
      </c>
      <c r="B271" s="823" t="s">
        <v>110</v>
      </c>
      <c r="C271" s="533" t="s">
        <v>351</v>
      </c>
      <c r="D271" s="533" t="s">
        <v>14</v>
      </c>
      <c r="E271" s="533"/>
      <c r="F271" s="819">
        <v>77780.28</v>
      </c>
      <c r="G271" s="819">
        <f t="shared" si="26"/>
        <v>0</v>
      </c>
      <c r="H271" s="819">
        <v>160846.10400000002</v>
      </c>
      <c r="I271" s="819">
        <f t="shared" si="27"/>
        <v>0</v>
      </c>
      <c r="J271" s="785">
        <f t="shared" si="30"/>
        <v>0</v>
      </c>
    </row>
    <row r="272" spans="1:10" hidden="1" outlineLevel="1" x14ac:dyDescent="0.2">
      <c r="A272" s="818">
        <v>244</v>
      </c>
      <c r="B272" s="823" t="s">
        <v>111</v>
      </c>
      <c r="C272" s="533" t="s">
        <v>356</v>
      </c>
      <c r="D272" s="533" t="s">
        <v>14</v>
      </c>
      <c r="E272" s="533"/>
      <c r="F272" s="819">
        <v>22827</v>
      </c>
      <c r="G272" s="819">
        <f t="shared" si="26"/>
        <v>0</v>
      </c>
      <c r="H272" s="819">
        <v>62594.207999999991</v>
      </c>
      <c r="I272" s="819">
        <f t="shared" si="27"/>
        <v>0</v>
      </c>
      <c r="J272" s="785">
        <f t="shared" si="30"/>
        <v>0</v>
      </c>
    </row>
    <row r="273" spans="1:10" hidden="1" collapsed="1" x14ac:dyDescent="0.2">
      <c r="A273" s="818">
        <v>245</v>
      </c>
      <c r="B273" s="822" t="s">
        <v>120</v>
      </c>
      <c r="C273" s="538"/>
      <c r="D273" s="533"/>
      <c r="E273" s="533"/>
      <c r="F273" s="819"/>
      <c r="G273" s="819">
        <f t="shared" si="26"/>
        <v>0</v>
      </c>
      <c r="H273" s="819"/>
      <c r="I273" s="819">
        <f t="shared" si="27"/>
        <v>0</v>
      </c>
      <c r="J273" s="785"/>
    </row>
    <row r="274" spans="1:10" ht="38.25" hidden="1" x14ac:dyDescent="0.2">
      <c r="A274" s="818">
        <v>246</v>
      </c>
      <c r="B274" s="823" t="s">
        <v>121</v>
      </c>
      <c r="C274" s="533" t="s">
        <v>358</v>
      </c>
      <c r="D274" s="533" t="s">
        <v>14</v>
      </c>
      <c r="E274" s="533">
        <v>1</v>
      </c>
      <c r="F274" s="819">
        <v>174873.3</v>
      </c>
      <c r="G274" s="819">
        <f t="shared" si="26"/>
        <v>174873.3</v>
      </c>
      <c r="H274" s="819">
        <v>469767.55200000003</v>
      </c>
      <c r="I274" s="819">
        <f t="shared" si="27"/>
        <v>469767.55200000003</v>
      </c>
      <c r="J274" s="785">
        <f t="shared" si="30"/>
        <v>644640.85199999996</v>
      </c>
    </row>
    <row r="275" spans="1:10" ht="38.25" hidden="1" outlineLevel="1" x14ac:dyDescent="0.2">
      <c r="A275" s="818">
        <v>247</v>
      </c>
      <c r="B275" s="823" t="s">
        <v>110</v>
      </c>
      <c r="C275" s="533" t="s">
        <v>351</v>
      </c>
      <c r="D275" s="533" t="s">
        <v>14</v>
      </c>
      <c r="E275" s="533"/>
      <c r="F275" s="819">
        <v>77780.28</v>
      </c>
      <c r="G275" s="819">
        <f t="shared" si="26"/>
        <v>0</v>
      </c>
      <c r="H275" s="819">
        <v>160846.10400000002</v>
      </c>
      <c r="I275" s="819">
        <f t="shared" si="27"/>
        <v>0</v>
      </c>
      <c r="J275" s="785">
        <f t="shared" si="30"/>
        <v>0</v>
      </c>
    </row>
    <row r="276" spans="1:10" hidden="1" outlineLevel="1" x14ac:dyDescent="0.2">
      <c r="A276" s="818">
        <v>248</v>
      </c>
      <c r="B276" s="823" t="s">
        <v>111</v>
      </c>
      <c r="C276" s="533" t="s">
        <v>356</v>
      </c>
      <c r="D276" s="533" t="s">
        <v>14</v>
      </c>
      <c r="E276" s="533"/>
      <c r="F276" s="819">
        <v>22827</v>
      </c>
      <c r="G276" s="819">
        <f t="shared" si="26"/>
        <v>0</v>
      </c>
      <c r="H276" s="819">
        <v>62594.207999999991</v>
      </c>
      <c r="I276" s="819">
        <f t="shared" si="27"/>
        <v>0</v>
      </c>
      <c r="J276" s="785">
        <f t="shared" si="30"/>
        <v>0</v>
      </c>
    </row>
    <row r="277" spans="1:10" hidden="1" outlineLevel="1" x14ac:dyDescent="0.2">
      <c r="A277" s="818">
        <v>249</v>
      </c>
      <c r="B277" s="822" t="s">
        <v>122</v>
      </c>
      <c r="C277" s="538"/>
      <c r="D277" s="533"/>
      <c r="E277" s="533"/>
      <c r="F277" s="533"/>
      <c r="G277" s="819">
        <f t="shared" si="26"/>
        <v>0</v>
      </c>
      <c r="H277" s="820"/>
      <c r="I277" s="819">
        <f t="shared" si="27"/>
        <v>0</v>
      </c>
      <c r="J277" s="821"/>
    </row>
    <row r="278" spans="1:10" ht="25.5" hidden="1" outlineLevel="1" x14ac:dyDescent="0.2">
      <c r="A278" s="818">
        <v>250</v>
      </c>
      <c r="B278" s="823" t="s">
        <v>123</v>
      </c>
      <c r="C278" s="533" t="s">
        <v>359</v>
      </c>
      <c r="D278" s="533" t="s">
        <v>14</v>
      </c>
      <c r="E278" s="533"/>
      <c r="F278" s="819">
        <v>134605.79999999999</v>
      </c>
      <c r="G278" s="819">
        <f t="shared" si="26"/>
        <v>0</v>
      </c>
      <c r="H278" s="819">
        <v>281150.90399999998</v>
      </c>
      <c r="I278" s="819">
        <f t="shared" si="27"/>
        <v>0</v>
      </c>
      <c r="J278" s="785">
        <f t="shared" ref="J278:J281" si="31">G278+I278</f>
        <v>0</v>
      </c>
    </row>
    <row r="279" spans="1:10" hidden="1" outlineLevel="1" x14ac:dyDescent="0.2">
      <c r="A279" s="818">
        <v>251</v>
      </c>
      <c r="B279" s="823" t="s">
        <v>110</v>
      </c>
      <c r="C279" s="533" t="s">
        <v>360</v>
      </c>
      <c r="D279" s="533" t="s">
        <v>14</v>
      </c>
      <c r="E279" s="533"/>
      <c r="F279" s="819">
        <v>49482.079999999994</v>
      </c>
      <c r="G279" s="819">
        <f t="shared" si="26"/>
        <v>0</v>
      </c>
      <c r="H279" s="819">
        <v>30335.111999999997</v>
      </c>
      <c r="I279" s="819">
        <f t="shared" si="27"/>
        <v>0</v>
      </c>
      <c r="J279" s="785">
        <f t="shared" si="31"/>
        <v>0</v>
      </c>
    </row>
    <row r="280" spans="1:10" hidden="1" outlineLevel="1" x14ac:dyDescent="0.2">
      <c r="A280" s="818">
        <v>252</v>
      </c>
      <c r="B280" s="823" t="s">
        <v>111</v>
      </c>
      <c r="C280" s="533" t="s">
        <v>361</v>
      </c>
      <c r="D280" s="533" t="s">
        <v>14</v>
      </c>
      <c r="E280" s="533"/>
      <c r="F280" s="819">
        <v>12559</v>
      </c>
      <c r="G280" s="819">
        <f t="shared" si="26"/>
        <v>0</v>
      </c>
      <c r="H280" s="819">
        <v>42774.791999999994</v>
      </c>
      <c r="I280" s="819">
        <f t="shared" si="27"/>
        <v>0</v>
      </c>
      <c r="J280" s="785">
        <f t="shared" si="31"/>
        <v>0</v>
      </c>
    </row>
    <row r="281" spans="1:10" hidden="1" outlineLevel="1" x14ac:dyDescent="0.2">
      <c r="A281" s="818">
        <v>253</v>
      </c>
      <c r="B281" s="823" t="s">
        <v>111</v>
      </c>
      <c r="C281" s="533" t="s">
        <v>361</v>
      </c>
      <c r="D281" s="533" t="s">
        <v>14</v>
      </c>
      <c r="E281" s="533"/>
      <c r="F281" s="819">
        <v>10969</v>
      </c>
      <c r="G281" s="819">
        <f t="shared" si="26"/>
        <v>0</v>
      </c>
      <c r="H281" s="819">
        <v>42774.791999999994</v>
      </c>
      <c r="I281" s="819">
        <f t="shared" si="27"/>
        <v>0</v>
      </c>
      <c r="J281" s="785">
        <f t="shared" si="31"/>
        <v>0</v>
      </c>
    </row>
    <row r="282" spans="1:10" ht="12" hidden="1" customHeight="1" outlineLevel="1" x14ac:dyDescent="0.2">
      <c r="A282" s="818">
        <v>254</v>
      </c>
      <c r="B282" s="822" t="s">
        <v>124</v>
      </c>
      <c r="C282" s="538"/>
      <c r="D282" s="533"/>
      <c r="E282" s="533"/>
      <c r="F282" s="533"/>
      <c r="G282" s="819">
        <f t="shared" si="26"/>
        <v>0</v>
      </c>
      <c r="H282" s="820"/>
      <c r="I282" s="819">
        <f t="shared" si="27"/>
        <v>0</v>
      </c>
      <c r="J282" s="821"/>
    </row>
    <row r="283" spans="1:10" ht="38.25" hidden="1" outlineLevel="1" x14ac:dyDescent="0.2">
      <c r="A283" s="818">
        <v>255</v>
      </c>
      <c r="B283" s="823" t="s">
        <v>125</v>
      </c>
      <c r="C283" s="533" t="s">
        <v>461</v>
      </c>
      <c r="D283" s="533" t="s">
        <v>14</v>
      </c>
      <c r="E283" s="533"/>
      <c r="F283" s="819">
        <v>69989.22</v>
      </c>
      <c r="G283" s="819">
        <f t="shared" si="26"/>
        <v>0</v>
      </c>
      <c r="H283" s="819">
        <v>236992</v>
      </c>
      <c r="I283" s="819">
        <f t="shared" si="27"/>
        <v>0</v>
      </c>
      <c r="J283" s="785">
        <f t="shared" ref="J283:J286" si="32">G283+I283</f>
        <v>0</v>
      </c>
    </row>
    <row r="284" spans="1:10" ht="12" hidden="1" customHeight="1" outlineLevel="1" x14ac:dyDescent="0.2">
      <c r="A284" s="818">
        <v>256</v>
      </c>
      <c r="B284" s="823" t="s">
        <v>126</v>
      </c>
      <c r="C284" s="533" t="s">
        <v>462</v>
      </c>
      <c r="D284" s="533" t="s">
        <v>14</v>
      </c>
      <c r="E284" s="533"/>
      <c r="F284" s="819">
        <v>18412.38</v>
      </c>
      <c r="G284" s="819">
        <f t="shared" si="26"/>
        <v>0</v>
      </c>
      <c r="H284" s="819">
        <v>47103</v>
      </c>
      <c r="I284" s="819">
        <f t="shared" si="27"/>
        <v>0</v>
      </c>
      <c r="J284" s="785">
        <f t="shared" si="32"/>
        <v>0</v>
      </c>
    </row>
    <row r="285" spans="1:10" ht="25.5" hidden="1" outlineLevel="1" x14ac:dyDescent="0.2">
      <c r="A285" s="818">
        <v>257</v>
      </c>
      <c r="B285" s="823" t="s">
        <v>110</v>
      </c>
      <c r="C285" s="533" t="s">
        <v>463</v>
      </c>
      <c r="D285" s="533" t="s">
        <v>14</v>
      </c>
      <c r="E285" s="533"/>
      <c r="F285" s="819">
        <v>21322.87</v>
      </c>
      <c r="G285" s="819">
        <f t="shared" si="26"/>
        <v>0</v>
      </c>
      <c r="H285" s="819">
        <v>39580</v>
      </c>
      <c r="I285" s="819">
        <f t="shared" si="27"/>
        <v>0</v>
      </c>
      <c r="J285" s="785">
        <f t="shared" si="32"/>
        <v>0</v>
      </c>
    </row>
    <row r="286" spans="1:10" hidden="1" outlineLevel="1" x14ac:dyDescent="0.2">
      <c r="A286" s="818">
        <v>258</v>
      </c>
      <c r="B286" s="823" t="s">
        <v>111</v>
      </c>
      <c r="C286" s="533" t="s">
        <v>464</v>
      </c>
      <c r="D286" s="533" t="s">
        <v>14</v>
      </c>
      <c r="E286" s="533"/>
      <c r="F286" s="819">
        <v>19916</v>
      </c>
      <c r="G286" s="819">
        <f t="shared" si="26"/>
        <v>0</v>
      </c>
      <c r="H286" s="819">
        <v>168216</v>
      </c>
      <c r="I286" s="819">
        <f t="shared" si="27"/>
        <v>0</v>
      </c>
      <c r="J286" s="785">
        <f t="shared" si="32"/>
        <v>0</v>
      </c>
    </row>
    <row r="287" spans="1:10" hidden="1" outlineLevel="1" x14ac:dyDescent="0.2">
      <c r="A287" s="818">
        <v>259</v>
      </c>
      <c r="B287" s="822" t="s">
        <v>127</v>
      </c>
      <c r="C287" s="538"/>
      <c r="D287" s="533"/>
      <c r="E287" s="533"/>
      <c r="F287" s="533"/>
      <c r="G287" s="819"/>
      <c r="H287" s="820"/>
      <c r="I287" s="819"/>
      <c r="J287" s="821"/>
    </row>
    <row r="288" spans="1:10" ht="38.25" hidden="1" outlineLevel="1" x14ac:dyDescent="0.2">
      <c r="A288" s="818">
        <v>260</v>
      </c>
      <c r="B288" s="823" t="s">
        <v>125</v>
      </c>
      <c r="C288" s="533" t="s">
        <v>362</v>
      </c>
      <c r="D288" s="533" t="s">
        <v>14</v>
      </c>
      <c r="E288" s="533"/>
      <c r="F288" s="819">
        <v>69989.22</v>
      </c>
      <c r="G288" s="819">
        <f t="shared" si="26"/>
        <v>0</v>
      </c>
      <c r="H288" s="819">
        <v>159975.62399999998</v>
      </c>
      <c r="I288" s="819">
        <f t="shared" si="27"/>
        <v>0</v>
      </c>
      <c r="J288" s="785">
        <f t="shared" ref="J288:J291" si="33">G288+I288</f>
        <v>0</v>
      </c>
    </row>
    <row r="289" spans="1:10" ht="25.5" hidden="1" outlineLevel="1" x14ac:dyDescent="0.2">
      <c r="A289" s="818">
        <v>261</v>
      </c>
      <c r="B289" s="823" t="s">
        <v>126</v>
      </c>
      <c r="C289" s="533" t="s">
        <v>363</v>
      </c>
      <c r="D289" s="533" t="s">
        <v>14</v>
      </c>
      <c r="E289" s="533"/>
      <c r="F289" s="819">
        <v>18412.38</v>
      </c>
      <c r="G289" s="819">
        <f t="shared" si="26"/>
        <v>0</v>
      </c>
      <c r="H289" s="819">
        <v>38478.191999999995</v>
      </c>
      <c r="I289" s="819">
        <f t="shared" si="27"/>
        <v>0</v>
      </c>
      <c r="J289" s="785">
        <f t="shared" si="33"/>
        <v>0</v>
      </c>
    </row>
    <row r="290" spans="1:10" ht="25.5" hidden="1" outlineLevel="1" x14ac:dyDescent="0.2">
      <c r="A290" s="818">
        <v>262</v>
      </c>
      <c r="B290" s="823" t="s">
        <v>128</v>
      </c>
      <c r="C290" s="533" t="s">
        <v>365</v>
      </c>
      <c r="D290" s="533" t="s">
        <v>14</v>
      </c>
      <c r="E290" s="533"/>
      <c r="F290" s="819">
        <v>21322.87</v>
      </c>
      <c r="G290" s="819">
        <f t="shared" si="26"/>
        <v>0</v>
      </c>
      <c r="H290" s="819">
        <v>33285.072</v>
      </c>
      <c r="I290" s="819">
        <f t="shared" si="27"/>
        <v>0</v>
      </c>
      <c r="J290" s="785">
        <f t="shared" si="33"/>
        <v>0</v>
      </c>
    </row>
    <row r="291" spans="1:10" hidden="1" outlineLevel="1" x14ac:dyDescent="0.2">
      <c r="A291" s="818">
        <v>263</v>
      </c>
      <c r="B291" s="823" t="s">
        <v>111</v>
      </c>
      <c r="C291" s="533" t="s">
        <v>364</v>
      </c>
      <c r="D291" s="533" t="s">
        <v>14</v>
      </c>
      <c r="E291" s="533"/>
      <c r="F291" s="819">
        <v>19916</v>
      </c>
      <c r="G291" s="819">
        <f t="shared" si="26"/>
        <v>0</v>
      </c>
      <c r="H291" s="819">
        <v>62594.207999999991</v>
      </c>
      <c r="I291" s="819">
        <f t="shared" si="27"/>
        <v>0</v>
      </c>
      <c r="J291" s="785">
        <f t="shared" si="33"/>
        <v>0</v>
      </c>
    </row>
    <row r="292" spans="1:10" hidden="1" outlineLevel="1" x14ac:dyDescent="0.2">
      <c r="A292" s="818">
        <v>264</v>
      </c>
      <c r="B292" s="822" t="s">
        <v>409</v>
      </c>
      <c r="C292" s="538"/>
      <c r="D292" s="533"/>
      <c r="E292" s="533"/>
      <c r="F292" s="533"/>
      <c r="G292" s="819"/>
      <c r="H292" s="820"/>
      <c r="I292" s="819"/>
      <c r="J292" s="821"/>
    </row>
    <row r="293" spans="1:10" ht="38.25" hidden="1" outlineLevel="1" x14ac:dyDescent="0.2">
      <c r="A293" s="818">
        <v>265</v>
      </c>
      <c r="B293" s="823" t="s">
        <v>125</v>
      </c>
      <c r="C293" s="533" t="s">
        <v>362</v>
      </c>
      <c r="D293" s="533" t="s">
        <v>14</v>
      </c>
      <c r="E293" s="533"/>
      <c r="F293" s="827">
        <v>69989.22</v>
      </c>
      <c r="G293" s="819">
        <f t="shared" si="26"/>
        <v>0</v>
      </c>
      <c r="H293" s="827">
        <v>159975.62399999998</v>
      </c>
      <c r="I293" s="819">
        <f t="shared" si="27"/>
        <v>0</v>
      </c>
      <c r="J293" s="828">
        <f t="shared" ref="J293:J296" si="34">G293+I293</f>
        <v>0</v>
      </c>
    </row>
    <row r="294" spans="1:10" ht="25.5" hidden="1" outlineLevel="1" x14ac:dyDescent="0.2">
      <c r="A294" s="818">
        <v>266</v>
      </c>
      <c r="B294" s="823" t="s">
        <v>126</v>
      </c>
      <c r="C294" s="533" t="s">
        <v>363</v>
      </c>
      <c r="D294" s="533" t="s">
        <v>14</v>
      </c>
      <c r="E294" s="533"/>
      <c r="F294" s="827">
        <v>18412.38</v>
      </c>
      <c r="G294" s="819">
        <f t="shared" si="26"/>
        <v>0</v>
      </c>
      <c r="H294" s="827">
        <v>38478.191999999995</v>
      </c>
      <c r="I294" s="819">
        <f t="shared" si="27"/>
        <v>0</v>
      </c>
      <c r="J294" s="828">
        <f t="shared" si="34"/>
        <v>0</v>
      </c>
    </row>
    <row r="295" spans="1:10" ht="25.5" hidden="1" outlineLevel="1" x14ac:dyDescent="0.2">
      <c r="A295" s="818">
        <v>267</v>
      </c>
      <c r="B295" s="823" t="s">
        <v>128</v>
      </c>
      <c r="C295" s="533" t="s">
        <v>365</v>
      </c>
      <c r="D295" s="533" t="s">
        <v>14</v>
      </c>
      <c r="E295" s="533"/>
      <c r="F295" s="827">
        <v>21322.87</v>
      </c>
      <c r="G295" s="819">
        <f t="shared" si="26"/>
        <v>0</v>
      </c>
      <c r="H295" s="827">
        <v>33285.072</v>
      </c>
      <c r="I295" s="819">
        <f t="shared" si="27"/>
        <v>0</v>
      </c>
      <c r="J295" s="828">
        <f t="shared" si="34"/>
        <v>0</v>
      </c>
    </row>
    <row r="296" spans="1:10" hidden="1" outlineLevel="1" x14ac:dyDescent="0.2">
      <c r="A296" s="818">
        <v>268</v>
      </c>
      <c r="B296" s="823" t="s">
        <v>111</v>
      </c>
      <c r="C296" s="533" t="s">
        <v>364</v>
      </c>
      <c r="D296" s="533" t="s">
        <v>14</v>
      </c>
      <c r="E296" s="533"/>
      <c r="F296" s="827">
        <v>19916</v>
      </c>
      <c r="G296" s="819">
        <f t="shared" si="26"/>
        <v>0</v>
      </c>
      <c r="H296" s="827">
        <v>62594.207999999991</v>
      </c>
      <c r="I296" s="819">
        <f t="shared" si="27"/>
        <v>0</v>
      </c>
      <c r="J296" s="828">
        <f t="shared" si="34"/>
        <v>0</v>
      </c>
    </row>
    <row r="297" spans="1:10" hidden="1" collapsed="1" x14ac:dyDescent="0.2">
      <c r="A297" s="818">
        <v>269</v>
      </c>
      <c r="B297" s="822"/>
      <c r="C297" s="538"/>
      <c r="D297" s="533"/>
      <c r="E297" s="533"/>
      <c r="F297" s="533"/>
      <c r="G297" s="819"/>
      <c r="H297" s="820"/>
      <c r="I297" s="819"/>
      <c r="J297" s="821"/>
    </row>
    <row r="298" spans="1:10" hidden="1" x14ac:dyDescent="0.2">
      <c r="A298" s="818">
        <v>270</v>
      </c>
      <c r="B298" s="822" t="s">
        <v>129</v>
      </c>
      <c r="C298" s="538"/>
      <c r="D298" s="533"/>
      <c r="E298" s="533"/>
      <c r="F298" s="533"/>
      <c r="G298" s="819"/>
      <c r="H298" s="820"/>
      <c r="I298" s="819"/>
      <c r="J298" s="821"/>
    </row>
    <row r="299" spans="1:10" hidden="1" x14ac:dyDescent="0.2">
      <c r="A299" s="818">
        <v>271</v>
      </c>
      <c r="B299" s="822" t="s">
        <v>108</v>
      </c>
      <c r="C299" s="538"/>
      <c r="D299" s="533"/>
      <c r="E299" s="533"/>
      <c r="F299" s="533"/>
      <c r="G299" s="819"/>
      <c r="H299" s="820"/>
      <c r="I299" s="819"/>
      <c r="J299" s="821"/>
    </row>
    <row r="300" spans="1:10" ht="38.25" hidden="1" outlineLevel="1" x14ac:dyDescent="0.2">
      <c r="A300" s="818">
        <v>272</v>
      </c>
      <c r="B300" s="823" t="s">
        <v>288</v>
      </c>
      <c r="C300" s="533" t="s">
        <v>376</v>
      </c>
      <c r="D300" s="533" t="s">
        <v>14</v>
      </c>
      <c r="E300" s="533"/>
      <c r="F300" s="819">
        <v>13504.75</v>
      </c>
      <c r="G300" s="819">
        <f t="shared" ref="G300:G363" si="35">E300*F300</f>
        <v>0</v>
      </c>
      <c r="H300" s="819">
        <v>36380.111999999994</v>
      </c>
      <c r="I300" s="819">
        <f t="shared" ref="I300:I363" si="36">E300*H300</f>
        <v>0</v>
      </c>
      <c r="J300" s="785">
        <f t="shared" ref="J300:J305" si="37">G300+I300</f>
        <v>0</v>
      </c>
    </row>
    <row r="301" spans="1:10" ht="25.5" hidden="1" outlineLevel="1" x14ac:dyDescent="0.2">
      <c r="A301" s="818">
        <v>273</v>
      </c>
      <c r="B301" s="823" t="s">
        <v>237</v>
      </c>
      <c r="C301" s="533" t="s">
        <v>366</v>
      </c>
      <c r="D301" s="533" t="s">
        <v>14</v>
      </c>
      <c r="E301" s="533"/>
      <c r="F301" s="819">
        <v>6467</v>
      </c>
      <c r="G301" s="819">
        <f t="shared" si="35"/>
        <v>0</v>
      </c>
      <c r="H301" s="819">
        <v>17422.248</v>
      </c>
      <c r="I301" s="819">
        <f t="shared" si="36"/>
        <v>0</v>
      </c>
      <c r="J301" s="785">
        <f t="shared" si="37"/>
        <v>0</v>
      </c>
    </row>
    <row r="302" spans="1:10" hidden="1" outlineLevel="1" x14ac:dyDescent="0.2">
      <c r="A302" s="818">
        <v>274</v>
      </c>
      <c r="B302" s="823" t="s">
        <v>130</v>
      </c>
      <c r="C302" s="538" t="s">
        <v>131</v>
      </c>
      <c r="D302" s="533" t="s">
        <v>14</v>
      </c>
      <c r="E302" s="533"/>
      <c r="F302" s="819">
        <v>3004.89</v>
      </c>
      <c r="G302" s="819">
        <f t="shared" si="35"/>
        <v>0</v>
      </c>
      <c r="H302" s="819">
        <v>7329</v>
      </c>
      <c r="I302" s="819">
        <f t="shared" si="36"/>
        <v>0</v>
      </c>
      <c r="J302" s="785">
        <f t="shared" si="37"/>
        <v>0</v>
      </c>
    </row>
    <row r="303" spans="1:10" hidden="1" collapsed="1" x14ac:dyDescent="0.2">
      <c r="A303" s="818">
        <v>275</v>
      </c>
      <c r="B303" s="823" t="s">
        <v>132</v>
      </c>
      <c r="C303" s="538" t="s">
        <v>133</v>
      </c>
      <c r="D303" s="533" t="s">
        <v>14</v>
      </c>
      <c r="E303" s="533">
        <v>2</v>
      </c>
      <c r="F303" s="819">
        <v>4003.24</v>
      </c>
      <c r="G303" s="819">
        <f t="shared" si="35"/>
        <v>8006.48</v>
      </c>
      <c r="H303" s="819">
        <v>9764</v>
      </c>
      <c r="I303" s="819">
        <f t="shared" si="36"/>
        <v>19528</v>
      </c>
      <c r="J303" s="785">
        <f t="shared" si="37"/>
        <v>27534.48</v>
      </c>
    </row>
    <row r="304" spans="1:10" hidden="1" x14ac:dyDescent="0.2">
      <c r="A304" s="818">
        <v>276</v>
      </c>
      <c r="B304" s="823" t="s">
        <v>134</v>
      </c>
      <c r="C304" s="538"/>
      <c r="D304" s="533" t="s">
        <v>14</v>
      </c>
      <c r="E304" s="533">
        <v>10</v>
      </c>
      <c r="F304" s="819">
        <v>800</v>
      </c>
      <c r="G304" s="819">
        <f t="shared" si="35"/>
        <v>8000</v>
      </c>
      <c r="H304" s="819">
        <v>2142</v>
      </c>
      <c r="I304" s="819">
        <f t="shared" si="36"/>
        <v>21420</v>
      </c>
      <c r="J304" s="785">
        <f t="shared" si="37"/>
        <v>29420</v>
      </c>
    </row>
    <row r="305" spans="1:10" hidden="1" x14ac:dyDescent="0.2">
      <c r="A305" s="818">
        <v>277</v>
      </c>
      <c r="B305" s="823" t="s">
        <v>135</v>
      </c>
      <c r="C305" s="538"/>
      <c r="D305" s="533" t="s">
        <v>56</v>
      </c>
      <c r="E305" s="533">
        <v>117</v>
      </c>
      <c r="F305" s="819">
        <v>1875</v>
      </c>
      <c r="G305" s="819">
        <f t="shared" si="35"/>
        <v>219375</v>
      </c>
      <c r="H305" s="819">
        <v>869</v>
      </c>
      <c r="I305" s="819">
        <f t="shared" si="36"/>
        <v>101673</v>
      </c>
      <c r="J305" s="785">
        <f t="shared" si="37"/>
        <v>321048</v>
      </c>
    </row>
    <row r="306" spans="1:10" hidden="1" x14ac:dyDescent="0.2">
      <c r="A306" s="818">
        <v>278</v>
      </c>
      <c r="B306" s="823" t="s">
        <v>136</v>
      </c>
      <c r="C306" s="538"/>
      <c r="D306" s="533" t="s">
        <v>137</v>
      </c>
      <c r="E306" s="533"/>
      <c r="F306" s="819"/>
      <c r="G306" s="819">
        <f t="shared" si="35"/>
        <v>0</v>
      </c>
      <c r="H306" s="819"/>
      <c r="I306" s="819">
        <f t="shared" si="36"/>
        <v>0</v>
      </c>
      <c r="J306" s="785"/>
    </row>
    <row r="307" spans="1:10" hidden="1" x14ac:dyDescent="0.2">
      <c r="A307" s="818">
        <v>279</v>
      </c>
      <c r="B307" s="823" t="s">
        <v>138</v>
      </c>
      <c r="C307" s="538"/>
      <c r="D307" s="533" t="s">
        <v>137</v>
      </c>
      <c r="E307" s="533"/>
      <c r="F307" s="819"/>
      <c r="G307" s="819">
        <f t="shared" si="35"/>
        <v>0</v>
      </c>
      <c r="H307" s="819"/>
      <c r="I307" s="819">
        <f t="shared" si="36"/>
        <v>0</v>
      </c>
      <c r="J307" s="785"/>
    </row>
    <row r="308" spans="1:10" hidden="1" x14ac:dyDescent="0.2">
      <c r="A308" s="818">
        <v>280</v>
      </c>
      <c r="B308" s="823" t="s">
        <v>139</v>
      </c>
      <c r="C308" s="538"/>
      <c r="D308" s="533" t="s">
        <v>56</v>
      </c>
      <c r="E308" s="566">
        <v>18.545000000000002</v>
      </c>
      <c r="F308" s="819">
        <v>1875</v>
      </c>
      <c r="G308" s="819">
        <f t="shared" si="35"/>
        <v>34771.875</v>
      </c>
      <c r="H308" s="819">
        <v>1617</v>
      </c>
      <c r="I308" s="819">
        <f t="shared" si="36"/>
        <v>29987.265000000003</v>
      </c>
      <c r="J308" s="785">
        <f t="shared" ref="J308:J309" si="38">G308+I308</f>
        <v>64759.14</v>
      </c>
    </row>
    <row r="309" spans="1:10" hidden="1" x14ac:dyDescent="0.2">
      <c r="A309" s="818">
        <v>281</v>
      </c>
      <c r="B309" s="823" t="s">
        <v>140</v>
      </c>
      <c r="C309" s="538"/>
      <c r="D309" s="533" t="s">
        <v>56</v>
      </c>
      <c r="E309" s="533">
        <v>139</v>
      </c>
      <c r="F309" s="819">
        <v>1875</v>
      </c>
      <c r="G309" s="819">
        <f t="shared" si="35"/>
        <v>260625</v>
      </c>
      <c r="H309" s="819">
        <v>1226</v>
      </c>
      <c r="I309" s="819">
        <f t="shared" si="36"/>
        <v>170414</v>
      </c>
      <c r="J309" s="785">
        <f t="shared" si="38"/>
        <v>431039</v>
      </c>
    </row>
    <row r="310" spans="1:10" hidden="1" x14ac:dyDescent="0.2">
      <c r="A310" s="818">
        <v>282</v>
      </c>
      <c r="B310" s="823" t="s">
        <v>141</v>
      </c>
      <c r="C310" s="538"/>
      <c r="D310" s="533" t="s">
        <v>137</v>
      </c>
      <c r="E310" s="533"/>
      <c r="F310" s="819"/>
      <c r="G310" s="819">
        <f t="shared" si="35"/>
        <v>0</v>
      </c>
      <c r="H310" s="819"/>
      <c r="I310" s="819">
        <f t="shared" si="36"/>
        <v>0</v>
      </c>
      <c r="J310" s="785"/>
    </row>
    <row r="311" spans="1:10" hidden="1" x14ac:dyDescent="0.2">
      <c r="A311" s="818">
        <v>283</v>
      </c>
      <c r="B311" s="823" t="s">
        <v>142</v>
      </c>
      <c r="C311" s="538"/>
      <c r="D311" s="533" t="s">
        <v>137</v>
      </c>
      <c r="E311" s="533"/>
      <c r="F311" s="819"/>
      <c r="G311" s="819">
        <f t="shared" si="35"/>
        <v>0</v>
      </c>
      <c r="H311" s="819"/>
      <c r="I311" s="819">
        <f t="shared" si="36"/>
        <v>0</v>
      </c>
      <c r="J311" s="785"/>
    </row>
    <row r="312" spans="1:10" hidden="1" x14ac:dyDescent="0.2">
      <c r="A312" s="818">
        <v>284</v>
      </c>
      <c r="B312" s="823" t="s">
        <v>143</v>
      </c>
      <c r="C312" s="538"/>
      <c r="D312" s="533" t="s">
        <v>137</v>
      </c>
      <c r="E312" s="533"/>
      <c r="F312" s="819"/>
      <c r="G312" s="819">
        <f t="shared" si="35"/>
        <v>0</v>
      </c>
      <c r="H312" s="819"/>
      <c r="I312" s="819">
        <f t="shared" si="36"/>
        <v>0</v>
      </c>
      <c r="J312" s="785"/>
    </row>
    <row r="313" spans="1:10" hidden="1" x14ac:dyDescent="0.2">
      <c r="A313" s="818">
        <v>285</v>
      </c>
      <c r="B313" s="823" t="s">
        <v>144</v>
      </c>
      <c r="C313" s="538"/>
      <c r="D313" s="533" t="s">
        <v>56</v>
      </c>
      <c r="E313" s="566">
        <v>46.699999999999996</v>
      </c>
      <c r="F313" s="819">
        <v>1875</v>
      </c>
      <c r="G313" s="819">
        <f t="shared" si="35"/>
        <v>87562.499999999985</v>
      </c>
      <c r="H313" s="819">
        <v>2132</v>
      </c>
      <c r="I313" s="819">
        <f t="shared" si="36"/>
        <v>99564.4</v>
      </c>
      <c r="J313" s="785">
        <f t="shared" ref="J313:J314" si="39">G313+I313</f>
        <v>187126.89999999997</v>
      </c>
    </row>
    <row r="314" spans="1:10" hidden="1" outlineLevel="1" x14ac:dyDescent="0.2">
      <c r="A314" s="818">
        <v>286</v>
      </c>
      <c r="B314" s="823" t="s">
        <v>145</v>
      </c>
      <c r="C314" s="538"/>
      <c r="D314" s="533" t="s">
        <v>56</v>
      </c>
      <c r="E314" s="533"/>
      <c r="F314" s="819">
        <v>1875</v>
      </c>
      <c r="G314" s="819">
        <f t="shared" si="35"/>
        <v>0</v>
      </c>
      <c r="H314" s="819">
        <v>1190</v>
      </c>
      <c r="I314" s="819">
        <f t="shared" si="36"/>
        <v>0</v>
      </c>
      <c r="J314" s="785">
        <f t="shared" si="39"/>
        <v>0</v>
      </c>
    </row>
    <row r="315" spans="1:10" hidden="1" outlineLevel="1" x14ac:dyDescent="0.2">
      <c r="A315" s="818">
        <v>287</v>
      </c>
      <c r="B315" s="823" t="s">
        <v>146</v>
      </c>
      <c r="C315" s="538"/>
      <c r="D315" s="533" t="s">
        <v>137</v>
      </c>
      <c r="E315" s="533"/>
      <c r="F315" s="819"/>
      <c r="G315" s="819">
        <f t="shared" si="35"/>
        <v>0</v>
      </c>
      <c r="H315" s="819"/>
      <c r="I315" s="819">
        <f t="shared" si="36"/>
        <v>0</v>
      </c>
      <c r="J315" s="785"/>
    </row>
    <row r="316" spans="1:10" ht="25.5" hidden="1" outlineLevel="1" x14ac:dyDescent="0.2">
      <c r="A316" s="818">
        <v>288</v>
      </c>
      <c r="B316" s="823" t="s">
        <v>147</v>
      </c>
      <c r="C316" s="538"/>
      <c r="D316" s="533" t="s">
        <v>56</v>
      </c>
      <c r="E316" s="566"/>
      <c r="F316" s="819">
        <v>1875</v>
      </c>
      <c r="G316" s="819">
        <f t="shared" si="35"/>
        <v>0</v>
      </c>
      <c r="H316" s="819">
        <v>1764</v>
      </c>
      <c r="I316" s="819">
        <f t="shared" si="36"/>
        <v>0</v>
      </c>
      <c r="J316" s="785">
        <f t="shared" ref="J316:J317" si="40">G316+I316</f>
        <v>0</v>
      </c>
    </row>
    <row r="317" spans="1:10" hidden="1" outlineLevel="1" x14ac:dyDescent="0.2">
      <c r="A317" s="818">
        <v>289</v>
      </c>
      <c r="B317" s="823" t="s">
        <v>148</v>
      </c>
      <c r="C317" s="538"/>
      <c r="D317" s="533" t="s">
        <v>56</v>
      </c>
      <c r="E317" s="533"/>
      <c r="F317" s="819">
        <v>1875</v>
      </c>
      <c r="G317" s="819">
        <f t="shared" si="35"/>
        <v>0</v>
      </c>
      <c r="H317" s="819">
        <v>1428</v>
      </c>
      <c r="I317" s="819">
        <f t="shared" si="36"/>
        <v>0</v>
      </c>
      <c r="J317" s="785">
        <f t="shared" si="40"/>
        <v>0</v>
      </c>
    </row>
    <row r="318" spans="1:10" hidden="1" outlineLevel="1" x14ac:dyDescent="0.2">
      <c r="A318" s="818">
        <v>290</v>
      </c>
      <c r="B318" s="823" t="s">
        <v>149</v>
      </c>
      <c r="C318" s="538"/>
      <c r="D318" s="533" t="s">
        <v>137</v>
      </c>
      <c r="E318" s="533"/>
      <c r="F318" s="819"/>
      <c r="G318" s="819">
        <f t="shared" si="35"/>
        <v>0</v>
      </c>
      <c r="H318" s="819"/>
      <c r="I318" s="819">
        <f t="shared" si="36"/>
        <v>0</v>
      </c>
      <c r="J318" s="785"/>
    </row>
    <row r="319" spans="1:10" hidden="1" outlineLevel="1" x14ac:dyDescent="0.2">
      <c r="A319" s="818">
        <v>291</v>
      </c>
      <c r="B319" s="823" t="s">
        <v>150</v>
      </c>
      <c r="C319" s="538"/>
      <c r="D319" s="533" t="s">
        <v>56</v>
      </c>
      <c r="E319" s="566"/>
      <c r="F319" s="819">
        <v>1875</v>
      </c>
      <c r="G319" s="819">
        <f t="shared" si="35"/>
        <v>0</v>
      </c>
      <c r="H319" s="819">
        <v>2646</v>
      </c>
      <c r="I319" s="819">
        <f t="shared" si="36"/>
        <v>0</v>
      </c>
      <c r="J319" s="785">
        <f t="shared" ref="J319:J322" si="41">G319+I319</f>
        <v>0</v>
      </c>
    </row>
    <row r="320" spans="1:10" ht="25.5" hidden="1" outlineLevel="1" x14ac:dyDescent="0.2">
      <c r="A320" s="818">
        <v>292</v>
      </c>
      <c r="B320" s="823" t="s">
        <v>151</v>
      </c>
      <c r="C320" s="533" t="s">
        <v>152</v>
      </c>
      <c r="D320" s="533" t="s">
        <v>56</v>
      </c>
      <c r="E320" s="533"/>
      <c r="F320" s="819">
        <v>600</v>
      </c>
      <c r="G320" s="819">
        <f t="shared" si="35"/>
        <v>0</v>
      </c>
      <c r="H320" s="819">
        <v>381</v>
      </c>
      <c r="I320" s="819">
        <f t="shared" si="36"/>
        <v>0</v>
      </c>
      <c r="J320" s="785">
        <f t="shared" si="41"/>
        <v>0</v>
      </c>
    </row>
    <row r="321" spans="1:10" hidden="1" outlineLevel="1" x14ac:dyDescent="0.2">
      <c r="A321" s="818">
        <v>293</v>
      </c>
      <c r="B321" s="823" t="s">
        <v>153</v>
      </c>
      <c r="C321" s="538"/>
      <c r="D321" s="533" t="s">
        <v>56</v>
      </c>
      <c r="E321" s="533"/>
      <c r="F321" s="819">
        <v>1000</v>
      </c>
      <c r="G321" s="819">
        <f t="shared" si="35"/>
        <v>0</v>
      </c>
      <c r="H321" s="819">
        <v>123</v>
      </c>
      <c r="I321" s="819">
        <f t="shared" si="36"/>
        <v>0</v>
      </c>
      <c r="J321" s="785">
        <f t="shared" si="41"/>
        <v>0</v>
      </c>
    </row>
    <row r="322" spans="1:10" hidden="1" collapsed="1" x14ac:dyDescent="0.2">
      <c r="A322" s="818">
        <v>294</v>
      </c>
      <c r="B322" s="823" t="s">
        <v>60</v>
      </c>
      <c r="C322" s="538"/>
      <c r="D322" s="533" t="s">
        <v>5</v>
      </c>
      <c r="E322" s="533">
        <v>0.78794456708363991</v>
      </c>
      <c r="F322" s="819">
        <v>0</v>
      </c>
      <c r="G322" s="819">
        <f t="shared" si="35"/>
        <v>0</v>
      </c>
      <c r="H322" s="819">
        <v>137961</v>
      </c>
      <c r="I322" s="819">
        <f t="shared" si="36"/>
        <v>108705.62041942605</v>
      </c>
      <c r="J322" s="785">
        <f t="shared" si="41"/>
        <v>108705.62041942605</v>
      </c>
    </row>
    <row r="323" spans="1:10" hidden="1" outlineLevel="1" x14ac:dyDescent="0.2">
      <c r="A323" s="818">
        <v>295</v>
      </c>
      <c r="B323" s="567" t="s">
        <v>112</v>
      </c>
      <c r="C323" s="538"/>
      <c r="D323" s="533"/>
      <c r="E323" s="533"/>
      <c r="F323" s="533"/>
      <c r="G323" s="819"/>
      <c r="H323" s="820"/>
      <c r="I323" s="819"/>
      <c r="J323" s="821"/>
    </row>
    <row r="324" spans="1:10" ht="38.25" hidden="1" outlineLevel="1" x14ac:dyDescent="0.2">
      <c r="A324" s="818">
        <v>296</v>
      </c>
      <c r="B324" s="823" t="s">
        <v>288</v>
      </c>
      <c r="C324" s="533" t="s">
        <v>376</v>
      </c>
      <c r="D324" s="533" t="s">
        <v>14</v>
      </c>
      <c r="E324" s="533"/>
      <c r="F324" s="819">
        <v>13504.75</v>
      </c>
      <c r="G324" s="819">
        <f t="shared" si="35"/>
        <v>0</v>
      </c>
      <c r="H324" s="819">
        <v>36380.111999999994</v>
      </c>
      <c r="I324" s="819">
        <f t="shared" si="36"/>
        <v>0</v>
      </c>
      <c r="J324" s="785">
        <f t="shared" ref="J324:J329" si="42">G324+I324</f>
        <v>0</v>
      </c>
    </row>
    <row r="325" spans="1:10" ht="25.5" hidden="1" outlineLevel="1" x14ac:dyDescent="0.2">
      <c r="A325" s="818">
        <v>297</v>
      </c>
      <c r="B325" s="823" t="s">
        <v>237</v>
      </c>
      <c r="C325" s="533" t="s">
        <v>366</v>
      </c>
      <c r="D325" s="533" t="s">
        <v>14</v>
      </c>
      <c r="E325" s="533"/>
      <c r="F325" s="819">
        <v>6467</v>
      </c>
      <c r="G325" s="819">
        <f t="shared" si="35"/>
        <v>0</v>
      </c>
      <c r="H325" s="819">
        <v>17422.248</v>
      </c>
      <c r="I325" s="819">
        <f t="shared" si="36"/>
        <v>0</v>
      </c>
      <c r="J325" s="785">
        <f t="shared" si="42"/>
        <v>0</v>
      </c>
    </row>
    <row r="326" spans="1:10" hidden="1" outlineLevel="1" x14ac:dyDescent="0.2">
      <c r="A326" s="818">
        <v>298</v>
      </c>
      <c r="B326" s="823" t="s">
        <v>130</v>
      </c>
      <c r="C326" s="538" t="s">
        <v>131</v>
      </c>
      <c r="D326" s="533" t="s">
        <v>14</v>
      </c>
      <c r="E326" s="533"/>
      <c r="F326" s="819">
        <v>3004.89</v>
      </c>
      <c r="G326" s="819">
        <f t="shared" si="35"/>
        <v>0</v>
      </c>
      <c r="H326" s="819">
        <v>7329</v>
      </c>
      <c r="I326" s="819">
        <f t="shared" si="36"/>
        <v>0</v>
      </c>
      <c r="J326" s="785">
        <f t="shared" si="42"/>
        <v>0</v>
      </c>
    </row>
    <row r="327" spans="1:10" hidden="1" outlineLevel="1" x14ac:dyDescent="0.2">
      <c r="A327" s="818">
        <v>299</v>
      </c>
      <c r="B327" s="823" t="s">
        <v>132</v>
      </c>
      <c r="C327" s="538" t="s">
        <v>133</v>
      </c>
      <c r="D327" s="533" t="s">
        <v>14</v>
      </c>
      <c r="E327" s="533"/>
      <c r="F327" s="819">
        <v>4003.24</v>
      </c>
      <c r="G327" s="819">
        <f t="shared" si="35"/>
        <v>0</v>
      </c>
      <c r="H327" s="819">
        <v>9764</v>
      </c>
      <c r="I327" s="819">
        <f t="shared" si="36"/>
        <v>0</v>
      </c>
      <c r="J327" s="785">
        <f t="shared" si="42"/>
        <v>0</v>
      </c>
    </row>
    <row r="328" spans="1:10" hidden="1" outlineLevel="1" x14ac:dyDescent="0.2">
      <c r="A328" s="818">
        <v>300</v>
      </c>
      <c r="B328" s="823" t="s">
        <v>134</v>
      </c>
      <c r="C328" s="538"/>
      <c r="D328" s="533" t="s">
        <v>14</v>
      </c>
      <c r="E328" s="533"/>
      <c r="F328" s="819">
        <v>800</v>
      </c>
      <c r="G328" s="819">
        <f t="shared" si="35"/>
        <v>0</v>
      </c>
      <c r="H328" s="819">
        <v>2142</v>
      </c>
      <c r="I328" s="819">
        <f t="shared" si="36"/>
        <v>0</v>
      </c>
      <c r="J328" s="785">
        <f t="shared" si="42"/>
        <v>0</v>
      </c>
    </row>
    <row r="329" spans="1:10" hidden="1" outlineLevel="1" x14ac:dyDescent="0.2">
      <c r="A329" s="818">
        <v>301</v>
      </c>
      <c r="B329" s="823" t="s">
        <v>135</v>
      </c>
      <c r="C329" s="538"/>
      <c r="D329" s="533" t="s">
        <v>56</v>
      </c>
      <c r="E329" s="533"/>
      <c r="F329" s="819">
        <v>1875</v>
      </c>
      <c r="G329" s="819">
        <f t="shared" si="35"/>
        <v>0</v>
      </c>
      <c r="H329" s="819">
        <v>869</v>
      </c>
      <c r="I329" s="819">
        <f t="shared" si="36"/>
        <v>0</v>
      </c>
      <c r="J329" s="785">
        <f t="shared" si="42"/>
        <v>0</v>
      </c>
    </row>
    <row r="330" spans="1:10" hidden="1" outlineLevel="1" x14ac:dyDescent="0.2">
      <c r="A330" s="818">
        <v>302</v>
      </c>
      <c r="B330" s="823" t="s">
        <v>136</v>
      </c>
      <c r="C330" s="538"/>
      <c r="D330" s="533" t="s">
        <v>137</v>
      </c>
      <c r="E330" s="533"/>
      <c r="F330" s="819"/>
      <c r="G330" s="819">
        <f t="shared" si="35"/>
        <v>0</v>
      </c>
      <c r="H330" s="819"/>
      <c r="I330" s="819">
        <f t="shared" si="36"/>
        <v>0</v>
      </c>
      <c r="J330" s="785"/>
    </row>
    <row r="331" spans="1:10" hidden="1" outlineLevel="1" x14ac:dyDescent="0.2">
      <c r="A331" s="818">
        <v>303</v>
      </c>
      <c r="B331" s="823" t="s">
        <v>138</v>
      </c>
      <c r="C331" s="538"/>
      <c r="D331" s="533" t="s">
        <v>137</v>
      </c>
      <c r="E331" s="533"/>
      <c r="F331" s="819"/>
      <c r="G331" s="819">
        <f t="shared" si="35"/>
        <v>0</v>
      </c>
      <c r="H331" s="819"/>
      <c r="I331" s="819">
        <f t="shared" si="36"/>
        <v>0</v>
      </c>
      <c r="J331" s="785"/>
    </row>
    <row r="332" spans="1:10" hidden="1" outlineLevel="1" x14ac:dyDescent="0.2">
      <c r="A332" s="818">
        <v>304</v>
      </c>
      <c r="B332" s="823" t="s">
        <v>139</v>
      </c>
      <c r="C332" s="538"/>
      <c r="D332" s="533" t="s">
        <v>56</v>
      </c>
      <c r="E332" s="566"/>
      <c r="F332" s="819">
        <v>1875</v>
      </c>
      <c r="G332" s="819">
        <f t="shared" si="35"/>
        <v>0</v>
      </c>
      <c r="H332" s="819">
        <v>1617</v>
      </c>
      <c r="I332" s="819">
        <f t="shared" si="36"/>
        <v>0</v>
      </c>
      <c r="J332" s="785">
        <f t="shared" ref="J332:J333" si="43">G332+I332</f>
        <v>0</v>
      </c>
    </row>
    <row r="333" spans="1:10" hidden="1" outlineLevel="1" x14ac:dyDescent="0.2">
      <c r="A333" s="818">
        <v>305</v>
      </c>
      <c r="B333" s="823" t="s">
        <v>140</v>
      </c>
      <c r="C333" s="538"/>
      <c r="D333" s="533" t="s">
        <v>56</v>
      </c>
      <c r="E333" s="533"/>
      <c r="F333" s="819">
        <v>1875</v>
      </c>
      <c r="G333" s="819">
        <f t="shared" si="35"/>
        <v>0</v>
      </c>
      <c r="H333" s="819">
        <v>1226</v>
      </c>
      <c r="I333" s="819">
        <f t="shared" si="36"/>
        <v>0</v>
      </c>
      <c r="J333" s="785">
        <f t="shared" si="43"/>
        <v>0</v>
      </c>
    </row>
    <row r="334" spans="1:10" hidden="1" outlineLevel="1" x14ac:dyDescent="0.2">
      <c r="A334" s="818">
        <v>306</v>
      </c>
      <c r="B334" s="823" t="s">
        <v>141</v>
      </c>
      <c r="C334" s="538"/>
      <c r="D334" s="533" t="s">
        <v>137</v>
      </c>
      <c r="E334" s="533"/>
      <c r="F334" s="819"/>
      <c r="G334" s="819">
        <f t="shared" si="35"/>
        <v>0</v>
      </c>
      <c r="H334" s="819"/>
      <c r="I334" s="819">
        <f t="shared" si="36"/>
        <v>0</v>
      </c>
      <c r="J334" s="785"/>
    </row>
    <row r="335" spans="1:10" hidden="1" outlineLevel="1" x14ac:dyDescent="0.2">
      <c r="A335" s="818">
        <v>307</v>
      </c>
      <c r="B335" s="823" t="s">
        <v>142</v>
      </c>
      <c r="C335" s="538"/>
      <c r="D335" s="533" t="s">
        <v>137</v>
      </c>
      <c r="E335" s="533"/>
      <c r="F335" s="819"/>
      <c r="G335" s="819">
        <f t="shared" si="35"/>
        <v>0</v>
      </c>
      <c r="H335" s="819"/>
      <c r="I335" s="819">
        <f t="shared" si="36"/>
        <v>0</v>
      </c>
      <c r="J335" s="785"/>
    </row>
    <row r="336" spans="1:10" hidden="1" outlineLevel="1" x14ac:dyDescent="0.2">
      <c r="A336" s="818">
        <v>308</v>
      </c>
      <c r="B336" s="823" t="s">
        <v>143</v>
      </c>
      <c r="C336" s="538"/>
      <c r="D336" s="533" t="s">
        <v>137</v>
      </c>
      <c r="E336" s="533"/>
      <c r="F336" s="819"/>
      <c r="G336" s="819">
        <f t="shared" si="35"/>
        <v>0</v>
      </c>
      <c r="H336" s="819"/>
      <c r="I336" s="819">
        <f t="shared" si="36"/>
        <v>0</v>
      </c>
      <c r="J336" s="785"/>
    </row>
    <row r="337" spans="1:10" hidden="1" outlineLevel="1" x14ac:dyDescent="0.2">
      <c r="A337" s="818">
        <v>309</v>
      </c>
      <c r="B337" s="823" t="s">
        <v>144</v>
      </c>
      <c r="C337" s="538"/>
      <c r="D337" s="533" t="s">
        <v>56</v>
      </c>
      <c r="E337" s="566"/>
      <c r="F337" s="819">
        <v>1875</v>
      </c>
      <c r="G337" s="819">
        <f t="shared" si="35"/>
        <v>0</v>
      </c>
      <c r="H337" s="819">
        <v>2132</v>
      </c>
      <c r="I337" s="819">
        <f t="shared" si="36"/>
        <v>0</v>
      </c>
      <c r="J337" s="785">
        <f t="shared" ref="J337:J338" si="44">G337+I337</f>
        <v>0</v>
      </c>
    </row>
    <row r="338" spans="1:10" hidden="1" outlineLevel="1" x14ac:dyDescent="0.2">
      <c r="A338" s="818">
        <v>310</v>
      </c>
      <c r="B338" s="823" t="s">
        <v>145</v>
      </c>
      <c r="C338" s="538"/>
      <c r="D338" s="533" t="s">
        <v>56</v>
      </c>
      <c r="E338" s="533"/>
      <c r="F338" s="819">
        <v>1875</v>
      </c>
      <c r="G338" s="819">
        <f t="shared" si="35"/>
        <v>0</v>
      </c>
      <c r="H338" s="819">
        <v>1190</v>
      </c>
      <c r="I338" s="819">
        <f t="shared" si="36"/>
        <v>0</v>
      </c>
      <c r="J338" s="785">
        <f t="shared" si="44"/>
        <v>0</v>
      </c>
    </row>
    <row r="339" spans="1:10" ht="30.75" hidden="1" customHeight="1" outlineLevel="1" x14ac:dyDescent="0.2">
      <c r="A339" s="818">
        <v>311</v>
      </c>
      <c r="B339" s="823" t="s">
        <v>146</v>
      </c>
      <c r="C339" s="538"/>
      <c r="D339" s="533" t="s">
        <v>137</v>
      </c>
      <c r="E339" s="533"/>
      <c r="F339" s="819"/>
      <c r="G339" s="819">
        <f t="shared" si="35"/>
        <v>0</v>
      </c>
      <c r="H339" s="819"/>
      <c r="I339" s="819">
        <f t="shared" si="36"/>
        <v>0</v>
      </c>
      <c r="J339" s="785"/>
    </row>
    <row r="340" spans="1:10" ht="25.5" hidden="1" outlineLevel="1" x14ac:dyDescent="0.2">
      <c r="A340" s="818">
        <v>312</v>
      </c>
      <c r="B340" s="823" t="s">
        <v>147</v>
      </c>
      <c r="C340" s="538"/>
      <c r="D340" s="533" t="s">
        <v>56</v>
      </c>
      <c r="E340" s="566"/>
      <c r="F340" s="819">
        <v>1875</v>
      </c>
      <c r="G340" s="819">
        <f t="shared" si="35"/>
        <v>0</v>
      </c>
      <c r="H340" s="819">
        <v>1764</v>
      </c>
      <c r="I340" s="819">
        <f t="shared" si="36"/>
        <v>0</v>
      </c>
      <c r="J340" s="785">
        <f t="shared" ref="J340:J341" si="45">G340+I340</f>
        <v>0</v>
      </c>
    </row>
    <row r="341" spans="1:10" hidden="1" outlineLevel="1" x14ac:dyDescent="0.2">
      <c r="A341" s="818">
        <v>313</v>
      </c>
      <c r="B341" s="823" t="s">
        <v>148</v>
      </c>
      <c r="C341" s="538"/>
      <c r="D341" s="533" t="s">
        <v>56</v>
      </c>
      <c r="E341" s="533"/>
      <c r="F341" s="819">
        <v>1875</v>
      </c>
      <c r="G341" s="819">
        <f t="shared" si="35"/>
        <v>0</v>
      </c>
      <c r="H341" s="819">
        <v>1428</v>
      </c>
      <c r="I341" s="819">
        <f t="shared" si="36"/>
        <v>0</v>
      </c>
      <c r="J341" s="785">
        <f t="shared" si="45"/>
        <v>0</v>
      </c>
    </row>
    <row r="342" spans="1:10" hidden="1" outlineLevel="1" x14ac:dyDescent="0.2">
      <c r="A342" s="818">
        <v>314</v>
      </c>
      <c r="B342" s="823" t="s">
        <v>149</v>
      </c>
      <c r="C342" s="538"/>
      <c r="D342" s="533" t="s">
        <v>137</v>
      </c>
      <c r="E342" s="533"/>
      <c r="F342" s="819"/>
      <c r="G342" s="819">
        <f t="shared" si="35"/>
        <v>0</v>
      </c>
      <c r="H342" s="819"/>
      <c r="I342" s="819">
        <f t="shared" si="36"/>
        <v>0</v>
      </c>
      <c r="J342" s="785"/>
    </row>
    <row r="343" spans="1:10" hidden="1" outlineLevel="1" x14ac:dyDescent="0.2">
      <c r="A343" s="818">
        <v>315</v>
      </c>
      <c r="B343" s="823" t="s">
        <v>150</v>
      </c>
      <c r="C343" s="538"/>
      <c r="D343" s="533" t="s">
        <v>56</v>
      </c>
      <c r="E343" s="566"/>
      <c r="F343" s="819">
        <v>1875</v>
      </c>
      <c r="G343" s="819">
        <f t="shared" si="35"/>
        <v>0</v>
      </c>
      <c r="H343" s="819">
        <v>2646</v>
      </c>
      <c r="I343" s="819">
        <f t="shared" si="36"/>
        <v>0</v>
      </c>
      <c r="J343" s="785">
        <f t="shared" ref="J343:J346" si="46">G343+I343</f>
        <v>0</v>
      </c>
    </row>
    <row r="344" spans="1:10" ht="12" hidden="1" customHeight="1" outlineLevel="1" x14ac:dyDescent="0.2">
      <c r="A344" s="818">
        <v>316</v>
      </c>
      <c r="B344" s="823" t="s">
        <v>151</v>
      </c>
      <c r="C344" s="533" t="s">
        <v>152</v>
      </c>
      <c r="D344" s="533" t="s">
        <v>56</v>
      </c>
      <c r="E344" s="533"/>
      <c r="F344" s="819">
        <v>600</v>
      </c>
      <c r="G344" s="819">
        <f t="shared" si="35"/>
        <v>0</v>
      </c>
      <c r="H344" s="819">
        <v>381</v>
      </c>
      <c r="I344" s="819">
        <f t="shared" si="36"/>
        <v>0</v>
      </c>
      <c r="J344" s="785">
        <f t="shared" si="46"/>
        <v>0</v>
      </c>
    </row>
    <row r="345" spans="1:10" hidden="1" outlineLevel="1" x14ac:dyDescent="0.2">
      <c r="A345" s="818">
        <v>317</v>
      </c>
      <c r="B345" s="823" t="s">
        <v>153</v>
      </c>
      <c r="C345" s="538"/>
      <c r="D345" s="533" t="s">
        <v>56</v>
      </c>
      <c r="E345" s="533"/>
      <c r="F345" s="819">
        <v>1000</v>
      </c>
      <c r="G345" s="819">
        <f t="shared" si="35"/>
        <v>0</v>
      </c>
      <c r="H345" s="819">
        <v>123</v>
      </c>
      <c r="I345" s="819">
        <f t="shared" si="36"/>
        <v>0</v>
      </c>
      <c r="J345" s="785">
        <f t="shared" si="46"/>
        <v>0</v>
      </c>
    </row>
    <row r="346" spans="1:10" ht="12" hidden="1" customHeight="1" outlineLevel="1" x14ac:dyDescent="0.2">
      <c r="A346" s="818">
        <v>318</v>
      </c>
      <c r="B346" s="823" t="s">
        <v>60</v>
      </c>
      <c r="C346" s="538"/>
      <c r="D346" s="533" t="s">
        <v>5</v>
      </c>
      <c r="E346" s="533"/>
      <c r="F346" s="819">
        <v>0</v>
      </c>
      <c r="G346" s="819">
        <f t="shared" si="35"/>
        <v>0</v>
      </c>
      <c r="H346" s="819">
        <v>137961</v>
      </c>
      <c r="I346" s="819">
        <f t="shared" si="36"/>
        <v>0</v>
      </c>
      <c r="J346" s="785">
        <f t="shared" si="46"/>
        <v>0</v>
      </c>
    </row>
    <row r="347" spans="1:10" hidden="1" collapsed="1" x14ac:dyDescent="0.2">
      <c r="A347" s="818">
        <v>319</v>
      </c>
      <c r="B347" s="567" t="s">
        <v>114</v>
      </c>
      <c r="C347" s="538"/>
      <c r="D347" s="533"/>
      <c r="E347" s="533"/>
      <c r="F347" s="533"/>
      <c r="G347" s="819"/>
      <c r="H347" s="820"/>
      <c r="I347" s="819"/>
      <c r="J347" s="821"/>
    </row>
    <row r="348" spans="1:10" ht="25.5" hidden="1" outlineLevel="1" x14ac:dyDescent="0.2">
      <c r="A348" s="818">
        <v>320</v>
      </c>
      <c r="B348" s="823" t="s">
        <v>289</v>
      </c>
      <c r="C348" s="533" t="s">
        <v>367</v>
      </c>
      <c r="D348" s="533" t="s">
        <v>14</v>
      </c>
      <c r="E348" s="533"/>
      <c r="F348" s="819">
        <v>8293.6</v>
      </c>
      <c r="G348" s="819">
        <f t="shared" si="35"/>
        <v>0</v>
      </c>
      <c r="H348" s="819">
        <v>22342.319999999996</v>
      </c>
      <c r="I348" s="819">
        <f t="shared" si="36"/>
        <v>0</v>
      </c>
      <c r="J348" s="785">
        <f t="shared" ref="J348:J353" si="47">G348+I348</f>
        <v>0</v>
      </c>
    </row>
    <row r="349" spans="1:10" hidden="1" outlineLevel="1" x14ac:dyDescent="0.2">
      <c r="A349" s="818">
        <v>321</v>
      </c>
      <c r="B349" s="823" t="s">
        <v>154</v>
      </c>
      <c r="C349" s="538" t="s">
        <v>155</v>
      </c>
      <c r="D349" s="533" t="s">
        <v>14</v>
      </c>
      <c r="E349" s="533"/>
      <c r="F349" s="819">
        <v>800</v>
      </c>
      <c r="G349" s="819">
        <f t="shared" si="35"/>
        <v>0</v>
      </c>
      <c r="H349" s="819">
        <v>1021</v>
      </c>
      <c r="I349" s="819">
        <f t="shared" si="36"/>
        <v>0</v>
      </c>
      <c r="J349" s="785">
        <f t="shared" si="47"/>
        <v>0</v>
      </c>
    </row>
    <row r="350" spans="1:10" hidden="1" collapsed="1" x14ac:dyDescent="0.2">
      <c r="A350" s="818">
        <v>322</v>
      </c>
      <c r="B350" s="823" t="s">
        <v>132</v>
      </c>
      <c r="C350" s="538" t="s">
        <v>133</v>
      </c>
      <c r="D350" s="533" t="s">
        <v>14</v>
      </c>
      <c r="E350" s="533">
        <v>7</v>
      </c>
      <c r="F350" s="819">
        <v>4003.24</v>
      </c>
      <c r="G350" s="819">
        <f t="shared" si="35"/>
        <v>28022.68</v>
      </c>
      <c r="H350" s="819">
        <v>9764</v>
      </c>
      <c r="I350" s="819">
        <f t="shared" si="36"/>
        <v>68348</v>
      </c>
      <c r="J350" s="785">
        <f t="shared" si="47"/>
        <v>96370.68</v>
      </c>
    </row>
    <row r="351" spans="1:10" hidden="1" outlineLevel="1" x14ac:dyDescent="0.2">
      <c r="A351" s="818">
        <v>323</v>
      </c>
      <c r="B351" s="823" t="s">
        <v>156</v>
      </c>
      <c r="C351" s="538"/>
      <c r="D351" s="533" t="s">
        <v>14</v>
      </c>
      <c r="E351" s="533"/>
      <c r="F351" s="819">
        <v>600</v>
      </c>
      <c r="G351" s="819">
        <f t="shared" si="35"/>
        <v>0</v>
      </c>
      <c r="H351" s="819">
        <v>595</v>
      </c>
      <c r="I351" s="819">
        <f t="shared" si="36"/>
        <v>0</v>
      </c>
      <c r="J351" s="785">
        <f t="shared" si="47"/>
        <v>0</v>
      </c>
    </row>
    <row r="352" spans="1:10" hidden="1" collapsed="1" x14ac:dyDescent="0.2">
      <c r="A352" s="818">
        <v>324</v>
      </c>
      <c r="B352" s="823" t="s">
        <v>134</v>
      </c>
      <c r="C352" s="538"/>
      <c r="D352" s="533" t="s">
        <v>14</v>
      </c>
      <c r="E352" s="533">
        <v>7</v>
      </c>
      <c r="F352" s="819">
        <v>800</v>
      </c>
      <c r="G352" s="819">
        <f t="shared" si="35"/>
        <v>5600</v>
      </c>
      <c r="H352" s="819">
        <v>2142</v>
      </c>
      <c r="I352" s="819">
        <f t="shared" si="36"/>
        <v>14994</v>
      </c>
      <c r="J352" s="785">
        <f t="shared" si="47"/>
        <v>20594</v>
      </c>
    </row>
    <row r="353" spans="1:10" hidden="1" x14ac:dyDescent="0.2">
      <c r="A353" s="818">
        <v>325</v>
      </c>
      <c r="B353" s="823" t="s">
        <v>157</v>
      </c>
      <c r="C353" s="533"/>
      <c r="D353" s="533" t="s">
        <v>56</v>
      </c>
      <c r="E353" s="533">
        <v>5.2240000000000002</v>
      </c>
      <c r="F353" s="819">
        <v>900</v>
      </c>
      <c r="G353" s="819">
        <f t="shared" si="35"/>
        <v>4701.6000000000004</v>
      </c>
      <c r="H353" s="819">
        <v>840</v>
      </c>
      <c r="I353" s="819">
        <f t="shared" si="36"/>
        <v>4388.16</v>
      </c>
      <c r="J353" s="785">
        <f t="shared" si="47"/>
        <v>9089.76</v>
      </c>
    </row>
    <row r="354" spans="1:10" hidden="1" x14ac:dyDescent="0.2">
      <c r="A354" s="818">
        <v>326</v>
      </c>
      <c r="B354" s="823" t="s">
        <v>158</v>
      </c>
      <c r="C354" s="538"/>
      <c r="D354" s="533" t="s">
        <v>137</v>
      </c>
      <c r="E354" s="533"/>
      <c r="F354" s="819"/>
      <c r="G354" s="819">
        <f t="shared" si="35"/>
        <v>0</v>
      </c>
      <c r="H354" s="819"/>
      <c r="I354" s="819">
        <f t="shared" si="36"/>
        <v>0</v>
      </c>
      <c r="J354" s="785"/>
    </row>
    <row r="355" spans="1:10" hidden="1" x14ac:dyDescent="0.2">
      <c r="A355" s="818">
        <v>327</v>
      </c>
      <c r="B355" s="823" t="s">
        <v>159</v>
      </c>
      <c r="C355" s="533"/>
      <c r="D355" s="533" t="s">
        <v>56</v>
      </c>
      <c r="E355" s="566">
        <v>0.504</v>
      </c>
      <c r="F355" s="819">
        <v>900</v>
      </c>
      <c r="G355" s="819">
        <f t="shared" si="35"/>
        <v>453.6</v>
      </c>
      <c r="H355" s="819">
        <v>3080</v>
      </c>
      <c r="I355" s="819">
        <f t="shared" si="36"/>
        <v>1552.32</v>
      </c>
      <c r="J355" s="785">
        <f t="shared" ref="J355:J356" si="48">G355+I355</f>
        <v>2005.92</v>
      </c>
    </row>
    <row r="356" spans="1:10" hidden="1" x14ac:dyDescent="0.2">
      <c r="A356" s="818">
        <v>328</v>
      </c>
      <c r="B356" s="823" t="s">
        <v>135</v>
      </c>
      <c r="C356" s="538"/>
      <c r="D356" s="533" t="s">
        <v>56</v>
      </c>
      <c r="E356" s="533">
        <v>82.23599999999999</v>
      </c>
      <c r="F356" s="819">
        <v>1875</v>
      </c>
      <c r="G356" s="819">
        <f t="shared" si="35"/>
        <v>154192.49999999997</v>
      </c>
      <c r="H356" s="819">
        <v>869</v>
      </c>
      <c r="I356" s="819">
        <f t="shared" si="36"/>
        <v>71463.083999999988</v>
      </c>
      <c r="J356" s="785">
        <f t="shared" si="48"/>
        <v>225655.58399999997</v>
      </c>
    </row>
    <row r="357" spans="1:10" hidden="1" x14ac:dyDescent="0.2">
      <c r="A357" s="818">
        <v>329</v>
      </c>
      <c r="B357" s="823" t="s">
        <v>136</v>
      </c>
      <c r="C357" s="538"/>
      <c r="D357" s="533" t="s">
        <v>137</v>
      </c>
      <c r="E357" s="533"/>
      <c r="F357" s="819"/>
      <c r="G357" s="819">
        <f t="shared" si="35"/>
        <v>0</v>
      </c>
      <c r="H357" s="819"/>
      <c r="I357" s="819">
        <f t="shared" si="36"/>
        <v>0</v>
      </c>
      <c r="J357" s="785"/>
    </row>
    <row r="358" spans="1:10" hidden="1" x14ac:dyDescent="0.2">
      <c r="A358" s="818">
        <v>330</v>
      </c>
      <c r="B358" s="823" t="s">
        <v>160</v>
      </c>
      <c r="C358" s="538"/>
      <c r="D358" s="533" t="s">
        <v>137</v>
      </c>
      <c r="E358" s="533"/>
      <c r="F358" s="819"/>
      <c r="G358" s="819">
        <f t="shared" si="35"/>
        <v>0</v>
      </c>
      <c r="H358" s="819"/>
      <c r="I358" s="819">
        <f t="shared" si="36"/>
        <v>0</v>
      </c>
      <c r="J358" s="785"/>
    </row>
    <row r="359" spans="1:10" hidden="1" x14ac:dyDescent="0.2">
      <c r="A359" s="818">
        <v>331</v>
      </c>
      <c r="B359" s="823" t="s">
        <v>161</v>
      </c>
      <c r="C359" s="538"/>
      <c r="D359" s="533" t="s">
        <v>137</v>
      </c>
      <c r="E359" s="533"/>
      <c r="F359" s="819"/>
      <c r="G359" s="819">
        <f t="shared" si="35"/>
        <v>0</v>
      </c>
      <c r="H359" s="819"/>
      <c r="I359" s="819">
        <f t="shared" si="36"/>
        <v>0</v>
      </c>
      <c r="J359" s="785"/>
    </row>
    <row r="360" spans="1:10" hidden="1" x14ac:dyDescent="0.2">
      <c r="A360" s="818">
        <v>332</v>
      </c>
      <c r="B360" s="823" t="s">
        <v>138</v>
      </c>
      <c r="C360" s="538"/>
      <c r="D360" s="533" t="s">
        <v>137</v>
      </c>
      <c r="E360" s="533"/>
      <c r="F360" s="819"/>
      <c r="G360" s="819">
        <f t="shared" si="35"/>
        <v>0</v>
      </c>
      <c r="H360" s="819"/>
      <c r="I360" s="819">
        <f t="shared" si="36"/>
        <v>0</v>
      </c>
      <c r="J360" s="785"/>
    </row>
    <row r="361" spans="1:10" hidden="1" x14ac:dyDescent="0.2">
      <c r="A361" s="818">
        <v>333</v>
      </c>
      <c r="B361" s="823" t="s">
        <v>162</v>
      </c>
      <c r="C361" s="538"/>
      <c r="D361" s="533" t="s">
        <v>137</v>
      </c>
      <c r="E361" s="533"/>
      <c r="F361" s="819"/>
      <c r="G361" s="819">
        <f t="shared" si="35"/>
        <v>0</v>
      </c>
      <c r="H361" s="819"/>
      <c r="I361" s="819">
        <f t="shared" si="36"/>
        <v>0</v>
      </c>
      <c r="J361" s="785"/>
    </row>
    <row r="362" spans="1:10" hidden="1" x14ac:dyDescent="0.2">
      <c r="A362" s="818">
        <v>334</v>
      </c>
      <c r="B362" s="823" t="s">
        <v>139</v>
      </c>
      <c r="C362" s="538"/>
      <c r="D362" s="533" t="s">
        <v>56</v>
      </c>
      <c r="E362" s="566">
        <v>14.356000000000002</v>
      </c>
      <c r="F362" s="819">
        <v>1875</v>
      </c>
      <c r="G362" s="819">
        <f t="shared" si="35"/>
        <v>26917.500000000004</v>
      </c>
      <c r="H362" s="819">
        <v>1617</v>
      </c>
      <c r="I362" s="819">
        <f t="shared" si="36"/>
        <v>23213.652000000002</v>
      </c>
      <c r="J362" s="785">
        <f t="shared" ref="J362:J363" si="49">G362+I362</f>
        <v>50131.152000000002</v>
      </c>
    </row>
    <row r="363" spans="1:10" hidden="1" x14ac:dyDescent="0.2">
      <c r="A363" s="818">
        <v>335</v>
      </c>
      <c r="B363" s="823" t="s">
        <v>140</v>
      </c>
      <c r="C363" s="538"/>
      <c r="D363" s="533" t="s">
        <v>56</v>
      </c>
      <c r="E363" s="533">
        <v>75.831000000000003</v>
      </c>
      <c r="F363" s="819">
        <v>1875</v>
      </c>
      <c r="G363" s="819">
        <f t="shared" si="35"/>
        <v>142183.125</v>
      </c>
      <c r="H363" s="819">
        <v>1226</v>
      </c>
      <c r="I363" s="819">
        <f t="shared" si="36"/>
        <v>92968.805999999997</v>
      </c>
      <c r="J363" s="785">
        <f t="shared" si="49"/>
        <v>235151.93099999998</v>
      </c>
    </row>
    <row r="364" spans="1:10" hidden="1" x14ac:dyDescent="0.2">
      <c r="A364" s="818">
        <v>336</v>
      </c>
      <c r="B364" s="823" t="s">
        <v>163</v>
      </c>
      <c r="C364" s="538"/>
      <c r="D364" s="533" t="s">
        <v>137</v>
      </c>
      <c r="E364" s="533"/>
      <c r="F364" s="819"/>
      <c r="G364" s="819">
        <f t="shared" ref="G364:G427" si="50">E364*F364</f>
        <v>0</v>
      </c>
      <c r="H364" s="819"/>
      <c r="I364" s="819">
        <f t="shared" ref="I364:I427" si="51">E364*H364</f>
        <v>0</v>
      </c>
      <c r="J364" s="785"/>
    </row>
    <row r="365" spans="1:10" hidden="1" x14ac:dyDescent="0.2">
      <c r="A365" s="818">
        <v>337</v>
      </c>
      <c r="B365" s="823" t="s">
        <v>144</v>
      </c>
      <c r="C365" s="538"/>
      <c r="D365" s="533" t="s">
        <v>56</v>
      </c>
      <c r="E365" s="566">
        <v>16.396999999999998</v>
      </c>
      <c r="F365" s="819">
        <v>1875</v>
      </c>
      <c r="G365" s="819">
        <f t="shared" si="50"/>
        <v>30744.374999999996</v>
      </c>
      <c r="H365" s="819">
        <v>2132</v>
      </c>
      <c r="I365" s="819">
        <f t="shared" si="51"/>
        <v>34958.403999999995</v>
      </c>
      <c r="J365" s="785">
        <f t="shared" ref="J365:J366" si="52">G365+I365</f>
        <v>65702.778999999995</v>
      </c>
    </row>
    <row r="366" spans="1:10" hidden="1" outlineLevel="1" x14ac:dyDescent="0.2">
      <c r="A366" s="818">
        <v>338</v>
      </c>
      <c r="B366" s="823" t="s">
        <v>148</v>
      </c>
      <c r="C366" s="538"/>
      <c r="D366" s="533" t="s">
        <v>56</v>
      </c>
      <c r="E366" s="533"/>
      <c r="F366" s="819">
        <v>1875</v>
      </c>
      <c r="G366" s="819">
        <f t="shared" si="50"/>
        <v>0</v>
      </c>
      <c r="H366" s="819">
        <v>1428</v>
      </c>
      <c r="I366" s="819">
        <f t="shared" si="51"/>
        <v>0</v>
      </c>
      <c r="J366" s="785">
        <f t="shared" si="52"/>
        <v>0</v>
      </c>
    </row>
    <row r="367" spans="1:10" hidden="1" outlineLevel="1" x14ac:dyDescent="0.2">
      <c r="A367" s="818">
        <v>339</v>
      </c>
      <c r="B367" s="823" t="s">
        <v>164</v>
      </c>
      <c r="C367" s="538"/>
      <c r="D367" s="533" t="s">
        <v>137</v>
      </c>
      <c r="E367" s="533"/>
      <c r="F367" s="819"/>
      <c r="G367" s="819">
        <f t="shared" si="50"/>
        <v>0</v>
      </c>
      <c r="H367" s="819"/>
      <c r="I367" s="819">
        <f t="shared" si="51"/>
        <v>0</v>
      </c>
      <c r="J367" s="785"/>
    </row>
    <row r="368" spans="1:10" hidden="1" outlineLevel="1" x14ac:dyDescent="0.2">
      <c r="A368" s="818">
        <v>340</v>
      </c>
      <c r="B368" s="823" t="s">
        <v>150</v>
      </c>
      <c r="C368" s="538"/>
      <c r="D368" s="533" t="s">
        <v>56</v>
      </c>
      <c r="E368" s="566"/>
      <c r="F368" s="819">
        <v>1875</v>
      </c>
      <c r="G368" s="819">
        <f t="shared" si="50"/>
        <v>0</v>
      </c>
      <c r="H368" s="819">
        <v>2646</v>
      </c>
      <c r="I368" s="819">
        <f t="shared" si="51"/>
        <v>0</v>
      </c>
      <c r="J368" s="785">
        <f t="shared" ref="J368:J371" si="53">G368+I368</f>
        <v>0</v>
      </c>
    </row>
    <row r="369" spans="1:10" ht="25.5" hidden="1" outlineLevel="1" x14ac:dyDescent="0.2">
      <c r="A369" s="818">
        <v>341</v>
      </c>
      <c r="B369" s="823" t="s">
        <v>151</v>
      </c>
      <c r="C369" s="533" t="s">
        <v>152</v>
      </c>
      <c r="D369" s="533" t="s">
        <v>56</v>
      </c>
      <c r="E369" s="533"/>
      <c r="F369" s="819">
        <v>600</v>
      </c>
      <c r="G369" s="819">
        <f t="shared" si="50"/>
        <v>0</v>
      </c>
      <c r="H369" s="819">
        <v>381</v>
      </c>
      <c r="I369" s="819">
        <f t="shared" si="51"/>
        <v>0</v>
      </c>
      <c r="J369" s="785">
        <f t="shared" si="53"/>
        <v>0</v>
      </c>
    </row>
    <row r="370" spans="1:10" hidden="1" outlineLevel="1" x14ac:dyDescent="0.2">
      <c r="A370" s="818">
        <v>342</v>
      </c>
      <c r="B370" s="823" t="s">
        <v>153</v>
      </c>
      <c r="C370" s="538"/>
      <c r="D370" s="533" t="s">
        <v>56</v>
      </c>
      <c r="E370" s="533"/>
      <c r="F370" s="819">
        <v>1000</v>
      </c>
      <c r="G370" s="819">
        <f t="shared" si="50"/>
        <v>0</v>
      </c>
      <c r="H370" s="819">
        <v>123</v>
      </c>
      <c r="I370" s="819">
        <f t="shared" si="51"/>
        <v>0</v>
      </c>
      <c r="J370" s="785">
        <f t="shared" si="53"/>
        <v>0</v>
      </c>
    </row>
    <row r="371" spans="1:10" hidden="1" collapsed="1" x14ac:dyDescent="0.2">
      <c r="A371" s="818">
        <v>343</v>
      </c>
      <c r="B371" s="823" t="s">
        <v>60</v>
      </c>
      <c r="C371" s="538"/>
      <c r="D371" s="533" t="s">
        <v>5</v>
      </c>
      <c r="E371" s="533">
        <v>0.55553398058252423</v>
      </c>
      <c r="F371" s="819">
        <v>0</v>
      </c>
      <c r="G371" s="819">
        <f t="shared" si="50"/>
        <v>0</v>
      </c>
      <c r="H371" s="819">
        <v>101443</v>
      </c>
      <c r="I371" s="819">
        <f t="shared" si="51"/>
        <v>56355.033592233005</v>
      </c>
      <c r="J371" s="785">
        <f t="shared" si="53"/>
        <v>56355.033592233005</v>
      </c>
    </row>
    <row r="372" spans="1:10" hidden="1" x14ac:dyDescent="0.2">
      <c r="A372" s="818">
        <v>344</v>
      </c>
      <c r="B372" s="567" t="s">
        <v>116</v>
      </c>
      <c r="C372" s="538"/>
      <c r="D372" s="533"/>
      <c r="E372" s="533"/>
      <c r="F372" s="533"/>
      <c r="G372" s="819"/>
      <c r="H372" s="820"/>
      <c r="I372" s="819"/>
      <c r="J372" s="821"/>
    </row>
    <row r="373" spans="1:10" ht="25.5" hidden="1" outlineLevel="1" x14ac:dyDescent="0.2">
      <c r="A373" s="818">
        <v>345</v>
      </c>
      <c r="B373" s="823" t="s">
        <v>289</v>
      </c>
      <c r="C373" s="533" t="s">
        <v>367</v>
      </c>
      <c r="D373" s="533" t="s">
        <v>14</v>
      </c>
      <c r="E373" s="533"/>
      <c r="F373" s="819">
        <v>8293.6</v>
      </c>
      <c r="G373" s="819">
        <f t="shared" si="50"/>
        <v>0</v>
      </c>
      <c r="H373" s="819">
        <v>22342.319999999996</v>
      </c>
      <c r="I373" s="819">
        <f t="shared" si="51"/>
        <v>0</v>
      </c>
      <c r="J373" s="785">
        <f t="shared" ref="J373:J376" si="54">G373+I373</f>
        <v>0</v>
      </c>
    </row>
    <row r="374" spans="1:10" hidden="1" collapsed="1" x14ac:dyDescent="0.2">
      <c r="A374" s="818">
        <v>346</v>
      </c>
      <c r="B374" s="823" t="s">
        <v>132</v>
      </c>
      <c r="C374" s="538" t="s">
        <v>133</v>
      </c>
      <c r="D374" s="533" t="s">
        <v>14</v>
      </c>
      <c r="E374" s="533">
        <v>9</v>
      </c>
      <c r="F374" s="819">
        <v>4003.24</v>
      </c>
      <c r="G374" s="819">
        <f t="shared" si="50"/>
        <v>36029.159999999996</v>
      </c>
      <c r="H374" s="819">
        <v>9764</v>
      </c>
      <c r="I374" s="819">
        <f t="shared" si="51"/>
        <v>87876</v>
      </c>
      <c r="J374" s="785">
        <f t="shared" si="54"/>
        <v>123905.16</v>
      </c>
    </row>
    <row r="375" spans="1:10" hidden="1" x14ac:dyDescent="0.2">
      <c r="A375" s="818">
        <v>347</v>
      </c>
      <c r="B375" s="823" t="s">
        <v>134</v>
      </c>
      <c r="C375" s="538"/>
      <c r="D375" s="533" t="s">
        <v>14</v>
      </c>
      <c r="E375" s="533">
        <v>9</v>
      </c>
      <c r="F375" s="819">
        <v>800</v>
      </c>
      <c r="G375" s="819">
        <f t="shared" si="50"/>
        <v>7200</v>
      </c>
      <c r="H375" s="819">
        <v>2142</v>
      </c>
      <c r="I375" s="819">
        <f t="shared" si="51"/>
        <v>19278</v>
      </c>
      <c r="J375" s="785">
        <f t="shared" si="54"/>
        <v>26478</v>
      </c>
    </row>
    <row r="376" spans="1:10" hidden="1" x14ac:dyDescent="0.2">
      <c r="A376" s="818">
        <v>348</v>
      </c>
      <c r="B376" s="823" t="s">
        <v>135</v>
      </c>
      <c r="C376" s="538"/>
      <c r="D376" s="533" t="s">
        <v>56</v>
      </c>
      <c r="E376" s="533">
        <v>154.03899999999999</v>
      </c>
      <c r="F376" s="819">
        <v>1875</v>
      </c>
      <c r="G376" s="819">
        <f t="shared" si="50"/>
        <v>288823.125</v>
      </c>
      <c r="H376" s="819">
        <v>869</v>
      </c>
      <c r="I376" s="819">
        <f t="shared" si="51"/>
        <v>133859.891</v>
      </c>
      <c r="J376" s="785">
        <f t="shared" si="54"/>
        <v>422683.016</v>
      </c>
    </row>
    <row r="377" spans="1:10" hidden="1" x14ac:dyDescent="0.2">
      <c r="A377" s="818">
        <v>349</v>
      </c>
      <c r="B377" s="823" t="s">
        <v>136</v>
      </c>
      <c r="C377" s="538"/>
      <c r="D377" s="533" t="s">
        <v>137</v>
      </c>
      <c r="E377" s="533"/>
      <c r="F377" s="819"/>
      <c r="G377" s="819">
        <f t="shared" si="50"/>
        <v>0</v>
      </c>
      <c r="H377" s="819"/>
      <c r="I377" s="819">
        <f t="shared" si="51"/>
        <v>0</v>
      </c>
      <c r="J377" s="785"/>
    </row>
    <row r="378" spans="1:10" hidden="1" x14ac:dyDescent="0.2">
      <c r="A378" s="818">
        <v>350</v>
      </c>
      <c r="B378" s="823" t="s">
        <v>161</v>
      </c>
      <c r="C378" s="538"/>
      <c r="D378" s="533" t="s">
        <v>137</v>
      </c>
      <c r="E378" s="533"/>
      <c r="F378" s="819"/>
      <c r="G378" s="819">
        <f t="shared" si="50"/>
        <v>0</v>
      </c>
      <c r="H378" s="819"/>
      <c r="I378" s="819">
        <f t="shared" si="51"/>
        <v>0</v>
      </c>
      <c r="J378" s="785"/>
    </row>
    <row r="379" spans="1:10" hidden="1" x14ac:dyDescent="0.2">
      <c r="A379" s="818">
        <v>351</v>
      </c>
      <c r="B379" s="823" t="s">
        <v>138</v>
      </c>
      <c r="C379" s="538"/>
      <c r="D379" s="533" t="s">
        <v>137</v>
      </c>
      <c r="E379" s="533"/>
      <c r="F379" s="819"/>
      <c r="G379" s="819">
        <f t="shared" si="50"/>
        <v>0</v>
      </c>
      <c r="H379" s="819"/>
      <c r="I379" s="819">
        <f t="shared" si="51"/>
        <v>0</v>
      </c>
      <c r="J379" s="785"/>
    </row>
    <row r="380" spans="1:10" hidden="1" x14ac:dyDescent="0.2">
      <c r="A380" s="818">
        <v>352</v>
      </c>
      <c r="B380" s="823" t="s">
        <v>162</v>
      </c>
      <c r="C380" s="538"/>
      <c r="D380" s="533" t="s">
        <v>137</v>
      </c>
      <c r="E380" s="533"/>
      <c r="F380" s="819"/>
      <c r="G380" s="819">
        <f t="shared" si="50"/>
        <v>0</v>
      </c>
      <c r="H380" s="819"/>
      <c r="I380" s="819">
        <f t="shared" si="51"/>
        <v>0</v>
      </c>
      <c r="J380" s="785"/>
    </row>
    <row r="381" spans="1:10" hidden="1" x14ac:dyDescent="0.2">
      <c r="A381" s="818">
        <v>353</v>
      </c>
      <c r="B381" s="823" t="s">
        <v>139</v>
      </c>
      <c r="C381" s="538"/>
      <c r="D381" s="533" t="s">
        <v>56</v>
      </c>
      <c r="E381" s="566">
        <v>18.700000000000003</v>
      </c>
      <c r="F381" s="819">
        <v>1875</v>
      </c>
      <c r="G381" s="819">
        <f t="shared" si="50"/>
        <v>35062.500000000007</v>
      </c>
      <c r="H381" s="819">
        <v>1617</v>
      </c>
      <c r="I381" s="819">
        <f t="shared" si="51"/>
        <v>30237.900000000005</v>
      </c>
      <c r="J381" s="785">
        <f t="shared" ref="J381:J382" si="55">G381+I381</f>
        <v>65300.400000000009</v>
      </c>
    </row>
    <row r="382" spans="1:10" hidden="1" x14ac:dyDescent="0.2">
      <c r="A382" s="818">
        <v>354</v>
      </c>
      <c r="B382" s="823" t="s">
        <v>140</v>
      </c>
      <c r="C382" s="538"/>
      <c r="D382" s="533" t="s">
        <v>56</v>
      </c>
      <c r="E382" s="533">
        <v>70.3</v>
      </c>
      <c r="F382" s="819">
        <v>1875</v>
      </c>
      <c r="G382" s="819">
        <f t="shared" si="50"/>
        <v>131812.5</v>
      </c>
      <c r="H382" s="819">
        <v>1226</v>
      </c>
      <c r="I382" s="819">
        <f t="shared" si="51"/>
        <v>86187.8</v>
      </c>
      <c r="J382" s="785">
        <f t="shared" si="55"/>
        <v>218000.3</v>
      </c>
    </row>
    <row r="383" spans="1:10" hidden="1" x14ac:dyDescent="0.2">
      <c r="A383" s="818">
        <v>355</v>
      </c>
      <c r="B383" s="823" t="s">
        <v>163</v>
      </c>
      <c r="C383" s="538"/>
      <c r="D383" s="533" t="s">
        <v>137</v>
      </c>
      <c r="E383" s="533"/>
      <c r="F383" s="819"/>
      <c r="G383" s="819">
        <f t="shared" si="50"/>
        <v>0</v>
      </c>
      <c r="H383" s="819"/>
      <c r="I383" s="819">
        <f t="shared" si="51"/>
        <v>0</v>
      </c>
      <c r="J383" s="785"/>
    </row>
    <row r="384" spans="1:10" hidden="1" x14ac:dyDescent="0.2">
      <c r="A384" s="818">
        <v>356</v>
      </c>
      <c r="B384" s="823" t="s">
        <v>144</v>
      </c>
      <c r="C384" s="538"/>
      <c r="D384" s="533" t="s">
        <v>56</v>
      </c>
      <c r="E384" s="566">
        <v>15.5</v>
      </c>
      <c r="F384" s="819">
        <v>1875</v>
      </c>
      <c r="G384" s="819">
        <f t="shared" si="50"/>
        <v>29062.5</v>
      </c>
      <c r="H384" s="819">
        <v>2132</v>
      </c>
      <c r="I384" s="819">
        <f t="shared" si="51"/>
        <v>33046</v>
      </c>
      <c r="J384" s="785">
        <f t="shared" ref="J384:J385" si="56">G384+I384</f>
        <v>62108.5</v>
      </c>
    </row>
    <row r="385" spans="1:10" hidden="1" outlineLevel="1" x14ac:dyDescent="0.2">
      <c r="A385" s="818">
        <v>357</v>
      </c>
      <c r="B385" s="823" t="s">
        <v>148</v>
      </c>
      <c r="C385" s="538"/>
      <c r="D385" s="533" t="s">
        <v>56</v>
      </c>
      <c r="E385" s="533"/>
      <c r="F385" s="819">
        <v>1875</v>
      </c>
      <c r="G385" s="819">
        <f t="shared" si="50"/>
        <v>0</v>
      </c>
      <c r="H385" s="819">
        <v>1428</v>
      </c>
      <c r="I385" s="819">
        <f t="shared" si="51"/>
        <v>0</v>
      </c>
      <c r="J385" s="785">
        <f t="shared" si="56"/>
        <v>0</v>
      </c>
    </row>
    <row r="386" spans="1:10" hidden="1" outlineLevel="1" x14ac:dyDescent="0.2">
      <c r="A386" s="818">
        <v>358</v>
      </c>
      <c r="B386" s="823" t="s">
        <v>164</v>
      </c>
      <c r="C386" s="538"/>
      <c r="D386" s="533" t="s">
        <v>137</v>
      </c>
      <c r="E386" s="533"/>
      <c r="F386" s="819"/>
      <c r="G386" s="819">
        <f t="shared" si="50"/>
        <v>0</v>
      </c>
      <c r="H386" s="819"/>
      <c r="I386" s="819">
        <f t="shared" si="51"/>
        <v>0</v>
      </c>
      <c r="J386" s="785"/>
    </row>
    <row r="387" spans="1:10" hidden="1" outlineLevel="1" x14ac:dyDescent="0.2">
      <c r="A387" s="818">
        <v>359</v>
      </c>
      <c r="B387" s="823" t="s">
        <v>150</v>
      </c>
      <c r="C387" s="538"/>
      <c r="D387" s="533" t="s">
        <v>56</v>
      </c>
      <c r="E387" s="566"/>
      <c r="F387" s="819">
        <v>1875</v>
      </c>
      <c r="G387" s="819">
        <f t="shared" si="50"/>
        <v>0</v>
      </c>
      <c r="H387" s="819">
        <v>2646</v>
      </c>
      <c r="I387" s="819">
        <f t="shared" si="51"/>
        <v>0</v>
      </c>
      <c r="J387" s="785">
        <f t="shared" ref="J387:J390" si="57">G387+I387</f>
        <v>0</v>
      </c>
    </row>
    <row r="388" spans="1:10" ht="25.5" hidden="1" outlineLevel="1" x14ac:dyDescent="0.2">
      <c r="A388" s="818">
        <v>360</v>
      </c>
      <c r="B388" s="823" t="s">
        <v>151</v>
      </c>
      <c r="C388" s="533" t="s">
        <v>152</v>
      </c>
      <c r="D388" s="533" t="s">
        <v>56</v>
      </c>
      <c r="E388" s="533"/>
      <c r="F388" s="819">
        <v>600</v>
      </c>
      <c r="G388" s="819">
        <f t="shared" si="50"/>
        <v>0</v>
      </c>
      <c r="H388" s="819">
        <v>381</v>
      </c>
      <c r="I388" s="819">
        <f t="shared" si="51"/>
        <v>0</v>
      </c>
      <c r="J388" s="785">
        <f t="shared" si="57"/>
        <v>0</v>
      </c>
    </row>
    <row r="389" spans="1:10" hidden="1" outlineLevel="1" x14ac:dyDescent="0.2">
      <c r="A389" s="818">
        <v>361</v>
      </c>
      <c r="B389" s="823" t="s">
        <v>153</v>
      </c>
      <c r="C389" s="538"/>
      <c r="D389" s="533" t="s">
        <v>56</v>
      </c>
      <c r="E389" s="533"/>
      <c r="F389" s="819">
        <v>1000</v>
      </c>
      <c r="G389" s="819">
        <f t="shared" si="50"/>
        <v>0</v>
      </c>
      <c r="H389" s="819">
        <v>123</v>
      </c>
      <c r="I389" s="819">
        <f t="shared" si="51"/>
        <v>0</v>
      </c>
      <c r="J389" s="785">
        <f t="shared" si="57"/>
        <v>0</v>
      </c>
    </row>
    <row r="390" spans="1:10" hidden="1" collapsed="1" x14ac:dyDescent="0.2">
      <c r="A390" s="818">
        <v>362</v>
      </c>
      <c r="B390" s="823" t="s">
        <v>60</v>
      </c>
      <c r="C390" s="538"/>
      <c r="D390" s="533" t="s">
        <v>5</v>
      </c>
      <c r="E390" s="533">
        <v>0.74938840579710142</v>
      </c>
      <c r="F390" s="819">
        <v>0</v>
      </c>
      <c r="G390" s="819">
        <f t="shared" si="50"/>
        <v>0</v>
      </c>
      <c r="H390" s="819">
        <v>96507</v>
      </c>
      <c r="I390" s="819">
        <f t="shared" si="51"/>
        <v>72321.226878260873</v>
      </c>
      <c r="J390" s="785">
        <f t="shared" si="57"/>
        <v>72321.226878260873</v>
      </c>
    </row>
    <row r="391" spans="1:10" ht="12" hidden="1" customHeight="1" x14ac:dyDescent="0.2">
      <c r="A391" s="818">
        <v>363</v>
      </c>
      <c r="B391" s="567" t="s">
        <v>118</v>
      </c>
      <c r="C391" s="538"/>
      <c r="D391" s="533"/>
      <c r="E391" s="533"/>
      <c r="F391" s="533"/>
      <c r="G391" s="819"/>
      <c r="H391" s="820"/>
      <c r="I391" s="819"/>
      <c r="J391" s="821"/>
    </row>
    <row r="392" spans="1:10" ht="25.5" hidden="1" outlineLevel="1" x14ac:dyDescent="0.2">
      <c r="A392" s="818">
        <v>364</v>
      </c>
      <c r="B392" s="823" t="s">
        <v>289</v>
      </c>
      <c r="C392" s="533" t="s">
        <v>367</v>
      </c>
      <c r="D392" s="533" t="s">
        <v>14</v>
      </c>
      <c r="E392" s="533"/>
      <c r="F392" s="819">
        <v>8293.6</v>
      </c>
      <c r="G392" s="819">
        <f t="shared" si="50"/>
        <v>0</v>
      </c>
      <c r="H392" s="819">
        <v>22342.319999999996</v>
      </c>
      <c r="I392" s="819">
        <f t="shared" si="51"/>
        <v>0</v>
      </c>
      <c r="J392" s="785">
        <f t="shared" ref="J392:J395" si="58">G392+I392</f>
        <v>0</v>
      </c>
    </row>
    <row r="393" spans="1:10" ht="12" hidden="1" customHeight="1" collapsed="1" x14ac:dyDescent="0.2">
      <c r="A393" s="818">
        <v>365</v>
      </c>
      <c r="B393" s="823" t="s">
        <v>132</v>
      </c>
      <c r="C393" s="538" t="s">
        <v>133</v>
      </c>
      <c r="D393" s="533" t="s">
        <v>14</v>
      </c>
      <c r="E393" s="533">
        <v>3</v>
      </c>
      <c r="F393" s="819">
        <v>4003.24</v>
      </c>
      <c r="G393" s="819">
        <f t="shared" si="50"/>
        <v>12009.72</v>
      </c>
      <c r="H393" s="819">
        <v>9764</v>
      </c>
      <c r="I393" s="819">
        <f t="shared" si="51"/>
        <v>29292</v>
      </c>
      <c r="J393" s="785">
        <f t="shared" si="58"/>
        <v>41301.72</v>
      </c>
    </row>
    <row r="394" spans="1:10" hidden="1" x14ac:dyDescent="0.2">
      <c r="A394" s="818">
        <v>366</v>
      </c>
      <c r="B394" s="823" t="s">
        <v>134</v>
      </c>
      <c r="C394" s="538"/>
      <c r="D394" s="533" t="s">
        <v>14</v>
      </c>
      <c r="E394" s="533">
        <v>3</v>
      </c>
      <c r="F394" s="819">
        <v>800</v>
      </c>
      <c r="G394" s="819">
        <f t="shared" si="50"/>
        <v>2400</v>
      </c>
      <c r="H394" s="819">
        <v>2142</v>
      </c>
      <c r="I394" s="819">
        <f t="shared" si="51"/>
        <v>6426</v>
      </c>
      <c r="J394" s="785">
        <f t="shared" si="58"/>
        <v>8826</v>
      </c>
    </row>
    <row r="395" spans="1:10" hidden="1" x14ac:dyDescent="0.2">
      <c r="A395" s="818">
        <v>367</v>
      </c>
      <c r="B395" s="823" t="s">
        <v>135</v>
      </c>
      <c r="C395" s="538"/>
      <c r="D395" s="533" t="s">
        <v>56</v>
      </c>
      <c r="E395" s="533">
        <v>41.16</v>
      </c>
      <c r="F395" s="819">
        <v>1875</v>
      </c>
      <c r="G395" s="819">
        <f t="shared" si="50"/>
        <v>77175</v>
      </c>
      <c r="H395" s="819">
        <v>869</v>
      </c>
      <c r="I395" s="819">
        <f t="shared" si="51"/>
        <v>35768.039999999994</v>
      </c>
      <c r="J395" s="785">
        <f t="shared" si="58"/>
        <v>112943.03999999999</v>
      </c>
    </row>
    <row r="396" spans="1:10" hidden="1" x14ac:dyDescent="0.2">
      <c r="A396" s="818">
        <v>368</v>
      </c>
      <c r="B396" s="823" t="s">
        <v>136</v>
      </c>
      <c r="C396" s="538"/>
      <c r="D396" s="533" t="s">
        <v>137</v>
      </c>
      <c r="E396" s="533"/>
      <c r="F396" s="819"/>
      <c r="G396" s="819">
        <f t="shared" si="50"/>
        <v>0</v>
      </c>
      <c r="H396" s="819"/>
      <c r="I396" s="819">
        <f t="shared" si="51"/>
        <v>0</v>
      </c>
      <c r="J396" s="785"/>
    </row>
    <row r="397" spans="1:10" hidden="1" x14ac:dyDescent="0.2">
      <c r="A397" s="818">
        <v>369</v>
      </c>
      <c r="B397" s="823" t="s">
        <v>161</v>
      </c>
      <c r="C397" s="538"/>
      <c r="D397" s="533" t="s">
        <v>137</v>
      </c>
      <c r="E397" s="533"/>
      <c r="F397" s="819"/>
      <c r="G397" s="819">
        <f t="shared" si="50"/>
        <v>0</v>
      </c>
      <c r="H397" s="819"/>
      <c r="I397" s="819">
        <f t="shared" si="51"/>
        <v>0</v>
      </c>
      <c r="J397" s="785"/>
    </row>
    <row r="398" spans="1:10" hidden="1" x14ac:dyDescent="0.2">
      <c r="A398" s="818">
        <v>370</v>
      </c>
      <c r="B398" s="823" t="s">
        <v>138</v>
      </c>
      <c r="C398" s="538"/>
      <c r="D398" s="533" t="s">
        <v>137</v>
      </c>
      <c r="E398" s="533"/>
      <c r="F398" s="819"/>
      <c r="G398" s="819">
        <f t="shared" si="50"/>
        <v>0</v>
      </c>
      <c r="H398" s="819"/>
      <c r="I398" s="819">
        <f t="shared" si="51"/>
        <v>0</v>
      </c>
      <c r="J398" s="785"/>
    </row>
    <row r="399" spans="1:10" hidden="1" x14ac:dyDescent="0.2">
      <c r="A399" s="818">
        <v>371</v>
      </c>
      <c r="B399" s="823" t="s">
        <v>139</v>
      </c>
      <c r="C399" s="538"/>
      <c r="D399" s="533" t="s">
        <v>56</v>
      </c>
      <c r="E399" s="566">
        <v>4.83</v>
      </c>
      <c r="F399" s="819">
        <v>1875</v>
      </c>
      <c r="G399" s="819">
        <f t="shared" si="50"/>
        <v>9056.25</v>
      </c>
      <c r="H399" s="819">
        <v>1617</v>
      </c>
      <c r="I399" s="819">
        <f t="shared" si="51"/>
        <v>7810.11</v>
      </c>
      <c r="J399" s="785">
        <f t="shared" ref="J399:J400" si="59">G399+I399</f>
        <v>16866.36</v>
      </c>
    </row>
    <row r="400" spans="1:10" hidden="1" outlineLevel="1" x14ac:dyDescent="0.2">
      <c r="A400" s="818">
        <v>372</v>
      </c>
      <c r="B400" s="823" t="s">
        <v>140</v>
      </c>
      <c r="C400" s="538"/>
      <c r="D400" s="533" t="s">
        <v>56</v>
      </c>
      <c r="E400" s="533"/>
      <c r="F400" s="819">
        <v>1875</v>
      </c>
      <c r="G400" s="819">
        <f t="shared" si="50"/>
        <v>0</v>
      </c>
      <c r="H400" s="819">
        <v>1226</v>
      </c>
      <c r="I400" s="819">
        <f t="shared" si="51"/>
        <v>0</v>
      </c>
      <c r="J400" s="785">
        <f t="shared" si="59"/>
        <v>0</v>
      </c>
    </row>
    <row r="401" spans="1:10" hidden="1" outlineLevel="1" x14ac:dyDescent="0.2">
      <c r="A401" s="818">
        <v>373</v>
      </c>
      <c r="B401" s="823" t="s">
        <v>163</v>
      </c>
      <c r="C401" s="538"/>
      <c r="D401" s="533" t="s">
        <v>137</v>
      </c>
      <c r="E401" s="533"/>
      <c r="F401" s="819"/>
      <c r="G401" s="819">
        <f t="shared" si="50"/>
        <v>0</v>
      </c>
      <c r="H401" s="819"/>
      <c r="I401" s="819">
        <f t="shared" si="51"/>
        <v>0</v>
      </c>
      <c r="J401" s="785"/>
    </row>
    <row r="402" spans="1:10" hidden="1" outlineLevel="1" x14ac:dyDescent="0.2">
      <c r="A402" s="818">
        <v>374</v>
      </c>
      <c r="B402" s="823" t="s">
        <v>144</v>
      </c>
      <c r="C402" s="538"/>
      <c r="D402" s="533" t="s">
        <v>56</v>
      </c>
      <c r="E402" s="566"/>
      <c r="F402" s="819">
        <v>1875</v>
      </c>
      <c r="G402" s="819">
        <f t="shared" si="50"/>
        <v>0</v>
      </c>
      <c r="H402" s="819">
        <v>2132</v>
      </c>
      <c r="I402" s="819">
        <f t="shared" si="51"/>
        <v>0</v>
      </c>
      <c r="J402" s="785">
        <f t="shared" ref="J402:J403" si="60">G402+I402</f>
        <v>0</v>
      </c>
    </row>
    <row r="403" spans="1:10" hidden="1" outlineLevel="1" x14ac:dyDescent="0.2">
      <c r="A403" s="818">
        <v>375</v>
      </c>
      <c r="B403" s="823" t="s">
        <v>148</v>
      </c>
      <c r="C403" s="538"/>
      <c r="D403" s="533" t="s">
        <v>56</v>
      </c>
      <c r="E403" s="533"/>
      <c r="F403" s="819">
        <v>1875</v>
      </c>
      <c r="G403" s="819">
        <f t="shared" si="50"/>
        <v>0</v>
      </c>
      <c r="H403" s="819">
        <v>1428</v>
      </c>
      <c r="I403" s="819">
        <f t="shared" si="51"/>
        <v>0</v>
      </c>
      <c r="J403" s="785">
        <f t="shared" si="60"/>
        <v>0</v>
      </c>
    </row>
    <row r="404" spans="1:10" hidden="1" outlineLevel="1" x14ac:dyDescent="0.2">
      <c r="A404" s="818">
        <v>376</v>
      </c>
      <c r="B404" s="823" t="s">
        <v>164</v>
      </c>
      <c r="C404" s="538"/>
      <c r="D404" s="533" t="s">
        <v>137</v>
      </c>
      <c r="E404" s="533"/>
      <c r="F404" s="819"/>
      <c r="G404" s="819">
        <f t="shared" si="50"/>
        <v>0</v>
      </c>
      <c r="H404" s="819"/>
      <c r="I404" s="819">
        <f t="shared" si="51"/>
        <v>0</v>
      </c>
      <c r="J404" s="785"/>
    </row>
    <row r="405" spans="1:10" hidden="1" outlineLevel="1" x14ac:dyDescent="0.2">
      <c r="A405" s="818">
        <v>377</v>
      </c>
      <c r="B405" s="823" t="s">
        <v>150</v>
      </c>
      <c r="C405" s="538"/>
      <c r="D405" s="533" t="s">
        <v>56</v>
      </c>
      <c r="E405" s="566"/>
      <c r="F405" s="819">
        <v>1875</v>
      </c>
      <c r="G405" s="819">
        <f t="shared" si="50"/>
        <v>0</v>
      </c>
      <c r="H405" s="819">
        <v>2646</v>
      </c>
      <c r="I405" s="819">
        <f t="shared" si="51"/>
        <v>0</v>
      </c>
      <c r="J405" s="785">
        <f t="shared" ref="J405:J408" si="61">G405+I405</f>
        <v>0</v>
      </c>
    </row>
    <row r="406" spans="1:10" ht="25.5" hidden="1" outlineLevel="1" x14ac:dyDescent="0.2">
      <c r="A406" s="818">
        <v>378</v>
      </c>
      <c r="B406" s="823" t="s">
        <v>151</v>
      </c>
      <c r="C406" s="533" t="s">
        <v>152</v>
      </c>
      <c r="D406" s="533" t="s">
        <v>56</v>
      </c>
      <c r="E406" s="533"/>
      <c r="F406" s="819">
        <v>600</v>
      </c>
      <c r="G406" s="819">
        <f t="shared" si="50"/>
        <v>0</v>
      </c>
      <c r="H406" s="819">
        <v>381</v>
      </c>
      <c r="I406" s="819">
        <f t="shared" si="51"/>
        <v>0</v>
      </c>
      <c r="J406" s="785">
        <f t="shared" si="61"/>
        <v>0</v>
      </c>
    </row>
    <row r="407" spans="1:10" hidden="1" outlineLevel="1" x14ac:dyDescent="0.2">
      <c r="A407" s="818">
        <v>379</v>
      </c>
      <c r="B407" s="823" t="s">
        <v>153</v>
      </c>
      <c r="C407" s="538"/>
      <c r="D407" s="533" t="s">
        <v>56</v>
      </c>
      <c r="E407" s="533"/>
      <c r="F407" s="819">
        <v>1000</v>
      </c>
      <c r="G407" s="819">
        <f t="shared" si="50"/>
        <v>0</v>
      </c>
      <c r="H407" s="819">
        <v>123</v>
      </c>
      <c r="I407" s="819">
        <f t="shared" si="51"/>
        <v>0</v>
      </c>
      <c r="J407" s="785">
        <f t="shared" si="61"/>
        <v>0</v>
      </c>
    </row>
    <row r="408" spans="1:10" hidden="1" collapsed="1" x14ac:dyDescent="0.2">
      <c r="A408" s="818">
        <v>380</v>
      </c>
      <c r="B408" s="823" t="s">
        <v>60</v>
      </c>
      <c r="C408" s="538"/>
      <c r="D408" s="533" t="s">
        <v>5</v>
      </c>
      <c r="E408" s="533">
        <v>0.15782429649965682</v>
      </c>
      <c r="F408" s="819">
        <v>0</v>
      </c>
      <c r="G408" s="819">
        <f t="shared" si="50"/>
        <v>0</v>
      </c>
      <c r="H408" s="819">
        <v>84698</v>
      </c>
      <c r="I408" s="819">
        <f t="shared" si="51"/>
        <v>13367.402264927934</v>
      </c>
      <c r="J408" s="785">
        <f t="shared" si="61"/>
        <v>13367.402264927934</v>
      </c>
    </row>
    <row r="409" spans="1:10" hidden="1" x14ac:dyDescent="0.2">
      <c r="A409" s="818">
        <v>381</v>
      </c>
      <c r="B409" s="567" t="s">
        <v>120</v>
      </c>
      <c r="C409" s="538"/>
      <c r="D409" s="533"/>
      <c r="E409" s="533"/>
      <c r="F409" s="533"/>
      <c r="G409" s="819"/>
      <c r="H409" s="820"/>
      <c r="I409" s="819"/>
      <c r="J409" s="821"/>
    </row>
    <row r="410" spans="1:10" ht="25.5" hidden="1" outlineLevel="1" x14ac:dyDescent="0.2">
      <c r="A410" s="818">
        <v>382</v>
      </c>
      <c r="B410" s="823" t="s">
        <v>289</v>
      </c>
      <c r="C410" s="533" t="s">
        <v>367</v>
      </c>
      <c r="D410" s="533" t="s">
        <v>14</v>
      </c>
      <c r="E410" s="533"/>
      <c r="F410" s="819">
        <v>8293.6</v>
      </c>
      <c r="G410" s="819">
        <f t="shared" si="50"/>
        <v>0</v>
      </c>
      <c r="H410" s="819">
        <v>22342.319999999996</v>
      </c>
      <c r="I410" s="819">
        <f t="shared" si="51"/>
        <v>0</v>
      </c>
      <c r="J410" s="785">
        <f t="shared" ref="J410:J415" si="62">G410+I410</f>
        <v>0</v>
      </c>
    </row>
    <row r="411" spans="1:10" ht="12" hidden="1" customHeight="1" outlineLevel="1" x14ac:dyDescent="0.2">
      <c r="A411" s="818">
        <v>383</v>
      </c>
      <c r="B411" s="823" t="s">
        <v>165</v>
      </c>
      <c r="C411" s="538" t="s">
        <v>166</v>
      </c>
      <c r="D411" s="533" t="s">
        <v>14</v>
      </c>
      <c r="E411" s="533"/>
      <c r="F411" s="819">
        <v>800</v>
      </c>
      <c r="G411" s="819">
        <f t="shared" si="50"/>
        <v>0</v>
      </c>
      <c r="H411" s="819">
        <v>813</v>
      </c>
      <c r="I411" s="819">
        <f t="shared" si="51"/>
        <v>0</v>
      </c>
      <c r="J411" s="785">
        <f t="shared" si="62"/>
        <v>0</v>
      </c>
    </row>
    <row r="412" spans="1:10" hidden="1" collapsed="1" x14ac:dyDescent="0.2">
      <c r="A412" s="818">
        <v>384</v>
      </c>
      <c r="B412" s="823" t="s">
        <v>132</v>
      </c>
      <c r="C412" s="538" t="s">
        <v>133</v>
      </c>
      <c r="D412" s="533" t="s">
        <v>14</v>
      </c>
      <c r="E412" s="533">
        <v>6</v>
      </c>
      <c r="F412" s="819">
        <v>4003.24</v>
      </c>
      <c r="G412" s="819">
        <f t="shared" si="50"/>
        <v>24019.439999999999</v>
      </c>
      <c r="H412" s="819">
        <v>9764</v>
      </c>
      <c r="I412" s="819">
        <f t="shared" si="51"/>
        <v>58584</v>
      </c>
      <c r="J412" s="785">
        <f t="shared" si="62"/>
        <v>82603.44</v>
      </c>
    </row>
    <row r="413" spans="1:10" ht="12" hidden="1" customHeight="1" outlineLevel="1" x14ac:dyDescent="0.2">
      <c r="A413" s="818">
        <v>385</v>
      </c>
      <c r="B413" s="823" t="s">
        <v>167</v>
      </c>
      <c r="C413" s="538"/>
      <c r="D413" s="533" t="s">
        <v>14</v>
      </c>
      <c r="E413" s="533"/>
      <c r="F413" s="819">
        <v>600</v>
      </c>
      <c r="G413" s="819">
        <f t="shared" si="50"/>
        <v>0</v>
      </c>
      <c r="H413" s="819">
        <v>532</v>
      </c>
      <c r="I413" s="819">
        <f t="shared" si="51"/>
        <v>0</v>
      </c>
      <c r="J413" s="785">
        <f t="shared" si="62"/>
        <v>0</v>
      </c>
    </row>
    <row r="414" spans="1:10" ht="16.899999999999999" hidden="1" customHeight="1" collapsed="1" x14ac:dyDescent="0.2">
      <c r="A414" s="818">
        <v>386</v>
      </c>
      <c r="B414" s="823" t="s">
        <v>134</v>
      </c>
      <c r="C414" s="538"/>
      <c r="D414" s="533" t="s">
        <v>14</v>
      </c>
      <c r="E414" s="533">
        <v>6</v>
      </c>
      <c r="F414" s="819">
        <v>800</v>
      </c>
      <c r="G414" s="819">
        <f t="shared" si="50"/>
        <v>4800</v>
      </c>
      <c r="H414" s="819">
        <v>2142</v>
      </c>
      <c r="I414" s="819">
        <f t="shared" si="51"/>
        <v>12852</v>
      </c>
      <c r="J414" s="785">
        <f t="shared" si="62"/>
        <v>17652</v>
      </c>
    </row>
    <row r="415" spans="1:10" hidden="1" outlineLevel="1" x14ac:dyDescent="0.2">
      <c r="A415" s="818">
        <v>387</v>
      </c>
      <c r="B415" s="823" t="s">
        <v>157</v>
      </c>
      <c r="C415" s="533"/>
      <c r="D415" s="533" t="s">
        <v>56</v>
      </c>
      <c r="E415" s="533"/>
      <c r="F415" s="819">
        <v>1875</v>
      </c>
      <c r="G415" s="819">
        <f t="shared" si="50"/>
        <v>0</v>
      </c>
      <c r="H415" s="819">
        <v>840</v>
      </c>
      <c r="I415" s="819">
        <f t="shared" si="51"/>
        <v>0</v>
      </c>
      <c r="J415" s="785">
        <f t="shared" si="62"/>
        <v>0</v>
      </c>
    </row>
    <row r="416" spans="1:10" hidden="1" outlineLevel="1" x14ac:dyDescent="0.2">
      <c r="A416" s="818">
        <v>388</v>
      </c>
      <c r="B416" s="823" t="s">
        <v>168</v>
      </c>
      <c r="C416" s="538"/>
      <c r="D416" s="533" t="s">
        <v>137</v>
      </c>
      <c r="E416" s="533"/>
      <c r="F416" s="819"/>
      <c r="G416" s="819">
        <f t="shared" si="50"/>
        <v>0</v>
      </c>
      <c r="H416" s="819"/>
      <c r="I416" s="819">
        <f t="shared" si="51"/>
        <v>0</v>
      </c>
      <c r="J416" s="785"/>
    </row>
    <row r="417" spans="1:10" hidden="1" outlineLevel="1" x14ac:dyDescent="0.2">
      <c r="A417" s="818">
        <v>389</v>
      </c>
      <c r="B417" s="823" t="s">
        <v>159</v>
      </c>
      <c r="C417" s="533"/>
      <c r="D417" s="533" t="s">
        <v>56</v>
      </c>
      <c r="E417" s="566"/>
      <c r="F417" s="819">
        <v>1875</v>
      </c>
      <c r="G417" s="819">
        <f t="shared" si="50"/>
        <v>0</v>
      </c>
      <c r="H417" s="819">
        <v>3080</v>
      </c>
      <c r="I417" s="819">
        <f t="shared" si="51"/>
        <v>0</v>
      </c>
      <c r="J417" s="785">
        <f t="shared" ref="J417:J418" si="63">G417+I417</f>
        <v>0</v>
      </c>
    </row>
    <row r="418" spans="1:10" hidden="1" collapsed="1" x14ac:dyDescent="0.2">
      <c r="A418" s="818">
        <v>390</v>
      </c>
      <c r="B418" s="823" t="s">
        <v>135</v>
      </c>
      <c r="C418" s="538"/>
      <c r="D418" s="533" t="s">
        <v>56</v>
      </c>
      <c r="E418" s="533">
        <v>91.814999999999998</v>
      </c>
      <c r="F418" s="819">
        <v>1875</v>
      </c>
      <c r="G418" s="819">
        <f t="shared" si="50"/>
        <v>172153.125</v>
      </c>
      <c r="H418" s="819">
        <v>869</v>
      </c>
      <c r="I418" s="819">
        <f t="shared" si="51"/>
        <v>79787.235000000001</v>
      </c>
      <c r="J418" s="785">
        <f t="shared" si="63"/>
        <v>251940.36</v>
      </c>
    </row>
    <row r="419" spans="1:10" hidden="1" x14ac:dyDescent="0.2">
      <c r="A419" s="818">
        <v>391</v>
      </c>
      <c r="B419" s="823" t="s">
        <v>136</v>
      </c>
      <c r="C419" s="538"/>
      <c r="D419" s="533" t="s">
        <v>137</v>
      </c>
      <c r="E419" s="533"/>
      <c r="F419" s="819"/>
      <c r="G419" s="819">
        <f t="shared" si="50"/>
        <v>0</v>
      </c>
      <c r="H419" s="819"/>
      <c r="I419" s="819">
        <f t="shared" si="51"/>
        <v>0</v>
      </c>
      <c r="J419" s="785"/>
    </row>
    <row r="420" spans="1:10" hidden="1" x14ac:dyDescent="0.2">
      <c r="A420" s="818">
        <v>392</v>
      </c>
      <c r="B420" s="823" t="s">
        <v>161</v>
      </c>
      <c r="C420" s="538"/>
      <c r="D420" s="533" t="s">
        <v>137</v>
      </c>
      <c r="E420" s="533"/>
      <c r="F420" s="819"/>
      <c r="G420" s="819">
        <f t="shared" si="50"/>
        <v>0</v>
      </c>
      <c r="H420" s="819"/>
      <c r="I420" s="819">
        <f t="shared" si="51"/>
        <v>0</v>
      </c>
      <c r="J420" s="785"/>
    </row>
    <row r="421" spans="1:10" hidden="1" x14ac:dyDescent="0.2">
      <c r="A421" s="818">
        <v>393</v>
      </c>
      <c r="B421" s="823" t="s">
        <v>138</v>
      </c>
      <c r="C421" s="538"/>
      <c r="D421" s="533" t="s">
        <v>137</v>
      </c>
      <c r="E421" s="533"/>
      <c r="F421" s="819"/>
      <c r="G421" s="819">
        <f t="shared" si="50"/>
        <v>0</v>
      </c>
      <c r="H421" s="819"/>
      <c r="I421" s="819">
        <f t="shared" si="51"/>
        <v>0</v>
      </c>
      <c r="J421" s="785"/>
    </row>
    <row r="422" spans="1:10" hidden="1" x14ac:dyDescent="0.2">
      <c r="A422" s="818">
        <v>394</v>
      </c>
      <c r="B422" s="823" t="s">
        <v>139</v>
      </c>
      <c r="C422" s="538"/>
      <c r="D422" s="533" t="s">
        <v>56</v>
      </c>
      <c r="E422" s="566">
        <v>15.868000000000002</v>
      </c>
      <c r="F422" s="819">
        <v>1875</v>
      </c>
      <c r="G422" s="819">
        <f t="shared" si="50"/>
        <v>29752.500000000004</v>
      </c>
      <c r="H422" s="819">
        <v>1617</v>
      </c>
      <c r="I422" s="819">
        <f t="shared" si="51"/>
        <v>25658.556000000004</v>
      </c>
      <c r="J422" s="785">
        <f t="shared" ref="J422:J423" si="64">G422+I422</f>
        <v>55411.056000000011</v>
      </c>
    </row>
    <row r="423" spans="1:10" hidden="1" outlineLevel="1" x14ac:dyDescent="0.2">
      <c r="A423" s="818">
        <v>395</v>
      </c>
      <c r="B423" s="823" t="s">
        <v>140</v>
      </c>
      <c r="C423" s="538"/>
      <c r="D423" s="533" t="s">
        <v>56</v>
      </c>
      <c r="E423" s="533"/>
      <c r="F423" s="819">
        <v>1875</v>
      </c>
      <c r="G423" s="819">
        <f t="shared" si="50"/>
        <v>0</v>
      </c>
      <c r="H423" s="819">
        <v>1226</v>
      </c>
      <c r="I423" s="819">
        <f t="shared" si="51"/>
        <v>0</v>
      </c>
      <c r="J423" s="785">
        <f t="shared" si="64"/>
        <v>0</v>
      </c>
    </row>
    <row r="424" spans="1:10" hidden="1" outlineLevel="1" x14ac:dyDescent="0.2">
      <c r="A424" s="818">
        <v>396</v>
      </c>
      <c r="B424" s="823" t="s">
        <v>163</v>
      </c>
      <c r="C424" s="538"/>
      <c r="D424" s="533" t="s">
        <v>137</v>
      </c>
      <c r="E424" s="533"/>
      <c r="F424" s="819"/>
      <c r="G424" s="819">
        <f t="shared" si="50"/>
        <v>0</v>
      </c>
      <c r="H424" s="819"/>
      <c r="I424" s="819">
        <f t="shared" si="51"/>
        <v>0</v>
      </c>
      <c r="J424" s="785"/>
    </row>
    <row r="425" spans="1:10" hidden="1" outlineLevel="1" x14ac:dyDescent="0.2">
      <c r="A425" s="818">
        <v>397</v>
      </c>
      <c r="B425" s="823" t="s">
        <v>144</v>
      </c>
      <c r="C425" s="538"/>
      <c r="D425" s="533" t="s">
        <v>56</v>
      </c>
      <c r="E425" s="566"/>
      <c r="F425" s="819">
        <v>1875</v>
      </c>
      <c r="G425" s="819">
        <f t="shared" si="50"/>
        <v>0</v>
      </c>
      <c r="H425" s="819">
        <v>2132</v>
      </c>
      <c r="I425" s="819">
        <f t="shared" si="51"/>
        <v>0</v>
      </c>
      <c r="J425" s="785">
        <f t="shared" ref="J425:J426" si="65">G425+I425</f>
        <v>0</v>
      </c>
    </row>
    <row r="426" spans="1:10" hidden="1" outlineLevel="1" x14ac:dyDescent="0.2">
      <c r="A426" s="818">
        <v>398</v>
      </c>
      <c r="B426" s="823" t="s">
        <v>148</v>
      </c>
      <c r="C426" s="538"/>
      <c r="D426" s="533" t="s">
        <v>56</v>
      </c>
      <c r="E426" s="533"/>
      <c r="F426" s="819">
        <v>1875</v>
      </c>
      <c r="G426" s="819">
        <f t="shared" si="50"/>
        <v>0</v>
      </c>
      <c r="H426" s="819">
        <v>1428</v>
      </c>
      <c r="I426" s="819">
        <f t="shared" si="51"/>
        <v>0</v>
      </c>
      <c r="J426" s="785">
        <f t="shared" si="65"/>
        <v>0</v>
      </c>
    </row>
    <row r="427" spans="1:10" hidden="1" outlineLevel="1" x14ac:dyDescent="0.2">
      <c r="A427" s="818">
        <v>399</v>
      </c>
      <c r="B427" s="823" t="s">
        <v>164</v>
      </c>
      <c r="C427" s="538"/>
      <c r="D427" s="533" t="s">
        <v>137</v>
      </c>
      <c r="E427" s="533"/>
      <c r="F427" s="819"/>
      <c r="G427" s="819">
        <f t="shared" si="50"/>
        <v>0</v>
      </c>
      <c r="H427" s="819"/>
      <c r="I427" s="819">
        <f t="shared" si="51"/>
        <v>0</v>
      </c>
      <c r="J427" s="785"/>
    </row>
    <row r="428" spans="1:10" hidden="1" outlineLevel="1" x14ac:dyDescent="0.2">
      <c r="A428" s="818">
        <v>400</v>
      </c>
      <c r="B428" s="823" t="s">
        <v>150</v>
      </c>
      <c r="C428" s="538"/>
      <c r="D428" s="533" t="s">
        <v>56</v>
      </c>
      <c r="E428" s="566"/>
      <c r="F428" s="819">
        <v>1875</v>
      </c>
      <c r="G428" s="819">
        <f t="shared" ref="G428:G491" si="66">E428*F428</f>
        <v>0</v>
      </c>
      <c r="H428" s="819">
        <v>2646</v>
      </c>
      <c r="I428" s="819">
        <f t="shared" ref="I428:I491" si="67">E428*H428</f>
        <v>0</v>
      </c>
      <c r="J428" s="785">
        <f t="shared" ref="J428:J431" si="68">G428+I428</f>
        <v>0</v>
      </c>
    </row>
    <row r="429" spans="1:10" ht="25.5" hidden="1" outlineLevel="1" x14ac:dyDescent="0.2">
      <c r="A429" s="818">
        <v>401</v>
      </c>
      <c r="B429" s="823" t="s">
        <v>151</v>
      </c>
      <c r="C429" s="533" t="s">
        <v>152</v>
      </c>
      <c r="D429" s="533" t="s">
        <v>56</v>
      </c>
      <c r="E429" s="533"/>
      <c r="F429" s="819">
        <v>600</v>
      </c>
      <c r="G429" s="819">
        <f t="shared" si="66"/>
        <v>0</v>
      </c>
      <c r="H429" s="819">
        <v>381</v>
      </c>
      <c r="I429" s="819">
        <f t="shared" si="67"/>
        <v>0</v>
      </c>
      <c r="J429" s="785">
        <f t="shared" si="68"/>
        <v>0</v>
      </c>
    </row>
    <row r="430" spans="1:10" hidden="1" outlineLevel="1" x14ac:dyDescent="0.2">
      <c r="A430" s="818">
        <v>402</v>
      </c>
      <c r="B430" s="823" t="s">
        <v>153</v>
      </c>
      <c r="C430" s="538"/>
      <c r="D430" s="533" t="s">
        <v>56</v>
      </c>
      <c r="E430" s="533"/>
      <c r="F430" s="819">
        <v>1000</v>
      </c>
      <c r="G430" s="819">
        <f t="shared" si="66"/>
        <v>0</v>
      </c>
      <c r="H430" s="819">
        <v>123</v>
      </c>
      <c r="I430" s="819">
        <f t="shared" si="67"/>
        <v>0</v>
      </c>
      <c r="J430" s="785">
        <f t="shared" si="68"/>
        <v>0</v>
      </c>
    </row>
    <row r="431" spans="1:10" hidden="1" collapsed="1" x14ac:dyDescent="0.2">
      <c r="A431" s="818">
        <v>403</v>
      </c>
      <c r="B431" s="823" t="s">
        <v>60</v>
      </c>
      <c r="C431" s="538"/>
      <c r="D431" s="533" t="s">
        <v>5</v>
      </c>
      <c r="E431" s="533">
        <v>0.30670179436058098</v>
      </c>
      <c r="F431" s="819">
        <v>0</v>
      </c>
      <c r="G431" s="819">
        <f t="shared" si="66"/>
        <v>0</v>
      </c>
      <c r="H431" s="819">
        <v>103023</v>
      </c>
      <c r="I431" s="819">
        <f t="shared" si="67"/>
        <v>31597.338960410136</v>
      </c>
      <c r="J431" s="785">
        <f t="shared" si="68"/>
        <v>31597.338960410136</v>
      </c>
    </row>
    <row r="432" spans="1:10" hidden="1" x14ac:dyDescent="0.2">
      <c r="A432" s="818">
        <v>404</v>
      </c>
      <c r="B432" s="567" t="s">
        <v>169</v>
      </c>
      <c r="C432" s="538"/>
      <c r="D432" s="533"/>
      <c r="E432" s="533"/>
      <c r="F432" s="533"/>
      <c r="G432" s="819"/>
      <c r="H432" s="820"/>
      <c r="I432" s="819"/>
      <c r="J432" s="821"/>
    </row>
    <row r="433" spans="1:10" hidden="1" x14ac:dyDescent="0.2">
      <c r="A433" s="818">
        <v>405</v>
      </c>
      <c r="B433" s="823" t="s">
        <v>134</v>
      </c>
      <c r="C433" s="538"/>
      <c r="D433" s="533" t="s">
        <v>14</v>
      </c>
      <c r="E433" s="533">
        <v>8</v>
      </c>
      <c r="F433" s="819">
        <v>800</v>
      </c>
      <c r="G433" s="819">
        <f t="shared" si="66"/>
        <v>6400</v>
      </c>
      <c r="H433" s="819">
        <v>2142</v>
      </c>
      <c r="I433" s="819">
        <f t="shared" si="67"/>
        <v>17136</v>
      </c>
      <c r="J433" s="785">
        <f t="shared" ref="J433:J434" si="69">G433+I433</f>
        <v>23536</v>
      </c>
    </row>
    <row r="434" spans="1:10" hidden="1" x14ac:dyDescent="0.2">
      <c r="A434" s="818">
        <v>406</v>
      </c>
      <c r="B434" s="823" t="s">
        <v>135</v>
      </c>
      <c r="C434" s="538"/>
      <c r="D434" s="533" t="s">
        <v>56</v>
      </c>
      <c r="E434" s="533">
        <v>148.51</v>
      </c>
      <c r="F434" s="819">
        <v>1875</v>
      </c>
      <c r="G434" s="819">
        <f t="shared" si="66"/>
        <v>278456.25</v>
      </c>
      <c r="H434" s="819">
        <v>869</v>
      </c>
      <c r="I434" s="819">
        <f t="shared" si="67"/>
        <v>129055.18999999999</v>
      </c>
      <c r="J434" s="785">
        <f t="shared" si="69"/>
        <v>407511.44</v>
      </c>
    </row>
    <row r="435" spans="1:10" hidden="1" x14ac:dyDescent="0.2">
      <c r="A435" s="818">
        <v>407</v>
      </c>
      <c r="B435" s="823" t="s">
        <v>136</v>
      </c>
      <c r="C435" s="538"/>
      <c r="D435" s="533" t="s">
        <v>137</v>
      </c>
      <c r="E435" s="533"/>
      <c r="F435" s="819"/>
      <c r="G435" s="819">
        <f t="shared" si="66"/>
        <v>0</v>
      </c>
      <c r="H435" s="819"/>
      <c r="I435" s="819">
        <f t="shared" si="67"/>
        <v>0</v>
      </c>
      <c r="J435" s="785"/>
    </row>
    <row r="436" spans="1:10" hidden="1" x14ac:dyDescent="0.2">
      <c r="A436" s="818">
        <v>408</v>
      </c>
      <c r="B436" s="823" t="s">
        <v>161</v>
      </c>
      <c r="C436" s="538"/>
      <c r="D436" s="533" t="s">
        <v>137</v>
      </c>
      <c r="E436" s="533"/>
      <c r="F436" s="819"/>
      <c r="G436" s="819">
        <f t="shared" si="66"/>
        <v>0</v>
      </c>
      <c r="H436" s="819"/>
      <c r="I436" s="819">
        <f t="shared" si="67"/>
        <v>0</v>
      </c>
      <c r="J436" s="785"/>
    </row>
    <row r="437" spans="1:10" hidden="1" x14ac:dyDescent="0.2">
      <c r="A437" s="818">
        <v>409</v>
      </c>
      <c r="B437" s="823" t="s">
        <v>138</v>
      </c>
      <c r="C437" s="538"/>
      <c r="D437" s="533" t="s">
        <v>137</v>
      </c>
      <c r="E437" s="533"/>
      <c r="F437" s="819"/>
      <c r="G437" s="819">
        <f t="shared" si="66"/>
        <v>0</v>
      </c>
      <c r="H437" s="819"/>
      <c r="I437" s="819">
        <f t="shared" si="67"/>
        <v>0</v>
      </c>
      <c r="J437" s="785"/>
    </row>
    <row r="438" spans="1:10" hidden="1" x14ac:dyDescent="0.2">
      <c r="A438" s="818">
        <v>410</v>
      </c>
      <c r="B438" s="823" t="s">
        <v>162</v>
      </c>
      <c r="C438" s="538"/>
      <c r="D438" s="533" t="s">
        <v>137</v>
      </c>
      <c r="E438" s="533"/>
      <c r="F438" s="819"/>
      <c r="G438" s="819">
        <f t="shared" si="66"/>
        <v>0</v>
      </c>
      <c r="H438" s="819"/>
      <c r="I438" s="819">
        <f t="shared" si="67"/>
        <v>0</v>
      </c>
      <c r="J438" s="785"/>
    </row>
    <row r="439" spans="1:10" hidden="1" x14ac:dyDescent="0.2">
      <c r="A439" s="818">
        <v>411</v>
      </c>
      <c r="B439" s="823" t="s">
        <v>139</v>
      </c>
      <c r="C439" s="538"/>
      <c r="D439" s="533" t="s">
        <v>56</v>
      </c>
      <c r="E439" s="566">
        <v>20.18</v>
      </c>
      <c r="F439" s="819">
        <v>1875</v>
      </c>
      <c r="G439" s="819">
        <f t="shared" si="66"/>
        <v>37837.5</v>
      </c>
      <c r="H439" s="819">
        <v>1617</v>
      </c>
      <c r="I439" s="819">
        <f t="shared" si="67"/>
        <v>32631.06</v>
      </c>
      <c r="J439" s="785">
        <f t="shared" ref="J439:J440" si="70">G439+I439</f>
        <v>70468.56</v>
      </c>
    </row>
    <row r="440" spans="1:10" ht="22.5" hidden="1" customHeight="1" x14ac:dyDescent="0.2">
      <c r="A440" s="818">
        <v>412</v>
      </c>
      <c r="B440" s="823" t="s">
        <v>148</v>
      </c>
      <c r="C440" s="538"/>
      <c r="D440" s="533" t="s">
        <v>56</v>
      </c>
      <c r="E440" s="533">
        <v>6</v>
      </c>
      <c r="F440" s="819">
        <v>1875</v>
      </c>
      <c r="G440" s="819">
        <f t="shared" si="66"/>
        <v>11250</v>
      </c>
      <c r="H440" s="819">
        <v>1428</v>
      </c>
      <c r="I440" s="819">
        <f t="shared" si="67"/>
        <v>8568</v>
      </c>
      <c r="J440" s="785">
        <f t="shared" si="70"/>
        <v>19818</v>
      </c>
    </row>
    <row r="441" spans="1:10" ht="15" hidden="1" customHeight="1" x14ac:dyDescent="0.2">
      <c r="A441" s="818">
        <v>413</v>
      </c>
      <c r="B441" s="823" t="s">
        <v>170</v>
      </c>
      <c r="C441" s="538"/>
      <c r="D441" s="533" t="s">
        <v>137</v>
      </c>
      <c r="E441" s="533"/>
      <c r="F441" s="819"/>
      <c r="G441" s="819">
        <f t="shared" si="66"/>
        <v>0</v>
      </c>
      <c r="H441" s="819"/>
      <c r="I441" s="819">
        <f t="shared" si="67"/>
        <v>0</v>
      </c>
      <c r="J441" s="785"/>
    </row>
    <row r="442" spans="1:10" ht="15" hidden="1" customHeight="1" outlineLevel="1" x14ac:dyDescent="0.2">
      <c r="A442" s="818">
        <v>414</v>
      </c>
      <c r="B442" s="823" t="s">
        <v>150</v>
      </c>
      <c r="C442" s="538"/>
      <c r="D442" s="533" t="s">
        <v>56</v>
      </c>
      <c r="E442" s="566"/>
      <c r="F442" s="819">
        <v>1875</v>
      </c>
      <c r="G442" s="819">
        <f t="shared" si="66"/>
        <v>0</v>
      </c>
      <c r="H442" s="819">
        <v>2646</v>
      </c>
      <c r="I442" s="819">
        <f t="shared" si="67"/>
        <v>0</v>
      </c>
      <c r="J442" s="785">
        <f t="shared" ref="J442:J444" si="71">G442+I442</f>
        <v>0</v>
      </c>
    </row>
    <row r="443" spans="1:10" ht="15" hidden="1" customHeight="1" collapsed="1" x14ac:dyDescent="0.2">
      <c r="A443" s="818">
        <v>415</v>
      </c>
      <c r="B443" s="823" t="s">
        <v>171</v>
      </c>
      <c r="C443" s="538"/>
      <c r="D443" s="533" t="s">
        <v>172</v>
      </c>
      <c r="E443" s="533">
        <v>1.57</v>
      </c>
      <c r="F443" s="819">
        <v>1000</v>
      </c>
      <c r="G443" s="819">
        <f t="shared" si="66"/>
        <v>1570</v>
      </c>
      <c r="H443" s="819">
        <v>95</v>
      </c>
      <c r="I443" s="819">
        <f t="shared" si="67"/>
        <v>149.15</v>
      </c>
      <c r="J443" s="785">
        <f t="shared" si="71"/>
        <v>1719.15</v>
      </c>
    </row>
    <row r="444" spans="1:10" ht="15" hidden="1" customHeight="1" x14ac:dyDescent="0.2">
      <c r="A444" s="818">
        <v>416</v>
      </c>
      <c r="B444" s="823" t="s">
        <v>60</v>
      </c>
      <c r="C444" s="538"/>
      <c r="D444" s="533" t="s">
        <v>5</v>
      </c>
      <c r="E444" s="533">
        <v>0.90512953367875648</v>
      </c>
      <c r="F444" s="819">
        <v>0</v>
      </c>
      <c r="G444" s="819">
        <f t="shared" si="66"/>
        <v>0</v>
      </c>
      <c r="H444" s="819">
        <v>49673</v>
      </c>
      <c r="I444" s="819">
        <f t="shared" si="67"/>
        <v>44960.49932642487</v>
      </c>
      <c r="J444" s="785">
        <f t="shared" si="71"/>
        <v>44960.49932642487</v>
      </c>
    </row>
    <row r="445" spans="1:10" ht="15" hidden="1" customHeight="1" outlineLevel="1" x14ac:dyDescent="0.2">
      <c r="A445" s="818">
        <v>417</v>
      </c>
      <c r="B445" s="567" t="s">
        <v>173</v>
      </c>
      <c r="C445" s="538"/>
      <c r="D445" s="533"/>
      <c r="E445" s="533"/>
      <c r="F445" s="533"/>
      <c r="G445" s="819"/>
      <c r="H445" s="820"/>
      <c r="I445" s="819"/>
      <c r="J445" s="821"/>
    </row>
    <row r="446" spans="1:10" ht="15" hidden="1" customHeight="1" outlineLevel="1" x14ac:dyDescent="0.2">
      <c r="A446" s="818">
        <v>418</v>
      </c>
      <c r="B446" s="823" t="s">
        <v>134</v>
      </c>
      <c r="C446" s="538"/>
      <c r="D446" s="533" t="s">
        <v>14</v>
      </c>
      <c r="E446" s="533"/>
      <c r="F446" s="819">
        <v>800</v>
      </c>
      <c r="G446" s="819">
        <f t="shared" si="66"/>
        <v>0</v>
      </c>
      <c r="H446" s="819">
        <v>2142</v>
      </c>
      <c r="I446" s="819">
        <f t="shared" si="67"/>
        <v>0</v>
      </c>
      <c r="J446" s="785">
        <f t="shared" ref="J446:J447" si="72">G446+I446</f>
        <v>0</v>
      </c>
    </row>
    <row r="447" spans="1:10" ht="25.5" hidden="1" customHeight="1" outlineLevel="1" x14ac:dyDescent="0.2">
      <c r="A447" s="818">
        <v>419</v>
      </c>
      <c r="B447" s="823" t="s">
        <v>135</v>
      </c>
      <c r="C447" s="538"/>
      <c r="D447" s="533" t="s">
        <v>56</v>
      </c>
      <c r="E447" s="533"/>
      <c r="F447" s="819">
        <v>1875</v>
      </c>
      <c r="G447" s="819">
        <f t="shared" si="66"/>
        <v>0</v>
      </c>
      <c r="H447" s="819">
        <v>869</v>
      </c>
      <c r="I447" s="819">
        <f t="shared" si="67"/>
        <v>0</v>
      </c>
      <c r="J447" s="785">
        <f t="shared" si="72"/>
        <v>0</v>
      </c>
    </row>
    <row r="448" spans="1:10" hidden="1" outlineLevel="1" x14ac:dyDescent="0.2">
      <c r="A448" s="818">
        <v>420</v>
      </c>
      <c r="B448" s="823" t="s">
        <v>136</v>
      </c>
      <c r="C448" s="538"/>
      <c r="D448" s="533" t="s">
        <v>137</v>
      </c>
      <c r="E448" s="533"/>
      <c r="F448" s="819"/>
      <c r="G448" s="819">
        <f t="shared" si="66"/>
        <v>0</v>
      </c>
      <c r="H448" s="819"/>
      <c r="I448" s="819">
        <f t="shared" si="67"/>
        <v>0</v>
      </c>
      <c r="J448" s="785"/>
    </row>
    <row r="449" spans="1:10" hidden="1" outlineLevel="1" x14ac:dyDescent="0.2">
      <c r="A449" s="818">
        <v>421</v>
      </c>
      <c r="B449" s="823" t="s">
        <v>161</v>
      </c>
      <c r="C449" s="538"/>
      <c r="D449" s="533" t="s">
        <v>137</v>
      </c>
      <c r="E449" s="533"/>
      <c r="F449" s="819"/>
      <c r="G449" s="819">
        <f t="shared" si="66"/>
        <v>0</v>
      </c>
      <c r="H449" s="819"/>
      <c r="I449" s="819">
        <f t="shared" si="67"/>
        <v>0</v>
      </c>
      <c r="J449" s="785"/>
    </row>
    <row r="450" spans="1:10" hidden="1" outlineLevel="1" x14ac:dyDescent="0.2">
      <c r="A450" s="818">
        <v>422</v>
      </c>
      <c r="B450" s="823" t="s">
        <v>138</v>
      </c>
      <c r="C450" s="538"/>
      <c r="D450" s="533" t="s">
        <v>137</v>
      </c>
      <c r="E450" s="533"/>
      <c r="F450" s="819"/>
      <c r="G450" s="819">
        <f t="shared" si="66"/>
        <v>0</v>
      </c>
      <c r="H450" s="819"/>
      <c r="I450" s="819">
        <f t="shared" si="67"/>
        <v>0</v>
      </c>
      <c r="J450" s="785"/>
    </row>
    <row r="451" spans="1:10" hidden="1" outlineLevel="1" x14ac:dyDescent="0.2">
      <c r="A451" s="818">
        <v>423</v>
      </c>
      <c r="B451" s="823" t="s">
        <v>162</v>
      </c>
      <c r="C451" s="538"/>
      <c r="D451" s="533" t="s">
        <v>137</v>
      </c>
      <c r="E451" s="533"/>
      <c r="F451" s="819"/>
      <c r="G451" s="819">
        <f t="shared" si="66"/>
        <v>0</v>
      </c>
      <c r="H451" s="819"/>
      <c r="I451" s="819">
        <f t="shared" si="67"/>
        <v>0</v>
      </c>
      <c r="J451" s="785"/>
    </row>
    <row r="452" spans="1:10" hidden="1" outlineLevel="1" x14ac:dyDescent="0.2">
      <c r="A452" s="818">
        <v>424</v>
      </c>
      <c r="B452" s="823" t="s">
        <v>139</v>
      </c>
      <c r="C452" s="538"/>
      <c r="D452" s="533" t="s">
        <v>56</v>
      </c>
      <c r="E452" s="566"/>
      <c r="F452" s="819">
        <v>1875</v>
      </c>
      <c r="G452" s="819">
        <f t="shared" si="66"/>
        <v>0</v>
      </c>
      <c r="H452" s="819">
        <v>1617</v>
      </c>
      <c r="I452" s="819">
        <f t="shared" si="67"/>
        <v>0</v>
      </c>
      <c r="J452" s="785">
        <f t="shared" ref="J452:J453" si="73">G452+I452</f>
        <v>0</v>
      </c>
    </row>
    <row r="453" spans="1:10" hidden="1" outlineLevel="1" x14ac:dyDescent="0.2">
      <c r="A453" s="818">
        <v>425</v>
      </c>
      <c r="B453" s="823" t="s">
        <v>148</v>
      </c>
      <c r="C453" s="538"/>
      <c r="D453" s="533" t="s">
        <v>56</v>
      </c>
      <c r="E453" s="533"/>
      <c r="F453" s="819">
        <v>1875</v>
      </c>
      <c r="G453" s="819">
        <f t="shared" si="66"/>
        <v>0</v>
      </c>
      <c r="H453" s="819">
        <v>1428</v>
      </c>
      <c r="I453" s="819">
        <f t="shared" si="67"/>
        <v>0</v>
      </c>
      <c r="J453" s="785">
        <f t="shared" si="73"/>
        <v>0</v>
      </c>
    </row>
    <row r="454" spans="1:10" ht="29.25" hidden="1" customHeight="1" outlineLevel="1" x14ac:dyDescent="0.2">
      <c r="A454" s="818">
        <v>426</v>
      </c>
      <c r="B454" s="823" t="s">
        <v>170</v>
      </c>
      <c r="C454" s="538"/>
      <c r="D454" s="533" t="s">
        <v>137</v>
      </c>
      <c r="E454" s="533"/>
      <c r="F454" s="819"/>
      <c r="G454" s="819">
        <f t="shared" si="66"/>
        <v>0</v>
      </c>
      <c r="H454" s="819"/>
      <c r="I454" s="819">
        <f t="shared" si="67"/>
        <v>0</v>
      </c>
      <c r="J454" s="785"/>
    </row>
    <row r="455" spans="1:10" ht="29.25" hidden="1" customHeight="1" outlineLevel="1" x14ac:dyDescent="0.2">
      <c r="A455" s="818">
        <v>427</v>
      </c>
      <c r="B455" s="823" t="s">
        <v>150</v>
      </c>
      <c r="C455" s="538"/>
      <c r="D455" s="533" t="s">
        <v>56</v>
      </c>
      <c r="E455" s="566"/>
      <c r="F455" s="819">
        <v>1875</v>
      </c>
      <c r="G455" s="819">
        <f t="shared" si="66"/>
        <v>0</v>
      </c>
      <c r="H455" s="819">
        <v>2646</v>
      </c>
      <c r="I455" s="819">
        <f t="shared" si="67"/>
        <v>0</v>
      </c>
      <c r="J455" s="785">
        <f t="shared" ref="J455:J457" si="74">G455+I455</f>
        <v>0</v>
      </c>
    </row>
    <row r="456" spans="1:10" hidden="1" outlineLevel="1" x14ac:dyDescent="0.2">
      <c r="A456" s="818">
        <v>428</v>
      </c>
      <c r="B456" s="823" t="s">
        <v>171</v>
      </c>
      <c r="C456" s="538"/>
      <c r="D456" s="533" t="s">
        <v>172</v>
      </c>
      <c r="E456" s="533"/>
      <c r="F456" s="819">
        <v>1000</v>
      </c>
      <c r="G456" s="819">
        <f t="shared" si="66"/>
        <v>0</v>
      </c>
      <c r="H456" s="819">
        <v>95</v>
      </c>
      <c r="I456" s="819">
        <f t="shared" si="67"/>
        <v>0</v>
      </c>
      <c r="J456" s="785">
        <f t="shared" si="74"/>
        <v>0</v>
      </c>
    </row>
    <row r="457" spans="1:10" hidden="1" outlineLevel="1" x14ac:dyDescent="0.2">
      <c r="A457" s="818">
        <v>429</v>
      </c>
      <c r="B457" s="823" t="s">
        <v>60</v>
      </c>
      <c r="C457" s="538"/>
      <c r="D457" s="533" t="s">
        <v>5</v>
      </c>
      <c r="E457" s="533"/>
      <c r="F457" s="819">
        <v>0</v>
      </c>
      <c r="G457" s="819">
        <f t="shared" si="66"/>
        <v>0</v>
      </c>
      <c r="H457" s="819">
        <v>49673</v>
      </c>
      <c r="I457" s="819">
        <f t="shared" si="67"/>
        <v>0</v>
      </c>
      <c r="J457" s="785">
        <f t="shared" si="74"/>
        <v>0</v>
      </c>
    </row>
    <row r="458" spans="1:10" ht="15.75" hidden="1" customHeight="1" collapsed="1" x14ac:dyDescent="0.2">
      <c r="A458" s="818">
        <v>430</v>
      </c>
      <c r="B458" s="567" t="s">
        <v>174</v>
      </c>
      <c r="C458" s="538"/>
      <c r="D458" s="533"/>
      <c r="E458" s="533"/>
      <c r="F458" s="533"/>
      <c r="G458" s="819"/>
      <c r="H458" s="820"/>
      <c r="I458" s="819"/>
      <c r="J458" s="821"/>
    </row>
    <row r="459" spans="1:10" ht="15.75" hidden="1" customHeight="1" outlineLevel="1" x14ac:dyDescent="0.2">
      <c r="A459" s="818">
        <v>431</v>
      </c>
      <c r="B459" s="823" t="s">
        <v>175</v>
      </c>
      <c r="C459" s="538" t="s">
        <v>176</v>
      </c>
      <c r="D459" s="533" t="s">
        <v>14</v>
      </c>
      <c r="E459" s="533"/>
      <c r="F459" s="819">
        <v>800</v>
      </c>
      <c r="G459" s="819">
        <f t="shared" si="66"/>
        <v>0</v>
      </c>
      <c r="H459" s="819">
        <v>627</v>
      </c>
      <c r="I459" s="819">
        <f t="shared" si="67"/>
        <v>0</v>
      </c>
      <c r="J459" s="785">
        <f t="shared" ref="J459:J462" si="75">G459+I459</f>
        <v>0</v>
      </c>
    </row>
    <row r="460" spans="1:10" ht="12.75" hidden="1" customHeight="1" outlineLevel="1" x14ac:dyDescent="0.2">
      <c r="A460" s="818">
        <v>432</v>
      </c>
      <c r="B460" s="823" t="s">
        <v>156</v>
      </c>
      <c r="C460" s="538"/>
      <c r="D460" s="533" t="s">
        <v>14</v>
      </c>
      <c r="E460" s="533"/>
      <c r="F460" s="819">
        <v>600</v>
      </c>
      <c r="G460" s="819">
        <f t="shared" si="66"/>
        <v>0</v>
      </c>
      <c r="H460" s="819">
        <v>595</v>
      </c>
      <c r="I460" s="819">
        <f t="shared" si="67"/>
        <v>0</v>
      </c>
      <c r="J460" s="785">
        <f t="shared" si="75"/>
        <v>0</v>
      </c>
    </row>
    <row r="461" spans="1:10" ht="12.75" hidden="1" customHeight="1" collapsed="1" x14ac:dyDescent="0.2">
      <c r="A461" s="818">
        <v>433</v>
      </c>
      <c r="B461" s="823" t="s">
        <v>177</v>
      </c>
      <c r="C461" s="538"/>
      <c r="D461" s="533" t="s">
        <v>14</v>
      </c>
      <c r="E461" s="533">
        <v>9</v>
      </c>
      <c r="F461" s="819">
        <v>800</v>
      </c>
      <c r="G461" s="819">
        <f t="shared" si="66"/>
        <v>7200</v>
      </c>
      <c r="H461" s="819">
        <v>2975</v>
      </c>
      <c r="I461" s="819">
        <f t="shared" si="67"/>
        <v>26775</v>
      </c>
      <c r="J461" s="785">
        <f t="shared" si="75"/>
        <v>33975</v>
      </c>
    </row>
    <row r="462" spans="1:10" ht="15" hidden="1" customHeight="1" x14ac:dyDescent="0.2">
      <c r="A462" s="818">
        <v>434</v>
      </c>
      <c r="B462" s="823" t="s">
        <v>157</v>
      </c>
      <c r="C462" s="533"/>
      <c r="D462" s="533" t="s">
        <v>56</v>
      </c>
      <c r="E462" s="533">
        <v>10.119999999999999</v>
      </c>
      <c r="F462" s="819">
        <v>1875</v>
      </c>
      <c r="G462" s="819">
        <f t="shared" si="66"/>
        <v>18975</v>
      </c>
      <c r="H462" s="819">
        <v>840</v>
      </c>
      <c r="I462" s="819">
        <f t="shared" si="67"/>
        <v>8500.7999999999993</v>
      </c>
      <c r="J462" s="785">
        <f t="shared" si="75"/>
        <v>27475.8</v>
      </c>
    </row>
    <row r="463" spans="1:10" ht="15" hidden="1" customHeight="1" x14ac:dyDescent="0.2">
      <c r="A463" s="818">
        <v>435</v>
      </c>
      <c r="B463" s="823" t="s">
        <v>158</v>
      </c>
      <c r="C463" s="538"/>
      <c r="D463" s="533" t="s">
        <v>137</v>
      </c>
      <c r="E463" s="533"/>
      <c r="F463" s="819"/>
      <c r="G463" s="819">
        <f t="shared" si="66"/>
        <v>0</v>
      </c>
      <c r="H463" s="819"/>
      <c r="I463" s="819">
        <f t="shared" si="67"/>
        <v>0</v>
      </c>
      <c r="J463" s="785"/>
    </row>
    <row r="464" spans="1:10" ht="12.6" hidden="1" customHeight="1" x14ac:dyDescent="0.2">
      <c r="A464" s="818">
        <v>436</v>
      </c>
      <c r="B464" s="823" t="s">
        <v>159</v>
      </c>
      <c r="C464" s="533"/>
      <c r="D464" s="533" t="s">
        <v>56</v>
      </c>
      <c r="E464" s="566">
        <v>0.46600000000000003</v>
      </c>
      <c r="F464" s="819">
        <v>1875</v>
      </c>
      <c r="G464" s="819">
        <f t="shared" si="66"/>
        <v>873.75</v>
      </c>
      <c r="H464" s="819">
        <v>3080</v>
      </c>
      <c r="I464" s="819">
        <f t="shared" si="67"/>
        <v>1435.28</v>
      </c>
      <c r="J464" s="785">
        <f t="shared" ref="J464:J465" si="76">G464+I464</f>
        <v>2309.0299999999997</v>
      </c>
    </row>
    <row r="465" spans="1:10" ht="30" hidden="1" customHeight="1" x14ac:dyDescent="0.2">
      <c r="A465" s="818">
        <v>437</v>
      </c>
      <c r="B465" s="823" t="s">
        <v>135</v>
      </c>
      <c r="C465" s="538"/>
      <c r="D465" s="533" t="s">
        <v>56</v>
      </c>
      <c r="E465" s="533">
        <v>110.99999999999999</v>
      </c>
      <c r="F465" s="819">
        <v>1875</v>
      </c>
      <c r="G465" s="819">
        <f t="shared" si="66"/>
        <v>208124.99999999997</v>
      </c>
      <c r="H465" s="819">
        <v>869</v>
      </c>
      <c r="I465" s="819">
        <f t="shared" si="67"/>
        <v>96458.999999999985</v>
      </c>
      <c r="J465" s="785">
        <f t="shared" si="76"/>
        <v>304583.99999999994</v>
      </c>
    </row>
    <row r="466" spans="1:10" hidden="1" x14ac:dyDescent="0.2">
      <c r="A466" s="818">
        <v>438</v>
      </c>
      <c r="B466" s="823" t="s">
        <v>161</v>
      </c>
      <c r="C466" s="538"/>
      <c r="D466" s="533" t="s">
        <v>137</v>
      </c>
      <c r="E466" s="533"/>
      <c r="F466" s="819"/>
      <c r="G466" s="819">
        <f t="shared" si="66"/>
        <v>0</v>
      </c>
      <c r="H466" s="819"/>
      <c r="I466" s="819">
        <f t="shared" si="67"/>
        <v>0</v>
      </c>
      <c r="J466" s="785"/>
    </row>
    <row r="467" spans="1:10" hidden="1" x14ac:dyDescent="0.2">
      <c r="A467" s="818">
        <v>439</v>
      </c>
      <c r="B467" s="823" t="s">
        <v>138</v>
      </c>
      <c r="C467" s="538"/>
      <c r="D467" s="533" t="s">
        <v>137</v>
      </c>
      <c r="E467" s="533"/>
      <c r="F467" s="819"/>
      <c r="G467" s="819">
        <f t="shared" si="66"/>
        <v>0</v>
      </c>
      <c r="H467" s="819"/>
      <c r="I467" s="819">
        <f t="shared" si="67"/>
        <v>0</v>
      </c>
      <c r="J467" s="785"/>
    </row>
    <row r="468" spans="1:10" ht="15" hidden="1" customHeight="1" x14ac:dyDescent="0.2">
      <c r="A468" s="818">
        <v>440</v>
      </c>
      <c r="B468" s="823" t="s">
        <v>162</v>
      </c>
      <c r="C468" s="538"/>
      <c r="D468" s="533" t="s">
        <v>137</v>
      </c>
      <c r="E468" s="533"/>
      <c r="F468" s="819"/>
      <c r="G468" s="819">
        <f t="shared" si="66"/>
        <v>0</v>
      </c>
      <c r="H468" s="819"/>
      <c r="I468" s="819">
        <f t="shared" si="67"/>
        <v>0</v>
      </c>
      <c r="J468" s="785"/>
    </row>
    <row r="469" spans="1:10" ht="15" hidden="1" customHeight="1" x14ac:dyDescent="0.2">
      <c r="A469" s="818">
        <v>441</v>
      </c>
      <c r="B469" s="823" t="s">
        <v>139</v>
      </c>
      <c r="C469" s="538"/>
      <c r="D469" s="533" t="s">
        <v>56</v>
      </c>
      <c r="E469" s="566">
        <v>29.006</v>
      </c>
      <c r="F469" s="819">
        <v>1875</v>
      </c>
      <c r="G469" s="819">
        <f t="shared" si="66"/>
        <v>54386.25</v>
      </c>
      <c r="H469" s="819">
        <v>1617</v>
      </c>
      <c r="I469" s="819">
        <f t="shared" si="67"/>
        <v>46902.701999999997</v>
      </c>
      <c r="J469" s="785">
        <f t="shared" ref="J469:J470" si="77">G469+I469</f>
        <v>101288.95199999999</v>
      </c>
    </row>
    <row r="470" spans="1:10" ht="12.75" hidden="1" customHeight="1" x14ac:dyDescent="0.2">
      <c r="A470" s="818">
        <v>442</v>
      </c>
      <c r="B470" s="823" t="s">
        <v>140</v>
      </c>
      <c r="C470" s="538"/>
      <c r="D470" s="533" t="s">
        <v>56</v>
      </c>
      <c r="E470" s="533">
        <v>44</v>
      </c>
      <c r="F470" s="819">
        <v>1875</v>
      </c>
      <c r="G470" s="819">
        <f t="shared" si="66"/>
        <v>82500</v>
      </c>
      <c r="H470" s="819">
        <v>1226</v>
      </c>
      <c r="I470" s="819">
        <f t="shared" si="67"/>
        <v>53944</v>
      </c>
      <c r="J470" s="785">
        <f t="shared" si="77"/>
        <v>136444</v>
      </c>
    </row>
    <row r="471" spans="1:10" ht="15" hidden="1" customHeight="1" x14ac:dyDescent="0.2">
      <c r="A471" s="818">
        <v>443</v>
      </c>
      <c r="B471" s="823" t="s">
        <v>141</v>
      </c>
      <c r="C471" s="538"/>
      <c r="D471" s="533" t="s">
        <v>137</v>
      </c>
      <c r="E471" s="533"/>
      <c r="F471" s="819"/>
      <c r="G471" s="819">
        <f t="shared" si="66"/>
        <v>0</v>
      </c>
      <c r="H471" s="819"/>
      <c r="I471" s="819">
        <f t="shared" si="67"/>
        <v>0</v>
      </c>
      <c r="J471" s="785"/>
    </row>
    <row r="472" spans="1:10" ht="12.6" hidden="1" customHeight="1" x14ac:dyDescent="0.2">
      <c r="A472" s="818">
        <v>444</v>
      </c>
      <c r="B472" s="823" t="s">
        <v>144</v>
      </c>
      <c r="C472" s="538"/>
      <c r="D472" s="533" t="s">
        <v>56</v>
      </c>
      <c r="E472" s="566">
        <v>12.663</v>
      </c>
      <c r="F472" s="819">
        <v>1875</v>
      </c>
      <c r="G472" s="819">
        <f t="shared" si="66"/>
        <v>23743.125</v>
      </c>
      <c r="H472" s="819">
        <v>2132</v>
      </c>
      <c r="I472" s="819">
        <f t="shared" si="67"/>
        <v>26997.516</v>
      </c>
      <c r="J472" s="785">
        <f t="shared" ref="J472:J473" si="78">G472+I472</f>
        <v>50740.641000000003</v>
      </c>
    </row>
    <row r="473" spans="1:10" ht="12.6" hidden="1" customHeight="1" x14ac:dyDescent="0.2">
      <c r="A473" s="818">
        <v>445</v>
      </c>
      <c r="B473" s="823" t="s">
        <v>148</v>
      </c>
      <c r="C473" s="538"/>
      <c r="D473" s="533" t="s">
        <v>56</v>
      </c>
      <c r="E473" s="533">
        <v>7</v>
      </c>
      <c r="F473" s="819">
        <v>1875</v>
      </c>
      <c r="G473" s="819">
        <f t="shared" si="66"/>
        <v>13125</v>
      </c>
      <c r="H473" s="819">
        <v>1428</v>
      </c>
      <c r="I473" s="819">
        <f t="shared" si="67"/>
        <v>9996</v>
      </c>
      <c r="J473" s="785">
        <f t="shared" si="78"/>
        <v>23121</v>
      </c>
    </row>
    <row r="474" spans="1:10" ht="12.6" hidden="1" customHeight="1" x14ac:dyDescent="0.2">
      <c r="A474" s="818">
        <v>446</v>
      </c>
      <c r="B474" s="823" t="s">
        <v>178</v>
      </c>
      <c r="C474" s="538"/>
      <c r="D474" s="533" t="s">
        <v>137</v>
      </c>
      <c r="E474" s="533"/>
      <c r="F474" s="819"/>
      <c r="G474" s="819">
        <f t="shared" si="66"/>
        <v>0</v>
      </c>
      <c r="H474" s="819"/>
      <c r="I474" s="819">
        <f t="shared" si="67"/>
        <v>0</v>
      </c>
      <c r="J474" s="785"/>
    </row>
    <row r="475" spans="1:10" ht="25.5" hidden="1" customHeight="1" outlineLevel="1" x14ac:dyDescent="0.2">
      <c r="A475" s="818">
        <v>447</v>
      </c>
      <c r="B475" s="823" t="s">
        <v>150</v>
      </c>
      <c r="C475" s="538"/>
      <c r="D475" s="533" t="s">
        <v>56</v>
      </c>
      <c r="E475" s="566"/>
      <c r="F475" s="819">
        <v>1875</v>
      </c>
      <c r="G475" s="819">
        <f t="shared" si="66"/>
        <v>0</v>
      </c>
      <c r="H475" s="819">
        <v>2646</v>
      </c>
      <c r="I475" s="819">
        <f t="shared" si="67"/>
        <v>0</v>
      </c>
      <c r="J475" s="785">
        <f t="shared" ref="J475:J477" si="79">G475+I475</f>
        <v>0</v>
      </c>
    </row>
    <row r="476" spans="1:10" hidden="1" collapsed="1" x14ac:dyDescent="0.2">
      <c r="A476" s="818">
        <v>448</v>
      </c>
      <c r="B476" s="823" t="s">
        <v>171</v>
      </c>
      <c r="C476" s="538"/>
      <c r="D476" s="533" t="s">
        <v>172</v>
      </c>
      <c r="E476" s="533">
        <v>2.81</v>
      </c>
      <c r="F476" s="819">
        <v>1000</v>
      </c>
      <c r="G476" s="819">
        <f t="shared" si="66"/>
        <v>2810</v>
      </c>
      <c r="H476" s="819">
        <v>95</v>
      </c>
      <c r="I476" s="819">
        <f t="shared" si="67"/>
        <v>266.95</v>
      </c>
      <c r="J476" s="785">
        <f t="shared" si="79"/>
        <v>3076.95</v>
      </c>
    </row>
    <row r="477" spans="1:10" ht="12.75" hidden="1" customHeight="1" x14ac:dyDescent="0.2">
      <c r="A477" s="818">
        <v>449</v>
      </c>
      <c r="B477" s="823" t="s">
        <v>60</v>
      </c>
      <c r="C477" s="538"/>
      <c r="D477" s="533" t="s">
        <v>5</v>
      </c>
      <c r="E477" s="533">
        <v>0.93765864332603943</v>
      </c>
      <c r="F477" s="819">
        <v>0</v>
      </c>
      <c r="G477" s="819">
        <f t="shared" si="66"/>
        <v>0</v>
      </c>
      <c r="H477" s="819">
        <v>68052</v>
      </c>
      <c r="I477" s="819">
        <f t="shared" si="67"/>
        <v>63809.545995623637</v>
      </c>
      <c r="J477" s="785">
        <f t="shared" si="79"/>
        <v>63809.545995623637</v>
      </c>
    </row>
    <row r="478" spans="1:10" ht="15" hidden="1" customHeight="1" x14ac:dyDescent="0.2">
      <c r="A478" s="818">
        <v>450</v>
      </c>
      <c r="B478" s="567" t="s">
        <v>179</v>
      </c>
      <c r="C478" s="538"/>
      <c r="D478" s="533"/>
      <c r="E478" s="533"/>
      <c r="F478" s="533"/>
      <c r="G478" s="819"/>
      <c r="H478" s="820"/>
      <c r="I478" s="819"/>
      <c r="J478" s="821"/>
    </row>
    <row r="479" spans="1:10" hidden="1" outlineLevel="1" x14ac:dyDescent="0.2">
      <c r="A479" s="818">
        <v>451</v>
      </c>
      <c r="B479" s="823" t="s">
        <v>180</v>
      </c>
      <c r="C479" s="538" t="s">
        <v>181</v>
      </c>
      <c r="D479" s="533" t="s">
        <v>14</v>
      </c>
      <c r="E479" s="533"/>
      <c r="F479" s="819">
        <v>800</v>
      </c>
      <c r="G479" s="819">
        <f t="shared" si="66"/>
        <v>0</v>
      </c>
      <c r="H479" s="819">
        <v>508</v>
      </c>
      <c r="I479" s="819">
        <f t="shared" si="67"/>
        <v>0</v>
      </c>
      <c r="J479" s="785">
        <f t="shared" ref="J479:J482" si="80">G479+I479</f>
        <v>0</v>
      </c>
    </row>
    <row r="480" spans="1:10" hidden="1" outlineLevel="1" x14ac:dyDescent="0.2">
      <c r="A480" s="818">
        <v>452</v>
      </c>
      <c r="B480" s="823" t="s">
        <v>167</v>
      </c>
      <c r="C480" s="538"/>
      <c r="D480" s="533" t="s">
        <v>14</v>
      </c>
      <c r="E480" s="533"/>
      <c r="F480" s="819">
        <v>600</v>
      </c>
      <c r="G480" s="819">
        <f t="shared" si="66"/>
        <v>0</v>
      </c>
      <c r="H480" s="819">
        <v>532</v>
      </c>
      <c r="I480" s="819">
        <f t="shared" si="67"/>
        <v>0</v>
      </c>
      <c r="J480" s="785">
        <f t="shared" si="80"/>
        <v>0</v>
      </c>
    </row>
    <row r="481" spans="1:10" hidden="1" collapsed="1" x14ac:dyDescent="0.2">
      <c r="A481" s="818">
        <v>453</v>
      </c>
      <c r="B481" s="823" t="s">
        <v>177</v>
      </c>
      <c r="C481" s="538"/>
      <c r="D481" s="533" t="s">
        <v>14</v>
      </c>
      <c r="E481" s="533">
        <v>6</v>
      </c>
      <c r="F481" s="819">
        <v>800</v>
      </c>
      <c r="G481" s="819">
        <f t="shared" si="66"/>
        <v>4800</v>
      </c>
      <c r="H481" s="819">
        <v>2975</v>
      </c>
      <c r="I481" s="819">
        <f t="shared" si="67"/>
        <v>17850</v>
      </c>
      <c r="J481" s="785">
        <f t="shared" si="80"/>
        <v>22650</v>
      </c>
    </row>
    <row r="482" spans="1:10" hidden="1" outlineLevel="1" x14ac:dyDescent="0.2">
      <c r="A482" s="818">
        <v>454</v>
      </c>
      <c r="B482" s="823" t="s">
        <v>157</v>
      </c>
      <c r="C482" s="533"/>
      <c r="D482" s="533" t="s">
        <v>56</v>
      </c>
      <c r="E482" s="533"/>
      <c r="F482" s="819">
        <v>1875</v>
      </c>
      <c r="G482" s="819">
        <f t="shared" si="66"/>
        <v>0</v>
      </c>
      <c r="H482" s="819">
        <v>840</v>
      </c>
      <c r="I482" s="819">
        <f t="shared" si="67"/>
        <v>0</v>
      </c>
      <c r="J482" s="785">
        <f t="shared" si="80"/>
        <v>0</v>
      </c>
    </row>
    <row r="483" spans="1:10" hidden="1" outlineLevel="1" x14ac:dyDescent="0.2">
      <c r="A483" s="818">
        <v>455</v>
      </c>
      <c r="B483" s="823" t="s">
        <v>168</v>
      </c>
      <c r="C483" s="538"/>
      <c r="D483" s="533" t="s">
        <v>137</v>
      </c>
      <c r="E483" s="533"/>
      <c r="F483" s="819"/>
      <c r="G483" s="819">
        <f t="shared" si="66"/>
        <v>0</v>
      </c>
      <c r="H483" s="819"/>
      <c r="I483" s="819">
        <f t="shared" si="67"/>
        <v>0</v>
      </c>
      <c r="J483" s="785"/>
    </row>
    <row r="484" spans="1:10" hidden="1" outlineLevel="1" x14ac:dyDescent="0.2">
      <c r="A484" s="818">
        <v>456</v>
      </c>
      <c r="B484" s="823" t="s">
        <v>159</v>
      </c>
      <c r="C484" s="533"/>
      <c r="D484" s="533" t="s">
        <v>56</v>
      </c>
      <c r="E484" s="566"/>
      <c r="F484" s="819">
        <v>1875</v>
      </c>
      <c r="G484" s="819">
        <f t="shared" si="66"/>
        <v>0</v>
      </c>
      <c r="H484" s="819">
        <v>3080</v>
      </c>
      <c r="I484" s="819">
        <f t="shared" si="67"/>
        <v>0</v>
      </c>
      <c r="J484" s="785">
        <f t="shared" ref="J484:J485" si="81">G484+I484</f>
        <v>0</v>
      </c>
    </row>
    <row r="485" spans="1:10" hidden="1" collapsed="1" x14ac:dyDescent="0.2">
      <c r="A485" s="818">
        <v>457</v>
      </c>
      <c r="B485" s="823" t="s">
        <v>135</v>
      </c>
      <c r="C485" s="538"/>
      <c r="D485" s="533" t="s">
        <v>56</v>
      </c>
      <c r="E485" s="533">
        <v>101.01</v>
      </c>
      <c r="F485" s="819">
        <v>1875</v>
      </c>
      <c r="G485" s="819">
        <f t="shared" si="66"/>
        <v>189393.75</v>
      </c>
      <c r="H485" s="819">
        <v>869</v>
      </c>
      <c r="I485" s="819">
        <f t="shared" si="67"/>
        <v>87777.69</v>
      </c>
      <c r="J485" s="785">
        <f t="shared" si="81"/>
        <v>277171.44</v>
      </c>
    </row>
    <row r="486" spans="1:10" hidden="1" x14ac:dyDescent="0.2">
      <c r="A486" s="818">
        <v>458</v>
      </c>
      <c r="B486" s="823" t="s">
        <v>161</v>
      </c>
      <c r="C486" s="538"/>
      <c r="D486" s="533" t="s">
        <v>137</v>
      </c>
      <c r="E486" s="533"/>
      <c r="F486" s="819"/>
      <c r="G486" s="819">
        <f t="shared" si="66"/>
        <v>0</v>
      </c>
      <c r="H486" s="819"/>
      <c r="I486" s="819">
        <f t="shared" si="67"/>
        <v>0</v>
      </c>
      <c r="J486" s="785"/>
    </row>
    <row r="487" spans="1:10" hidden="1" x14ac:dyDescent="0.2">
      <c r="A487" s="818">
        <v>459</v>
      </c>
      <c r="B487" s="823" t="s">
        <v>138</v>
      </c>
      <c r="C487" s="538"/>
      <c r="D487" s="533" t="s">
        <v>137</v>
      </c>
      <c r="E487" s="533"/>
      <c r="F487" s="819"/>
      <c r="G487" s="819">
        <f t="shared" si="66"/>
        <v>0</v>
      </c>
      <c r="H487" s="819"/>
      <c r="I487" s="819">
        <f t="shared" si="67"/>
        <v>0</v>
      </c>
      <c r="J487" s="785"/>
    </row>
    <row r="488" spans="1:10" hidden="1" x14ac:dyDescent="0.2">
      <c r="A488" s="818">
        <v>460</v>
      </c>
      <c r="B488" s="823" t="s">
        <v>162</v>
      </c>
      <c r="C488" s="538"/>
      <c r="D488" s="533" t="s">
        <v>137</v>
      </c>
      <c r="E488" s="533"/>
      <c r="F488" s="819"/>
      <c r="G488" s="819">
        <f t="shared" si="66"/>
        <v>0</v>
      </c>
      <c r="H488" s="819"/>
      <c r="I488" s="819">
        <f t="shared" si="67"/>
        <v>0</v>
      </c>
      <c r="J488" s="785"/>
    </row>
    <row r="489" spans="1:10" hidden="1" x14ac:dyDescent="0.2">
      <c r="A489" s="818">
        <v>461</v>
      </c>
      <c r="B489" s="823" t="s">
        <v>139</v>
      </c>
      <c r="C489" s="538"/>
      <c r="D489" s="533" t="s">
        <v>56</v>
      </c>
      <c r="E489" s="566">
        <v>8.84</v>
      </c>
      <c r="F489" s="819">
        <v>1875</v>
      </c>
      <c r="G489" s="819">
        <f t="shared" si="66"/>
        <v>16575</v>
      </c>
      <c r="H489" s="819">
        <v>1617</v>
      </c>
      <c r="I489" s="819">
        <f t="shared" si="67"/>
        <v>14294.28</v>
      </c>
      <c r="J489" s="785">
        <f t="shared" ref="J489:J490" si="82">G489+I489</f>
        <v>30869.279999999999</v>
      </c>
    </row>
    <row r="490" spans="1:10" hidden="1" x14ac:dyDescent="0.2">
      <c r="A490" s="818">
        <v>462</v>
      </c>
      <c r="B490" s="823" t="s">
        <v>140</v>
      </c>
      <c r="C490" s="538"/>
      <c r="D490" s="533" t="s">
        <v>56</v>
      </c>
      <c r="E490" s="533">
        <v>49</v>
      </c>
      <c r="F490" s="819">
        <v>1875</v>
      </c>
      <c r="G490" s="819">
        <f t="shared" si="66"/>
        <v>91875</v>
      </c>
      <c r="H490" s="819">
        <v>1226</v>
      </c>
      <c r="I490" s="819">
        <f t="shared" si="67"/>
        <v>60074</v>
      </c>
      <c r="J490" s="785">
        <f t="shared" si="82"/>
        <v>151949</v>
      </c>
    </row>
    <row r="491" spans="1:10" hidden="1" x14ac:dyDescent="0.2">
      <c r="A491" s="818">
        <v>463</v>
      </c>
      <c r="B491" s="823" t="s">
        <v>141</v>
      </c>
      <c r="C491" s="538"/>
      <c r="D491" s="533" t="s">
        <v>137</v>
      </c>
      <c r="E491" s="533"/>
      <c r="F491" s="819"/>
      <c r="G491" s="819">
        <f t="shared" si="66"/>
        <v>0</v>
      </c>
      <c r="H491" s="819"/>
      <c r="I491" s="819">
        <f t="shared" si="67"/>
        <v>0</v>
      </c>
      <c r="J491" s="785"/>
    </row>
    <row r="492" spans="1:10" hidden="1" x14ac:dyDescent="0.2">
      <c r="A492" s="818">
        <v>464</v>
      </c>
      <c r="B492" s="823" t="s">
        <v>143</v>
      </c>
      <c r="C492" s="538"/>
      <c r="D492" s="533" t="s">
        <v>137</v>
      </c>
      <c r="E492" s="533"/>
      <c r="F492" s="819"/>
      <c r="G492" s="819">
        <f t="shared" ref="G492:G517" si="83">E492*F492</f>
        <v>0</v>
      </c>
      <c r="H492" s="819"/>
      <c r="I492" s="819">
        <f t="shared" ref="I492:I517" si="84">E492*H492</f>
        <v>0</v>
      </c>
      <c r="J492" s="785"/>
    </row>
    <row r="493" spans="1:10" hidden="1" x14ac:dyDescent="0.2">
      <c r="A493" s="818">
        <v>465</v>
      </c>
      <c r="B493" s="823" t="s">
        <v>144</v>
      </c>
      <c r="C493" s="538"/>
      <c r="D493" s="533" t="s">
        <v>56</v>
      </c>
      <c r="E493" s="566">
        <v>14.3</v>
      </c>
      <c r="F493" s="819">
        <v>1875</v>
      </c>
      <c r="G493" s="819">
        <f t="shared" si="83"/>
        <v>26812.5</v>
      </c>
      <c r="H493" s="819">
        <v>2132</v>
      </c>
      <c r="I493" s="819">
        <f t="shared" si="84"/>
        <v>30487.600000000002</v>
      </c>
      <c r="J493" s="785">
        <f t="shared" ref="J493:J494" si="85">G493+I493</f>
        <v>57300.100000000006</v>
      </c>
    </row>
    <row r="494" spans="1:10" hidden="1" x14ac:dyDescent="0.2">
      <c r="A494" s="818">
        <v>466</v>
      </c>
      <c r="B494" s="823" t="s">
        <v>148</v>
      </c>
      <c r="C494" s="538"/>
      <c r="D494" s="533" t="s">
        <v>56</v>
      </c>
      <c r="E494" s="533">
        <v>6.9</v>
      </c>
      <c r="F494" s="819">
        <v>1875</v>
      </c>
      <c r="G494" s="819">
        <f t="shared" si="83"/>
        <v>12937.5</v>
      </c>
      <c r="H494" s="819">
        <v>1428</v>
      </c>
      <c r="I494" s="819">
        <f t="shared" si="84"/>
        <v>9853.2000000000007</v>
      </c>
      <c r="J494" s="785">
        <f t="shared" si="85"/>
        <v>22790.7</v>
      </c>
    </row>
    <row r="495" spans="1:10" hidden="1" x14ac:dyDescent="0.2">
      <c r="A495" s="818">
        <v>467</v>
      </c>
      <c r="B495" s="823" t="s">
        <v>178</v>
      </c>
      <c r="C495" s="538"/>
      <c r="D495" s="533" t="s">
        <v>137</v>
      </c>
      <c r="E495" s="533"/>
      <c r="F495" s="819"/>
      <c r="G495" s="819">
        <f t="shared" si="83"/>
        <v>0</v>
      </c>
      <c r="H495" s="819"/>
      <c r="I495" s="819">
        <f t="shared" si="84"/>
        <v>0</v>
      </c>
      <c r="J495" s="785"/>
    </row>
    <row r="496" spans="1:10" hidden="1" x14ac:dyDescent="0.2">
      <c r="A496" s="818">
        <v>468</v>
      </c>
      <c r="B496" s="823" t="s">
        <v>150</v>
      </c>
      <c r="C496" s="538"/>
      <c r="D496" s="533" t="s">
        <v>56</v>
      </c>
      <c r="E496" s="566">
        <v>2</v>
      </c>
      <c r="F496" s="819">
        <v>1875</v>
      </c>
      <c r="G496" s="819">
        <f t="shared" si="83"/>
        <v>3750</v>
      </c>
      <c r="H496" s="819">
        <v>2646</v>
      </c>
      <c r="I496" s="819">
        <f t="shared" si="84"/>
        <v>5292</v>
      </c>
      <c r="J496" s="785">
        <f t="shared" ref="J496:J498" si="86">G496+I496</f>
        <v>9042</v>
      </c>
    </row>
    <row r="497" spans="1:10" ht="28.5" hidden="1" customHeight="1" x14ac:dyDescent="0.2">
      <c r="A497" s="818">
        <v>469</v>
      </c>
      <c r="B497" s="823" t="s">
        <v>171</v>
      </c>
      <c r="C497" s="538"/>
      <c r="D497" s="533" t="s">
        <v>172</v>
      </c>
      <c r="E497" s="533">
        <v>1.87</v>
      </c>
      <c r="F497" s="819">
        <v>1000</v>
      </c>
      <c r="G497" s="819">
        <f t="shared" si="83"/>
        <v>1870</v>
      </c>
      <c r="H497" s="819">
        <v>95</v>
      </c>
      <c r="I497" s="819">
        <f t="shared" si="84"/>
        <v>177.65</v>
      </c>
      <c r="J497" s="785">
        <f t="shared" si="86"/>
        <v>2047.65</v>
      </c>
    </row>
    <row r="498" spans="1:10" ht="26.25" hidden="1" customHeight="1" x14ac:dyDescent="0.2">
      <c r="A498" s="818">
        <v>470</v>
      </c>
      <c r="B498" s="823" t="s">
        <v>60</v>
      </c>
      <c r="C498" s="538"/>
      <c r="D498" s="533" t="s">
        <v>5</v>
      </c>
      <c r="E498" s="533">
        <v>0.80092388913330415</v>
      </c>
      <c r="F498" s="819">
        <v>0</v>
      </c>
      <c r="G498" s="819">
        <f t="shared" si="83"/>
        <v>0</v>
      </c>
      <c r="H498" s="819">
        <v>67567</v>
      </c>
      <c r="I498" s="819">
        <f t="shared" si="84"/>
        <v>54116.024417069959</v>
      </c>
      <c r="J498" s="785">
        <f t="shared" si="86"/>
        <v>54116.024417069959</v>
      </c>
    </row>
    <row r="499" spans="1:10" hidden="1" outlineLevel="1" x14ac:dyDescent="0.2">
      <c r="A499" s="818">
        <v>471</v>
      </c>
      <c r="B499" s="567" t="s">
        <v>122</v>
      </c>
      <c r="C499" s="538"/>
      <c r="D499" s="533"/>
      <c r="E499" s="533"/>
      <c r="F499" s="533"/>
      <c r="G499" s="819">
        <f t="shared" si="83"/>
        <v>0</v>
      </c>
      <c r="H499" s="820"/>
      <c r="I499" s="819">
        <f t="shared" si="84"/>
        <v>0</v>
      </c>
      <c r="J499" s="821"/>
    </row>
    <row r="500" spans="1:10" hidden="1" outlineLevel="1" x14ac:dyDescent="0.2">
      <c r="A500" s="818">
        <v>472</v>
      </c>
      <c r="B500" s="823" t="s">
        <v>182</v>
      </c>
      <c r="C500" s="538" t="s">
        <v>183</v>
      </c>
      <c r="D500" s="533" t="s">
        <v>14</v>
      </c>
      <c r="E500" s="533"/>
      <c r="F500" s="819">
        <v>1500</v>
      </c>
      <c r="G500" s="819">
        <f t="shared" si="83"/>
        <v>0</v>
      </c>
      <c r="H500" s="819">
        <v>4977</v>
      </c>
      <c r="I500" s="819">
        <f t="shared" si="84"/>
        <v>0</v>
      </c>
      <c r="J500" s="785">
        <f t="shared" ref="J500:J501" si="87">G500+I500</f>
        <v>0</v>
      </c>
    </row>
    <row r="501" spans="1:10" hidden="1" outlineLevel="1" x14ac:dyDescent="0.2">
      <c r="A501" s="818">
        <v>473</v>
      </c>
      <c r="B501" s="823" t="s">
        <v>145</v>
      </c>
      <c r="C501" s="538"/>
      <c r="D501" s="533" t="s">
        <v>56</v>
      </c>
      <c r="E501" s="533"/>
      <c r="F501" s="819">
        <v>1875</v>
      </c>
      <c r="G501" s="819">
        <f t="shared" si="83"/>
        <v>0</v>
      </c>
      <c r="H501" s="819">
        <v>1190</v>
      </c>
      <c r="I501" s="819">
        <f t="shared" si="84"/>
        <v>0</v>
      </c>
      <c r="J501" s="785">
        <f t="shared" si="87"/>
        <v>0</v>
      </c>
    </row>
    <row r="502" spans="1:10" hidden="1" outlineLevel="1" x14ac:dyDescent="0.2">
      <c r="A502" s="818">
        <v>474</v>
      </c>
      <c r="B502" s="823" t="s">
        <v>184</v>
      </c>
      <c r="C502" s="538"/>
      <c r="D502" s="533" t="s">
        <v>137</v>
      </c>
      <c r="E502" s="533"/>
      <c r="F502" s="819"/>
      <c r="G502" s="819">
        <f t="shared" si="83"/>
        <v>0</v>
      </c>
      <c r="H502" s="819"/>
      <c r="I502" s="819">
        <f t="shared" si="84"/>
        <v>0</v>
      </c>
      <c r="J502" s="785"/>
    </row>
    <row r="503" spans="1:10" ht="25.5" hidden="1" outlineLevel="1" x14ac:dyDescent="0.2">
      <c r="A503" s="818">
        <v>475</v>
      </c>
      <c r="B503" s="823" t="s">
        <v>147</v>
      </c>
      <c r="C503" s="538"/>
      <c r="D503" s="533" t="s">
        <v>56</v>
      </c>
      <c r="E503" s="566"/>
      <c r="F503" s="819">
        <v>1875</v>
      </c>
      <c r="G503" s="819">
        <f t="shared" si="83"/>
        <v>0</v>
      </c>
      <c r="H503" s="819">
        <v>1764</v>
      </c>
      <c r="I503" s="819">
        <f t="shared" si="84"/>
        <v>0</v>
      </c>
      <c r="J503" s="785">
        <f t="shared" ref="J503:J504" si="88">G503+I503</f>
        <v>0</v>
      </c>
    </row>
    <row r="504" spans="1:10" hidden="1" outlineLevel="1" x14ac:dyDescent="0.2">
      <c r="A504" s="818">
        <v>476</v>
      </c>
      <c r="B504" s="823" t="s">
        <v>148</v>
      </c>
      <c r="C504" s="538"/>
      <c r="D504" s="533" t="s">
        <v>56</v>
      </c>
      <c r="E504" s="533"/>
      <c r="F504" s="819">
        <v>1875</v>
      </c>
      <c r="G504" s="819">
        <f t="shared" si="83"/>
        <v>0</v>
      </c>
      <c r="H504" s="819">
        <v>1428</v>
      </c>
      <c r="I504" s="819">
        <f t="shared" si="84"/>
        <v>0</v>
      </c>
      <c r="J504" s="785">
        <f t="shared" si="88"/>
        <v>0</v>
      </c>
    </row>
    <row r="505" spans="1:10" hidden="1" outlineLevel="1" x14ac:dyDescent="0.2">
      <c r="A505" s="818">
        <v>477</v>
      </c>
      <c r="B505" s="823" t="s">
        <v>185</v>
      </c>
      <c r="C505" s="538"/>
      <c r="D505" s="533" t="s">
        <v>137</v>
      </c>
      <c r="E505" s="533"/>
      <c r="F505" s="819"/>
      <c r="G505" s="819">
        <f t="shared" si="83"/>
        <v>0</v>
      </c>
      <c r="H505" s="819"/>
      <c r="I505" s="819">
        <f t="shared" si="84"/>
        <v>0</v>
      </c>
      <c r="J505" s="785"/>
    </row>
    <row r="506" spans="1:10" hidden="1" outlineLevel="1" x14ac:dyDescent="0.2">
      <c r="A506" s="818">
        <v>478</v>
      </c>
      <c r="B506" s="823" t="s">
        <v>150</v>
      </c>
      <c r="C506" s="538"/>
      <c r="D506" s="533" t="s">
        <v>56</v>
      </c>
      <c r="E506" s="566"/>
      <c r="F506" s="819">
        <v>1875</v>
      </c>
      <c r="G506" s="819">
        <f t="shared" si="83"/>
        <v>0</v>
      </c>
      <c r="H506" s="819">
        <v>2646</v>
      </c>
      <c r="I506" s="819">
        <f t="shared" si="84"/>
        <v>0</v>
      </c>
      <c r="J506" s="785">
        <f t="shared" ref="J506:J509" si="89">G506+I506</f>
        <v>0</v>
      </c>
    </row>
    <row r="507" spans="1:10" ht="25.5" hidden="1" outlineLevel="1" x14ac:dyDescent="0.2">
      <c r="A507" s="818">
        <v>479</v>
      </c>
      <c r="B507" s="823" t="s">
        <v>151</v>
      </c>
      <c r="C507" s="533" t="s">
        <v>152</v>
      </c>
      <c r="D507" s="533" t="s">
        <v>56</v>
      </c>
      <c r="E507" s="533"/>
      <c r="F507" s="819">
        <v>600</v>
      </c>
      <c r="G507" s="819">
        <f t="shared" si="83"/>
        <v>0</v>
      </c>
      <c r="H507" s="819">
        <v>381</v>
      </c>
      <c r="I507" s="819">
        <f t="shared" si="84"/>
        <v>0</v>
      </c>
      <c r="J507" s="785">
        <f t="shared" si="89"/>
        <v>0</v>
      </c>
    </row>
    <row r="508" spans="1:10" hidden="1" outlineLevel="1" x14ac:dyDescent="0.2">
      <c r="A508" s="818">
        <v>480</v>
      </c>
      <c r="B508" s="823" t="s">
        <v>153</v>
      </c>
      <c r="C508" s="538"/>
      <c r="D508" s="533" t="s">
        <v>56</v>
      </c>
      <c r="E508" s="533"/>
      <c r="F508" s="819">
        <v>1000</v>
      </c>
      <c r="G508" s="819">
        <f t="shared" si="83"/>
        <v>0</v>
      </c>
      <c r="H508" s="819">
        <v>123</v>
      </c>
      <c r="I508" s="819">
        <f t="shared" si="84"/>
        <v>0</v>
      </c>
      <c r="J508" s="785">
        <f t="shared" si="89"/>
        <v>0</v>
      </c>
    </row>
    <row r="509" spans="1:10" hidden="1" outlineLevel="1" x14ac:dyDescent="0.2">
      <c r="A509" s="818">
        <v>481</v>
      </c>
      <c r="B509" s="823" t="s">
        <v>60</v>
      </c>
      <c r="C509" s="538"/>
      <c r="D509" s="533" t="s">
        <v>5</v>
      </c>
      <c r="E509" s="533"/>
      <c r="F509" s="819">
        <v>0</v>
      </c>
      <c r="G509" s="819">
        <f t="shared" si="83"/>
        <v>0</v>
      </c>
      <c r="H509" s="819">
        <v>14017</v>
      </c>
      <c r="I509" s="819">
        <f t="shared" si="84"/>
        <v>0</v>
      </c>
      <c r="J509" s="785">
        <f t="shared" si="89"/>
        <v>0</v>
      </c>
    </row>
    <row r="510" spans="1:10" hidden="1" collapsed="1" x14ac:dyDescent="0.2">
      <c r="A510" s="818">
        <v>482</v>
      </c>
      <c r="B510" s="567" t="s">
        <v>186</v>
      </c>
      <c r="C510" s="538"/>
      <c r="D510" s="533"/>
      <c r="E510" s="533"/>
      <c r="F510" s="533"/>
      <c r="G510" s="819"/>
      <c r="H510" s="820"/>
      <c r="I510" s="819"/>
      <c r="J510" s="821"/>
    </row>
    <row r="511" spans="1:10" ht="38.25" hidden="1" x14ac:dyDescent="0.2">
      <c r="A511" s="818">
        <v>483</v>
      </c>
      <c r="B511" s="823" t="s">
        <v>187</v>
      </c>
      <c r="C511" s="533" t="s">
        <v>458</v>
      </c>
      <c r="D511" s="533" t="s">
        <v>14</v>
      </c>
      <c r="E511" s="533">
        <v>10</v>
      </c>
      <c r="F511" s="819">
        <v>315576</v>
      </c>
      <c r="G511" s="819">
        <f t="shared" si="83"/>
        <v>3155760</v>
      </c>
      <c r="H511" s="819">
        <v>0</v>
      </c>
      <c r="I511" s="819">
        <f t="shared" si="84"/>
        <v>0</v>
      </c>
      <c r="J511" s="785">
        <f t="shared" ref="J511:J517" si="90">G511+I511</f>
        <v>3155760</v>
      </c>
    </row>
    <row r="512" spans="1:10" hidden="1" x14ac:dyDescent="0.2">
      <c r="A512" s="818">
        <v>484</v>
      </c>
      <c r="B512" s="823" t="s">
        <v>188</v>
      </c>
      <c r="C512" s="533" t="s">
        <v>189</v>
      </c>
      <c r="D512" s="533" t="s">
        <v>14</v>
      </c>
      <c r="E512" s="533">
        <v>10</v>
      </c>
      <c r="F512" s="819">
        <v>129211</v>
      </c>
      <c r="G512" s="819">
        <f t="shared" si="83"/>
        <v>1292110</v>
      </c>
      <c r="H512" s="819">
        <v>0</v>
      </c>
      <c r="I512" s="819">
        <f t="shared" si="84"/>
        <v>0</v>
      </c>
      <c r="J512" s="785">
        <f t="shared" si="90"/>
        <v>1292110</v>
      </c>
    </row>
    <row r="513" spans="1:10" hidden="1" outlineLevel="1" x14ac:dyDescent="0.2">
      <c r="A513" s="829">
        <v>485</v>
      </c>
      <c r="B513" s="830" t="s">
        <v>190</v>
      </c>
      <c r="C513" s="82" t="s">
        <v>191</v>
      </c>
      <c r="D513" s="82" t="s">
        <v>14</v>
      </c>
      <c r="E513" s="82">
        <v>100</v>
      </c>
      <c r="F513" s="831">
        <v>800</v>
      </c>
      <c r="G513" s="831">
        <f t="shared" si="83"/>
        <v>80000</v>
      </c>
      <c r="H513" s="831">
        <v>0</v>
      </c>
      <c r="I513" s="831">
        <f t="shared" si="84"/>
        <v>0</v>
      </c>
      <c r="J513" s="832">
        <f t="shared" si="90"/>
        <v>80000</v>
      </c>
    </row>
    <row r="514" spans="1:10" hidden="1" outlineLevel="1" x14ac:dyDescent="0.2">
      <c r="A514" s="829">
        <v>486</v>
      </c>
      <c r="B514" s="830" t="s">
        <v>192</v>
      </c>
      <c r="C514" s="82" t="s">
        <v>193</v>
      </c>
      <c r="D514" s="82" t="s">
        <v>14</v>
      </c>
      <c r="E514" s="82">
        <v>100</v>
      </c>
      <c r="F514" s="831">
        <v>800</v>
      </c>
      <c r="G514" s="831">
        <f t="shared" si="83"/>
        <v>80000</v>
      </c>
      <c r="H514" s="831">
        <v>0</v>
      </c>
      <c r="I514" s="831">
        <f t="shared" si="84"/>
        <v>0</v>
      </c>
      <c r="J514" s="832">
        <f t="shared" si="90"/>
        <v>80000</v>
      </c>
    </row>
    <row r="515" spans="1:10" ht="25.5" hidden="1" collapsed="1" x14ac:dyDescent="0.2">
      <c r="A515" s="818">
        <v>487</v>
      </c>
      <c r="B515" s="823" t="s">
        <v>410</v>
      </c>
      <c r="C515" s="533" t="s">
        <v>411</v>
      </c>
      <c r="D515" s="533" t="s">
        <v>14</v>
      </c>
      <c r="E515" s="533">
        <v>10</v>
      </c>
      <c r="F515" s="819">
        <v>1199</v>
      </c>
      <c r="G515" s="819">
        <f t="shared" si="83"/>
        <v>11990</v>
      </c>
      <c r="H515" s="819">
        <v>0</v>
      </c>
      <c r="I515" s="819">
        <f t="shared" si="84"/>
        <v>0</v>
      </c>
      <c r="J515" s="785">
        <f t="shared" si="90"/>
        <v>11990</v>
      </c>
    </row>
    <row r="516" spans="1:10" hidden="1" x14ac:dyDescent="0.2">
      <c r="A516" s="818">
        <v>488</v>
      </c>
      <c r="B516" s="823" t="s">
        <v>412</v>
      </c>
      <c r="C516" s="533" t="s">
        <v>413</v>
      </c>
      <c r="D516" s="533" t="s">
        <v>14</v>
      </c>
      <c r="E516" s="533">
        <v>10</v>
      </c>
      <c r="F516" s="819">
        <v>3283</v>
      </c>
      <c r="G516" s="819">
        <f t="shared" si="83"/>
        <v>32830</v>
      </c>
      <c r="H516" s="819">
        <v>0</v>
      </c>
      <c r="I516" s="819">
        <f t="shared" si="84"/>
        <v>0</v>
      </c>
      <c r="J516" s="785">
        <f t="shared" si="90"/>
        <v>32830</v>
      </c>
    </row>
    <row r="517" spans="1:10" hidden="1" outlineLevel="1" x14ac:dyDescent="0.2">
      <c r="A517" s="818">
        <v>489</v>
      </c>
      <c r="B517" s="823" t="s">
        <v>135</v>
      </c>
      <c r="C517" s="538"/>
      <c r="D517" s="533" t="s">
        <v>56</v>
      </c>
      <c r="E517" s="533"/>
      <c r="F517" s="819">
        <v>1875</v>
      </c>
      <c r="G517" s="819">
        <f t="shared" si="83"/>
        <v>0</v>
      </c>
      <c r="H517" s="819">
        <v>869</v>
      </c>
      <c r="I517" s="819">
        <f t="shared" si="84"/>
        <v>0</v>
      </c>
      <c r="J517" s="785">
        <f t="shared" si="90"/>
        <v>0</v>
      </c>
    </row>
    <row r="518" spans="1:10" hidden="1" outlineLevel="1" x14ac:dyDescent="0.2">
      <c r="A518" s="818">
        <v>490</v>
      </c>
      <c r="B518" s="823" t="s">
        <v>160</v>
      </c>
      <c r="C518" s="538"/>
      <c r="D518" s="533" t="s">
        <v>137</v>
      </c>
      <c r="E518" s="533"/>
      <c r="F518" s="533"/>
      <c r="G518" s="819"/>
      <c r="H518" s="820"/>
      <c r="I518" s="819"/>
      <c r="J518" s="821"/>
    </row>
    <row r="519" spans="1:10" hidden="1" outlineLevel="1" x14ac:dyDescent="0.2">
      <c r="A519" s="818">
        <v>491</v>
      </c>
      <c r="B519" s="823" t="s">
        <v>139</v>
      </c>
      <c r="C519" s="538"/>
      <c r="D519" s="533" t="s">
        <v>56</v>
      </c>
      <c r="E519" s="566"/>
      <c r="F519" s="819">
        <v>1875</v>
      </c>
      <c r="G519" s="819">
        <f>E519*F519</f>
        <v>0</v>
      </c>
      <c r="H519" s="819">
        <v>1617</v>
      </c>
      <c r="I519" s="819">
        <f>E519*H519</f>
        <v>0</v>
      </c>
      <c r="J519" s="785">
        <f t="shared" ref="J519:J520" si="91">G519+I519</f>
        <v>0</v>
      </c>
    </row>
    <row r="520" spans="1:10" hidden="1" outlineLevel="1" x14ac:dyDescent="0.2">
      <c r="A520" s="818">
        <v>492</v>
      </c>
      <c r="B520" s="823" t="s">
        <v>60</v>
      </c>
      <c r="C520" s="538"/>
      <c r="D520" s="533" t="s">
        <v>5</v>
      </c>
      <c r="E520" s="533"/>
      <c r="F520" s="819">
        <v>0</v>
      </c>
      <c r="G520" s="819">
        <f>E520*F520</f>
        <v>0</v>
      </c>
      <c r="H520" s="819">
        <v>131146</v>
      </c>
      <c r="I520" s="819">
        <f>E520*H520</f>
        <v>0</v>
      </c>
      <c r="J520" s="785">
        <f t="shared" si="91"/>
        <v>0</v>
      </c>
    </row>
    <row r="521" spans="1:10" hidden="1" outlineLevel="1" x14ac:dyDescent="0.2">
      <c r="A521" s="818">
        <v>493</v>
      </c>
      <c r="B521" s="567" t="s">
        <v>194</v>
      </c>
      <c r="C521" s="538"/>
      <c r="D521" s="533"/>
      <c r="E521" s="533"/>
      <c r="F521" s="533"/>
      <c r="G521" s="819"/>
      <c r="H521" s="820"/>
      <c r="I521" s="819"/>
      <c r="J521" s="821"/>
    </row>
    <row r="522" spans="1:10" ht="38.25" hidden="1" outlineLevel="1" x14ac:dyDescent="0.2">
      <c r="A522" s="818">
        <v>494</v>
      </c>
      <c r="B522" s="823" t="s">
        <v>459</v>
      </c>
      <c r="C522" s="533" t="s">
        <v>437</v>
      </c>
      <c r="D522" s="533" t="s">
        <v>14</v>
      </c>
      <c r="E522" s="533"/>
      <c r="F522" s="819">
        <v>40266</v>
      </c>
      <c r="G522" s="819">
        <f>E522*F522</f>
        <v>0</v>
      </c>
      <c r="H522" s="819">
        <v>149591</v>
      </c>
      <c r="I522" s="819">
        <f>E522*H522</f>
        <v>0</v>
      </c>
      <c r="J522" s="785">
        <f t="shared" ref="J522:J523" si="92">G522+I522</f>
        <v>0</v>
      </c>
    </row>
    <row r="523" spans="1:10" hidden="1" outlineLevel="1" x14ac:dyDescent="0.2">
      <c r="A523" s="818">
        <v>495</v>
      </c>
      <c r="B523" s="823" t="s">
        <v>460</v>
      </c>
      <c r="C523" s="533"/>
      <c r="D523" s="533" t="s">
        <v>202</v>
      </c>
      <c r="E523" s="533"/>
      <c r="F523" s="819">
        <v>139</v>
      </c>
      <c r="G523" s="819">
        <f>E523*F523</f>
        <v>0</v>
      </c>
      <c r="H523" s="819">
        <v>151</v>
      </c>
      <c r="I523" s="819">
        <f>E523*H523</f>
        <v>0</v>
      </c>
      <c r="J523" s="785">
        <f t="shared" si="92"/>
        <v>0</v>
      </c>
    </row>
    <row r="524" spans="1:10" hidden="1" outlineLevel="1" x14ac:dyDescent="0.2">
      <c r="A524" s="818">
        <v>496</v>
      </c>
      <c r="B524" s="567" t="s">
        <v>195</v>
      </c>
      <c r="C524" s="538"/>
      <c r="D524" s="533"/>
      <c r="E524" s="533"/>
      <c r="F524" s="533"/>
      <c r="G524" s="819"/>
      <c r="H524" s="820"/>
      <c r="I524" s="819"/>
      <c r="J524" s="821"/>
    </row>
    <row r="525" spans="1:10" ht="24.75" hidden="1" customHeight="1" outlineLevel="1" x14ac:dyDescent="0.2">
      <c r="A525" s="818">
        <v>497</v>
      </c>
      <c r="B525" s="823" t="s">
        <v>196</v>
      </c>
      <c r="C525" s="533"/>
      <c r="D525" s="533" t="s">
        <v>7</v>
      </c>
      <c r="E525" s="533"/>
      <c r="F525" s="819">
        <v>800</v>
      </c>
      <c r="G525" s="819">
        <f t="shared" ref="G525:G547" si="93">E525*F525</f>
        <v>0</v>
      </c>
      <c r="H525" s="819">
        <v>2623</v>
      </c>
      <c r="I525" s="819">
        <f t="shared" ref="I525:I547" si="94">E525*H525</f>
        <v>0</v>
      </c>
      <c r="J525" s="785">
        <f t="shared" ref="J525:J533" si="95">G525+I525</f>
        <v>0</v>
      </c>
    </row>
    <row r="526" spans="1:10" ht="31.9" hidden="1" customHeight="1" outlineLevel="1" x14ac:dyDescent="0.2">
      <c r="A526" s="818">
        <v>498</v>
      </c>
      <c r="B526" s="823" t="s">
        <v>15</v>
      </c>
      <c r="C526" s="533"/>
      <c r="D526" s="533" t="s">
        <v>7</v>
      </c>
      <c r="E526" s="533"/>
      <c r="F526" s="819">
        <v>600</v>
      </c>
      <c r="G526" s="819">
        <f t="shared" si="93"/>
        <v>0</v>
      </c>
      <c r="H526" s="819">
        <v>335</v>
      </c>
      <c r="I526" s="819">
        <f t="shared" si="94"/>
        <v>0</v>
      </c>
      <c r="J526" s="785">
        <f t="shared" si="95"/>
        <v>0</v>
      </c>
    </row>
    <row r="527" spans="1:10" ht="31.9" hidden="1" customHeight="1" outlineLevel="1" x14ac:dyDescent="0.2">
      <c r="A527" s="818">
        <v>499</v>
      </c>
      <c r="B527" s="823" t="s">
        <v>19</v>
      </c>
      <c r="C527" s="533" t="s">
        <v>326</v>
      </c>
      <c r="D527" s="533" t="s">
        <v>7</v>
      </c>
      <c r="E527" s="533"/>
      <c r="F527" s="819">
        <v>600</v>
      </c>
      <c r="G527" s="819">
        <f t="shared" si="93"/>
        <v>0</v>
      </c>
      <c r="H527" s="819">
        <v>928</v>
      </c>
      <c r="I527" s="819">
        <f t="shared" si="94"/>
        <v>0</v>
      </c>
      <c r="J527" s="785">
        <f t="shared" si="95"/>
        <v>0</v>
      </c>
    </row>
    <row r="528" spans="1:10" ht="39.75" hidden="1" customHeight="1" outlineLevel="1" x14ac:dyDescent="0.2">
      <c r="A528" s="818">
        <v>500</v>
      </c>
      <c r="B528" s="823" t="s">
        <v>197</v>
      </c>
      <c r="C528" s="533"/>
      <c r="D528" s="533" t="s">
        <v>7</v>
      </c>
      <c r="E528" s="533"/>
      <c r="F528" s="819">
        <v>600</v>
      </c>
      <c r="G528" s="819">
        <f t="shared" si="93"/>
        <v>0</v>
      </c>
      <c r="H528" s="819">
        <v>1424</v>
      </c>
      <c r="I528" s="819">
        <f t="shared" si="94"/>
        <v>0</v>
      </c>
      <c r="J528" s="785">
        <f t="shared" si="95"/>
        <v>0</v>
      </c>
    </row>
    <row r="529" spans="1:10" ht="12" hidden="1" customHeight="1" outlineLevel="1" x14ac:dyDescent="0.2">
      <c r="A529" s="818">
        <v>501</v>
      </c>
      <c r="B529" s="823" t="s">
        <v>198</v>
      </c>
      <c r="C529" s="533"/>
      <c r="D529" s="533" t="s">
        <v>21</v>
      </c>
      <c r="E529" s="533"/>
      <c r="F529" s="819">
        <v>1300</v>
      </c>
      <c r="G529" s="819">
        <f t="shared" si="93"/>
        <v>0</v>
      </c>
      <c r="H529" s="819">
        <v>957</v>
      </c>
      <c r="I529" s="819">
        <f t="shared" si="94"/>
        <v>0</v>
      </c>
      <c r="J529" s="785">
        <f t="shared" si="95"/>
        <v>0</v>
      </c>
    </row>
    <row r="530" spans="1:10" ht="12" hidden="1" customHeight="1" outlineLevel="1" x14ac:dyDescent="0.2">
      <c r="A530" s="818">
        <v>502</v>
      </c>
      <c r="B530" s="823" t="s">
        <v>23</v>
      </c>
      <c r="C530" s="533"/>
      <c r="D530" s="533" t="s">
        <v>21</v>
      </c>
      <c r="E530" s="533"/>
      <c r="F530" s="819">
        <v>700</v>
      </c>
      <c r="G530" s="819">
        <f t="shared" si="93"/>
        <v>0</v>
      </c>
      <c r="H530" s="819">
        <v>421</v>
      </c>
      <c r="I530" s="819">
        <f t="shared" si="94"/>
        <v>0</v>
      </c>
      <c r="J530" s="785">
        <f t="shared" si="95"/>
        <v>0</v>
      </c>
    </row>
    <row r="531" spans="1:10" ht="12" hidden="1" customHeight="1" outlineLevel="1" x14ac:dyDescent="0.2">
      <c r="A531" s="818">
        <v>503</v>
      </c>
      <c r="B531" s="823" t="s">
        <v>31</v>
      </c>
      <c r="C531" s="538"/>
      <c r="D531" s="533" t="s">
        <v>32</v>
      </c>
      <c r="E531" s="533"/>
      <c r="F531" s="819">
        <v>0</v>
      </c>
      <c r="G531" s="819">
        <f t="shared" si="93"/>
        <v>0</v>
      </c>
      <c r="H531" s="819">
        <v>18051</v>
      </c>
      <c r="I531" s="819">
        <f t="shared" si="94"/>
        <v>0</v>
      </c>
      <c r="J531" s="785">
        <f t="shared" si="95"/>
        <v>0</v>
      </c>
    </row>
    <row r="532" spans="1:10" ht="12" hidden="1" customHeight="1" outlineLevel="1" x14ac:dyDescent="0.2">
      <c r="A532" s="818">
        <v>504</v>
      </c>
      <c r="B532" s="823" t="s">
        <v>201</v>
      </c>
      <c r="C532" s="538"/>
      <c r="D532" s="533" t="s">
        <v>202</v>
      </c>
      <c r="E532" s="533"/>
      <c r="F532" s="819">
        <v>2000</v>
      </c>
      <c r="G532" s="819">
        <f t="shared" si="93"/>
        <v>0</v>
      </c>
      <c r="H532" s="819">
        <v>629</v>
      </c>
      <c r="I532" s="819">
        <f t="shared" si="94"/>
        <v>0</v>
      </c>
      <c r="J532" s="785">
        <f t="shared" si="95"/>
        <v>0</v>
      </c>
    </row>
    <row r="533" spans="1:10" ht="12" hidden="1" customHeight="1" outlineLevel="1" x14ac:dyDescent="0.2">
      <c r="A533" s="818">
        <v>505</v>
      </c>
      <c r="B533" s="823" t="s">
        <v>40</v>
      </c>
      <c r="C533" s="538"/>
      <c r="D533" s="533" t="s">
        <v>41</v>
      </c>
      <c r="E533" s="533"/>
      <c r="F533" s="819">
        <v>0</v>
      </c>
      <c r="G533" s="819">
        <f t="shared" si="93"/>
        <v>0</v>
      </c>
      <c r="H533" s="819">
        <v>66966</v>
      </c>
      <c r="I533" s="819">
        <f t="shared" si="94"/>
        <v>0</v>
      </c>
      <c r="J533" s="785">
        <f t="shared" si="95"/>
        <v>0</v>
      </c>
    </row>
    <row r="534" spans="1:10" ht="12" hidden="1" customHeight="1" outlineLevel="1" x14ac:dyDescent="0.2">
      <c r="A534" s="818">
        <v>506</v>
      </c>
      <c r="B534" s="567" t="s">
        <v>203</v>
      </c>
      <c r="C534" s="538"/>
      <c r="D534" s="533"/>
      <c r="E534" s="533"/>
      <c r="F534" s="533"/>
      <c r="G534" s="819">
        <f t="shared" si="93"/>
        <v>0</v>
      </c>
      <c r="H534" s="820"/>
      <c r="I534" s="819">
        <f t="shared" si="94"/>
        <v>0</v>
      </c>
      <c r="J534" s="821"/>
    </row>
    <row r="535" spans="1:10" ht="12" hidden="1" customHeight="1" outlineLevel="1" x14ac:dyDescent="0.2">
      <c r="A535" s="818">
        <v>507</v>
      </c>
      <c r="B535" s="823" t="s">
        <v>204</v>
      </c>
      <c r="C535" s="533"/>
      <c r="D535" s="533" t="s">
        <v>7</v>
      </c>
      <c r="E535" s="533"/>
      <c r="F535" s="819">
        <v>1200</v>
      </c>
      <c r="G535" s="819">
        <f t="shared" si="93"/>
        <v>0</v>
      </c>
      <c r="H535" s="819">
        <v>1853</v>
      </c>
      <c r="I535" s="819">
        <f t="shared" si="94"/>
        <v>0</v>
      </c>
      <c r="J535" s="785">
        <f t="shared" ref="J535:J539" si="96">G535+I535</f>
        <v>0</v>
      </c>
    </row>
    <row r="536" spans="1:10" ht="12" hidden="1" customHeight="1" outlineLevel="1" x14ac:dyDescent="0.2">
      <c r="A536" s="818">
        <v>508</v>
      </c>
      <c r="B536" s="823" t="s">
        <v>15</v>
      </c>
      <c r="C536" s="533"/>
      <c r="D536" s="533" t="s">
        <v>7</v>
      </c>
      <c r="E536" s="533"/>
      <c r="F536" s="819">
        <v>600</v>
      </c>
      <c r="G536" s="819">
        <f t="shared" si="93"/>
        <v>0</v>
      </c>
      <c r="H536" s="819">
        <v>335</v>
      </c>
      <c r="I536" s="819">
        <f t="shared" si="94"/>
        <v>0</v>
      </c>
      <c r="J536" s="785">
        <f t="shared" si="96"/>
        <v>0</v>
      </c>
    </row>
    <row r="537" spans="1:10" hidden="1" outlineLevel="1" x14ac:dyDescent="0.2">
      <c r="A537" s="818">
        <v>509</v>
      </c>
      <c r="B537" s="823" t="s">
        <v>19</v>
      </c>
      <c r="C537" s="533" t="s">
        <v>326</v>
      </c>
      <c r="D537" s="533" t="s">
        <v>7</v>
      </c>
      <c r="E537" s="533"/>
      <c r="F537" s="819">
        <v>600</v>
      </c>
      <c r="G537" s="819">
        <f t="shared" si="93"/>
        <v>0</v>
      </c>
      <c r="H537" s="819">
        <v>928</v>
      </c>
      <c r="I537" s="819">
        <f t="shared" si="94"/>
        <v>0</v>
      </c>
      <c r="J537" s="785">
        <f t="shared" si="96"/>
        <v>0</v>
      </c>
    </row>
    <row r="538" spans="1:10" ht="26.25" hidden="1" customHeight="1" outlineLevel="1" x14ac:dyDescent="0.2">
      <c r="A538" s="818">
        <v>510</v>
      </c>
      <c r="B538" s="823" t="s">
        <v>198</v>
      </c>
      <c r="C538" s="533"/>
      <c r="D538" s="533" t="s">
        <v>21</v>
      </c>
      <c r="E538" s="533"/>
      <c r="F538" s="819">
        <v>1300</v>
      </c>
      <c r="G538" s="819">
        <f t="shared" si="93"/>
        <v>0</v>
      </c>
      <c r="H538" s="819">
        <v>957</v>
      </c>
      <c r="I538" s="819">
        <f t="shared" si="94"/>
        <v>0</v>
      </c>
      <c r="J538" s="785">
        <f t="shared" si="96"/>
        <v>0</v>
      </c>
    </row>
    <row r="539" spans="1:10" ht="31.9" hidden="1" customHeight="1" outlineLevel="1" x14ac:dyDescent="0.2">
      <c r="A539" s="818">
        <v>511</v>
      </c>
      <c r="B539" s="823" t="s">
        <v>31</v>
      </c>
      <c r="C539" s="538"/>
      <c r="D539" s="533" t="s">
        <v>32</v>
      </c>
      <c r="E539" s="533"/>
      <c r="F539" s="819">
        <v>0</v>
      </c>
      <c r="G539" s="819">
        <f t="shared" si="93"/>
        <v>0</v>
      </c>
      <c r="H539" s="819">
        <v>15695</v>
      </c>
      <c r="I539" s="819">
        <f t="shared" si="94"/>
        <v>0</v>
      </c>
      <c r="J539" s="785">
        <f t="shared" si="96"/>
        <v>0</v>
      </c>
    </row>
    <row r="540" spans="1:10" ht="31.9" hidden="1" customHeight="1" outlineLevel="1" x14ac:dyDescent="0.2">
      <c r="A540" s="818">
        <v>512</v>
      </c>
      <c r="B540" s="823" t="s">
        <v>199</v>
      </c>
      <c r="C540" s="533"/>
      <c r="D540" s="533"/>
      <c r="E540" s="533"/>
      <c r="F540" s="819"/>
      <c r="G540" s="819">
        <f t="shared" si="93"/>
        <v>0</v>
      </c>
      <c r="H540" s="819"/>
      <c r="I540" s="819">
        <f t="shared" si="94"/>
        <v>0</v>
      </c>
      <c r="J540" s="785"/>
    </row>
    <row r="541" spans="1:10" ht="38.25" hidden="1" customHeight="1" outlineLevel="1" x14ac:dyDescent="0.2">
      <c r="A541" s="818">
        <v>513</v>
      </c>
      <c r="B541" s="833" t="s">
        <v>200</v>
      </c>
      <c r="C541" s="533"/>
      <c r="D541" s="533" t="s">
        <v>21</v>
      </c>
      <c r="E541" s="533"/>
      <c r="F541" s="819">
        <v>350</v>
      </c>
      <c r="G541" s="819">
        <f t="shared" si="93"/>
        <v>0</v>
      </c>
      <c r="H541" s="819">
        <v>1212</v>
      </c>
      <c r="I541" s="819">
        <f t="shared" si="94"/>
        <v>0</v>
      </c>
      <c r="J541" s="785">
        <f t="shared" ref="J541:J544" si="97">G541+I541</f>
        <v>0</v>
      </c>
    </row>
    <row r="542" spans="1:10" ht="12" hidden="1" customHeight="1" outlineLevel="1" x14ac:dyDescent="0.2">
      <c r="A542" s="818">
        <v>514</v>
      </c>
      <c r="B542" s="823" t="s">
        <v>201</v>
      </c>
      <c r="C542" s="538"/>
      <c r="D542" s="533" t="s">
        <v>202</v>
      </c>
      <c r="E542" s="533"/>
      <c r="F542" s="819">
        <v>2000</v>
      </c>
      <c r="G542" s="819">
        <f t="shared" si="93"/>
        <v>0</v>
      </c>
      <c r="H542" s="819">
        <v>629</v>
      </c>
      <c r="I542" s="819">
        <f t="shared" si="94"/>
        <v>0</v>
      </c>
      <c r="J542" s="785">
        <f t="shared" si="97"/>
        <v>0</v>
      </c>
    </row>
    <row r="543" spans="1:10" ht="12" hidden="1" customHeight="1" outlineLevel="1" x14ac:dyDescent="0.2">
      <c r="A543" s="818">
        <v>515</v>
      </c>
      <c r="B543" s="823" t="s">
        <v>40</v>
      </c>
      <c r="C543" s="538"/>
      <c r="D543" s="533" t="s">
        <v>41</v>
      </c>
      <c r="E543" s="533"/>
      <c r="F543" s="819">
        <v>0</v>
      </c>
      <c r="G543" s="819">
        <f t="shared" si="93"/>
        <v>0</v>
      </c>
      <c r="H543" s="819">
        <v>53152</v>
      </c>
      <c r="I543" s="819">
        <f t="shared" si="94"/>
        <v>0</v>
      </c>
      <c r="J543" s="785">
        <f t="shared" si="97"/>
        <v>0</v>
      </c>
    </row>
    <row r="544" spans="1:10" ht="12" hidden="1" customHeight="1" outlineLevel="1" x14ac:dyDescent="0.2">
      <c r="A544" s="818">
        <v>516</v>
      </c>
      <c r="B544" s="823" t="s">
        <v>205</v>
      </c>
      <c r="C544" s="568"/>
      <c r="D544" s="533" t="s">
        <v>32</v>
      </c>
      <c r="E544" s="533"/>
      <c r="F544" s="819">
        <v>954853.5</v>
      </c>
      <c r="G544" s="819">
        <f t="shared" si="93"/>
        <v>0</v>
      </c>
      <c r="H544" s="819">
        <v>928267</v>
      </c>
      <c r="I544" s="819">
        <f t="shared" si="94"/>
        <v>0</v>
      </c>
      <c r="J544" s="785">
        <f t="shared" si="97"/>
        <v>0</v>
      </c>
    </row>
    <row r="545" spans="1:11" ht="12" hidden="1" customHeight="1" outlineLevel="1" x14ac:dyDescent="0.2">
      <c r="A545" s="818">
        <v>517</v>
      </c>
      <c r="B545" s="823"/>
      <c r="C545" s="568"/>
      <c r="D545" s="533"/>
      <c r="E545" s="533"/>
      <c r="F545" s="819"/>
      <c r="G545" s="819">
        <f t="shared" si="93"/>
        <v>0</v>
      </c>
      <c r="H545" s="819"/>
      <c r="I545" s="819">
        <f t="shared" si="94"/>
        <v>0</v>
      </c>
      <c r="J545" s="785"/>
    </row>
    <row r="546" spans="1:11" ht="12" hidden="1" customHeight="1" outlineLevel="1" x14ac:dyDescent="0.2">
      <c r="A546" s="818">
        <v>518</v>
      </c>
      <c r="B546" s="823" t="s">
        <v>206</v>
      </c>
      <c r="C546" s="538"/>
      <c r="D546" s="533" t="s">
        <v>207</v>
      </c>
      <c r="E546" s="533"/>
      <c r="F546" s="819">
        <v>576000</v>
      </c>
      <c r="G546" s="819">
        <f t="shared" si="93"/>
        <v>0</v>
      </c>
      <c r="H546" s="819">
        <v>0</v>
      </c>
      <c r="I546" s="819">
        <f t="shared" si="94"/>
        <v>0</v>
      </c>
      <c r="J546" s="785">
        <f t="shared" ref="J546:J547" si="98">G546+I546</f>
        <v>0</v>
      </c>
    </row>
    <row r="547" spans="1:11" ht="12" hidden="1" customHeight="1" outlineLevel="1" x14ac:dyDescent="0.2">
      <c r="A547" s="818">
        <v>519</v>
      </c>
      <c r="B547" s="823" t="s">
        <v>104</v>
      </c>
      <c r="C547" s="538"/>
      <c r="D547" s="533" t="s">
        <v>207</v>
      </c>
      <c r="E547" s="533"/>
      <c r="F547" s="819">
        <v>243000</v>
      </c>
      <c r="G547" s="819">
        <f t="shared" si="93"/>
        <v>0</v>
      </c>
      <c r="H547" s="819">
        <v>0</v>
      </c>
      <c r="I547" s="819">
        <f t="shared" si="94"/>
        <v>0</v>
      </c>
      <c r="J547" s="785">
        <f t="shared" si="98"/>
        <v>0</v>
      </c>
    </row>
    <row r="548" spans="1:11" ht="12" hidden="1" customHeight="1" collapsed="1" x14ac:dyDescent="0.2">
      <c r="A548" s="818">
        <v>520</v>
      </c>
      <c r="B548" s="823"/>
      <c r="C548" s="533"/>
      <c r="D548" s="533"/>
      <c r="E548" s="533"/>
      <c r="F548" s="819"/>
      <c r="G548" s="819"/>
      <c r="H548" s="819"/>
      <c r="I548" s="819"/>
      <c r="J548" s="785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13"/>
      <c r="E549" s="814"/>
      <c r="F549" s="815"/>
      <c r="G549" s="816">
        <f>SUM(G253:G548)</f>
        <v>8767855.6400000006</v>
      </c>
      <c r="H549" s="815"/>
      <c r="I549" s="816">
        <f>SUM(I253:I548)</f>
        <v>5541502.0788543765</v>
      </c>
      <c r="J549" s="817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06"/>
      <c r="B809" s="807" t="s">
        <v>616</v>
      </c>
      <c r="C809" s="808"/>
      <c r="D809" s="809"/>
      <c r="E809" s="809"/>
      <c r="F809" s="810"/>
      <c r="G809" s="810"/>
      <c r="H809" s="810"/>
      <c r="I809" s="810"/>
      <c r="J809" s="811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12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34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35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35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36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37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37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37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06"/>
      <c r="B1593" s="807" t="s">
        <v>619</v>
      </c>
      <c r="C1593" s="808"/>
      <c r="D1593" s="809"/>
      <c r="E1593" s="809"/>
      <c r="F1593" s="810"/>
      <c r="G1593" s="810"/>
      <c r="H1593" s="810"/>
      <c r="I1593" s="810"/>
      <c r="J1593" s="811"/>
    </row>
    <row r="1594" spans="1:49" ht="13.5" thickBot="1" x14ac:dyDescent="0.25">
      <c r="A1594" s="581"/>
      <c r="B1594" s="571" t="s">
        <v>643</v>
      </c>
      <c r="C1594" s="572"/>
      <c r="D1594" s="573"/>
      <c r="E1594" s="574"/>
      <c r="F1594" s="575"/>
      <c r="G1594" s="927">
        <f>G1591-G807</f>
        <v>-98336.25</v>
      </c>
      <c r="H1594" s="928"/>
      <c r="I1594" s="927">
        <f>I1591-I807</f>
        <v>-98304.310999998823</v>
      </c>
      <c r="J1594" s="929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30">
        <f>G1594/1.2*0.2</f>
        <v>-16389.375</v>
      </c>
      <c r="H1595" s="931"/>
      <c r="I1595" s="930">
        <f>I1594/1.2*0.2</f>
        <v>-16384.051833333138</v>
      </c>
      <c r="J1595" s="932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687"/>
      <c r="D1597" s="1687"/>
      <c r="E1597" s="1687"/>
      <c r="F1597" s="1687"/>
      <c r="G1597" s="1687"/>
      <c r="H1597" s="1687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685" t="s">
        <v>561</v>
      </c>
      <c r="T1597" s="1685"/>
      <c r="U1597" s="1685"/>
      <c r="V1597" s="1685"/>
      <c r="W1597" s="1685"/>
      <c r="X1597" s="1685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686" t="s">
        <v>551</v>
      </c>
      <c r="C1598" s="1686"/>
      <c r="D1598" s="1686"/>
      <c r="E1598" s="1686"/>
      <c r="F1598" s="1686"/>
      <c r="G1598" s="1686"/>
      <c r="H1598" s="1686"/>
      <c r="I1598" s="1686"/>
      <c r="J1598" s="1686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687"/>
      <c r="D1599" s="1687"/>
      <c r="E1599" s="1687"/>
      <c r="F1599" s="1687"/>
      <c r="G1599" s="1687"/>
      <c r="H1599" s="1687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685" t="s">
        <v>564</v>
      </c>
      <c r="T1599" s="1685"/>
      <c r="U1599" s="1685"/>
      <c r="V1599" s="1685"/>
      <c r="W1599" s="1685"/>
      <c r="X1599" s="1685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686" t="s">
        <v>551</v>
      </c>
      <c r="C1600" s="1686"/>
      <c r="D1600" s="1686"/>
      <c r="E1600" s="1686"/>
      <c r="F1600" s="1686"/>
      <c r="G1600" s="1686"/>
      <c r="H1600" s="1686"/>
      <c r="I1600" s="1686"/>
      <c r="J1600" s="1686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684"/>
      <c r="C1602" s="1684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683"/>
      <c r="C1606" s="1683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684"/>
      <c r="C1610" s="1684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1597:R1600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45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709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846" t="s">
        <v>505</v>
      </c>
      <c r="J5" s="699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846"/>
      <c r="J6" s="739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846" t="s">
        <v>505</v>
      </c>
      <c r="J7" s="699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846"/>
      <c r="J8" s="740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741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741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742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846" t="s">
        <v>514</v>
      </c>
      <c r="J12" s="743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46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803" t="s">
        <v>581</v>
      </c>
      <c r="G14" s="1803"/>
      <c r="H14" s="1803"/>
      <c r="I14" s="921" t="s">
        <v>514</v>
      </c>
      <c r="J14" s="922" t="s">
        <v>623</v>
      </c>
    </row>
    <row r="15" spans="1:10" x14ac:dyDescent="0.2">
      <c r="A15" s="504"/>
      <c r="B15" s="511"/>
      <c r="C15" s="511"/>
      <c r="D15" s="512"/>
      <c r="E15" s="512"/>
      <c r="F15" s="923"/>
      <c r="G15" s="924"/>
      <c r="H15" s="925"/>
      <c r="I15" s="921" t="s">
        <v>516</v>
      </c>
      <c r="J15" s="926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696" t="s">
        <v>517</v>
      </c>
      <c r="I16" s="1697"/>
      <c r="J16" s="742"/>
    </row>
    <row r="17" spans="1:10" ht="18.75" customHeight="1" x14ac:dyDescent="0.2">
      <c r="A17" s="504"/>
      <c r="B17" s="505"/>
      <c r="C17" s="505"/>
      <c r="D17" s="506"/>
      <c r="E17" s="506"/>
      <c r="F17" s="506"/>
      <c r="G17" s="1698" t="s">
        <v>518</v>
      </c>
      <c r="H17" s="1700" t="s">
        <v>519</v>
      </c>
      <c r="I17" s="1702" t="s">
        <v>520</v>
      </c>
      <c r="J17" s="1703"/>
    </row>
    <row r="18" spans="1:10" x14ac:dyDescent="0.2">
      <c r="A18" s="504"/>
      <c r="B18" s="505"/>
      <c r="C18" s="505"/>
      <c r="D18" s="506"/>
      <c r="E18" s="506"/>
      <c r="F18" s="506"/>
      <c r="G18" s="1699"/>
      <c r="H18" s="1701"/>
      <c r="I18" s="847" t="s">
        <v>521</v>
      </c>
      <c r="J18" s="709" t="s">
        <v>522</v>
      </c>
    </row>
    <row r="19" spans="1:10" x14ac:dyDescent="0.2">
      <c r="A19" s="504"/>
      <c r="B19" s="844"/>
      <c r="C19" s="844"/>
      <c r="D19" s="844"/>
      <c r="E19" s="844"/>
      <c r="F19" s="844"/>
      <c r="G19" s="847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688" t="s">
        <v>523</v>
      </c>
      <c r="C20" s="1688"/>
      <c r="D20" s="1688"/>
      <c r="E20" s="1688"/>
      <c r="F20" s="1688"/>
      <c r="G20" s="1688"/>
      <c r="H20" s="710"/>
      <c r="I20" s="710"/>
      <c r="J20" s="710"/>
    </row>
    <row r="21" spans="1:10" ht="15" customHeight="1" thickBot="1" x14ac:dyDescent="0.25">
      <c r="A21" s="79"/>
      <c r="B21" s="1688" t="s">
        <v>524</v>
      </c>
      <c r="C21" s="1689"/>
      <c r="D21" s="1689"/>
      <c r="E21" s="1689"/>
      <c r="F21" s="1689"/>
      <c r="G21" s="1689"/>
      <c r="H21" s="1690"/>
      <c r="I21" s="1690"/>
      <c r="J21" s="1690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691" t="s">
        <v>444</v>
      </c>
      <c r="G22" s="1692"/>
      <c r="H22" s="1691" t="s">
        <v>445</v>
      </c>
      <c r="I22" s="1692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47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34" customFormat="1" ht="12.75" customHeight="1" x14ac:dyDescent="0.2">
      <c r="A35" s="772">
        <v>6</v>
      </c>
      <c r="B35" s="936" t="s">
        <v>9</v>
      </c>
      <c r="C35" s="774"/>
      <c r="D35" s="774" t="s">
        <v>7</v>
      </c>
      <c r="E35" s="774">
        <v>-10</v>
      </c>
      <c r="F35" s="775">
        <v>3500</v>
      </c>
      <c r="G35" s="775">
        <f t="shared" si="0"/>
        <v>-35000</v>
      </c>
      <c r="H35" s="775">
        <v>8953</v>
      </c>
      <c r="I35" s="775">
        <f t="shared" si="1"/>
        <v>-89530</v>
      </c>
      <c r="J35" s="775">
        <f t="shared" si="2"/>
        <v>-124530</v>
      </c>
    </row>
    <row r="36" spans="1:10" x14ac:dyDescent="0.2">
      <c r="A36" s="762">
        <v>6</v>
      </c>
      <c r="B36" s="763" t="s">
        <v>586</v>
      </c>
      <c r="C36" s="764"/>
      <c r="D36" s="764" t="s">
        <v>7</v>
      </c>
      <c r="E36" s="764">
        <v>7</v>
      </c>
      <c r="F36" s="765">
        <v>3500</v>
      </c>
      <c r="G36" s="765">
        <f>E36*F36</f>
        <v>24500</v>
      </c>
      <c r="H36" s="765">
        <v>10080</v>
      </c>
      <c r="I36" s="765">
        <f>E36*H36</f>
        <v>70560</v>
      </c>
      <c r="J36" s="765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62">
        <v>7</v>
      </c>
      <c r="B38" s="763" t="s">
        <v>587</v>
      </c>
      <c r="C38" s="764"/>
      <c r="D38" s="764" t="s">
        <v>7</v>
      </c>
      <c r="E38" s="764">
        <v>1</v>
      </c>
      <c r="F38" s="765">
        <v>3500</v>
      </c>
      <c r="G38" s="765">
        <f t="shared" si="0"/>
        <v>3500</v>
      </c>
      <c r="H38" s="765">
        <v>19404</v>
      </c>
      <c r="I38" s="765">
        <f t="shared" si="1"/>
        <v>19404</v>
      </c>
      <c r="J38" s="765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49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49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49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49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49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49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49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49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49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49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49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49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49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49">
        <f t="shared" si="2"/>
        <v>0</v>
      </c>
    </row>
    <row r="54" spans="1:10" s="934" customFormat="1" ht="12.6" customHeight="1" x14ac:dyDescent="0.2">
      <c r="A54" s="772">
        <v>23</v>
      </c>
      <c r="B54" s="773" t="s">
        <v>23</v>
      </c>
      <c r="C54" s="774"/>
      <c r="D54" s="774" t="s">
        <v>21</v>
      </c>
      <c r="E54" s="774">
        <v>-18</v>
      </c>
      <c r="F54" s="775">
        <v>700</v>
      </c>
      <c r="G54" s="775">
        <f t="shared" si="0"/>
        <v>-12600</v>
      </c>
      <c r="H54" s="775">
        <v>421</v>
      </c>
      <c r="I54" s="775">
        <f t="shared" si="1"/>
        <v>-7578</v>
      </c>
      <c r="J54" s="784">
        <f t="shared" si="2"/>
        <v>-20178</v>
      </c>
    </row>
    <row r="55" spans="1:10" s="934" customFormat="1" ht="12.6" customHeight="1" x14ac:dyDescent="0.2">
      <c r="A55" s="772">
        <v>24</v>
      </c>
      <c r="B55" s="773" t="s">
        <v>24</v>
      </c>
      <c r="C55" s="774"/>
      <c r="D55" s="774" t="s">
        <v>21</v>
      </c>
      <c r="E55" s="774">
        <v>-27</v>
      </c>
      <c r="F55" s="775">
        <v>700</v>
      </c>
      <c r="G55" s="775">
        <f t="shared" si="0"/>
        <v>-18900</v>
      </c>
      <c r="H55" s="775">
        <v>332</v>
      </c>
      <c r="I55" s="775">
        <f t="shared" si="1"/>
        <v>-8964</v>
      </c>
      <c r="J55" s="784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49">
        <f t="shared" si="2"/>
        <v>0</v>
      </c>
    </row>
    <row r="57" spans="1:10" s="934" customFormat="1" ht="12.6" customHeight="1" x14ac:dyDescent="0.2">
      <c r="A57" s="772">
        <v>26</v>
      </c>
      <c r="B57" s="773" t="s">
        <v>26</v>
      </c>
      <c r="C57" s="774"/>
      <c r="D57" s="774" t="s">
        <v>21</v>
      </c>
      <c r="E57" s="774">
        <v>-15</v>
      </c>
      <c r="F57" s="775">
        <v>650</v>
      </c>
      <c r="G57" s="775">
        <f t="shared" si="0"/>
        <v>-9750</v>
      </c>
      <c r="H57" s="775">
        <v>199</v>
      </c>
      <c r="I57" s="775">
        <f t="shared" si="1"/>
        <v>-2985</v>
      </c>
      <c r="J57" s="784">
        <f t="shared" si="2"/>
        <v>-12735</v>
      </c>
    </row>
    <row r="58" spans="1:10" s="934" customFormat="1" ht="12.6" customHeight="1" x14ac:dyDescent="0.2">
      <c r="A58" s="772">
        <v>27</v>
      </c>
      <c r="B58" s="773" t="s">
        <v>27</v>
      </c>
      <c r="C58" s="774"/>
      <c r="D58" s="774" t="s">
        <v>21</v>
      </c>
      <c r="E58" s="774">
        <v>-25</v>
      </c>
      <c r="F58" s="775">
        <v>650</v>
      </c>
      <c r="G58" s="775">
        <f t="shared" si="0"/>
        <v>-16250</v>
      </c>
      <c r="H58" s="775">
        <v>153</v>
      </c>
      <c r="I58" s="775">
        <f t="shared" si="1"/>
        <v>-3825</v>
      </c>
      <c r="J58" s="784">
        <f t="shared" si="2"/>
        <v>-20075</v>
      </c>
    </row>
    <row r="59" spans="1:10" s="934" customFormat="1" ht="12.6" customHeight="1" x14ac:dyDescent="0.2">
      <c r="A59" s="772">
        <v>28</v>
      </c>
      <c r="B59" s="773" t="s">
        <v>291</v>
      </c>
      <c r="C59" s="774" t="s">
        <v>28</v>
      </c>
      <c r="D59" s="774" t="s">
        <v>21</v>
      </c>
      <c r="E59" s="774">
        <v>-20</v>
      </c>
      <c r="F59" s="775">
        <v>500</v>
      </c>
      <c r="G59" s="775">
        <f t="shared" si="0"/>
        <v>-10000</v>
      </c>
      <c r="H59" s="775">
        <v>149</v>
      </c>
      <c r="I59" s="775">
        <f t="shared" si="1"/>
        <v>-2980</v>
      </c>
      <c r="J59" s="784">
        <f t="shared" si="2"/>
        <v>-12980</v>
      </c>
    </row>
    <row r="60" spans="1:10" s="934" customFormat="1" ht="12.6" customHeight="1" x14ac:dyDescent="0.2">
      <c r="A60" s="772">
        <v>29</v>
      </c>
      <c r="B60" s="773" t="s">
        <v>291</v>
      </c>
      <c r="C60" s="774" t="s">
        <v>29</v>
      </c>
      <c r="D60" s="774" t="s">
        <v>21</v>
      </c>
      <c r="E60" s="774">
        <v>-20</v>
      </c>
      <c r="F60" s="775">
        <v>500</v>
      </c>
      <c r="G60" s="775">
        <f t="shared" si="0"/>
        <v>-10000</v>
      </c>
      <c r="H60" s="775">
        <v>88</v>
      </c>
      <c r="I60" s="775">
        <f t="shared" si="1"/>
        <v>-1760</v>
      </c>
      <c r="J60" s="784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49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49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49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49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49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49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49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49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49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49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49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49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49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49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49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49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49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49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49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49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49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49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49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49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49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49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49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49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50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50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50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50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50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50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50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50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50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49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49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49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49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49">
        <f t="shared" si="9"/>
        <v>0</v>
      </c>
    </row>
    <row r="110" spans="1:10" s="934" customFormat="1" x14ac:dyDescent="0.2">
      <c r="A110" s="772">
        <v>79</v>
      </c>
      <c r="B110" s="773" t="s">
        <v>57</v>
      </c>
      <c r="C110" s="778"/>
      <c r="D110" s="774" t="s">
        <v>56</v>
      </c>
      <c r="E110" s="774">
        <v>-6.05</v>
      </c>
      <c r="F110" s="775">
        <v>1050</v>
      </c>
      <c r="G110" s="775">
        <f t="shared" si="7"/>
        <v>-6352.5</v>
      </c>
      <c r="H110" s="775">
        <v>1190</v>
      </c>
      <c r="I110" s="775">
        <f t="shared" si="8"/>
        <v>-7199.5</v>
      </c>
      <c r="J110" s="784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49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49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49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49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49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50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50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50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50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50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50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49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49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49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49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49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49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50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49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49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50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50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50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50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50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49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49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49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49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49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50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49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49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50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50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50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50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50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50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66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50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49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49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49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49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49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49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49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50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49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49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50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50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50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50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50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50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49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49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49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49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49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49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50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49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49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50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50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50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50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50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50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50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49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49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49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49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49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49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50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49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49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50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50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50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50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49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49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49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49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50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49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49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49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49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49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49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49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49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13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49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49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14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49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49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49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49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49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49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49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49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49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49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49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49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49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49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49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49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49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49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49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49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49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49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49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49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49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49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52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49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49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49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49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49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49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49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49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49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49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49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49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49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49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49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49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49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49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49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49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49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49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49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49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49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49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49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49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49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49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49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49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49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49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49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55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55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55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55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49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49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49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49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49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49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49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49"/>
    </row>
    <row r="311" spans="1:10" s="934" customFormat="1" x14ac:dyDescent="0.2">
      <c r="A311" s="772">
        <v>280</v>
      </c>
      <c r="B311" s="773" t="s">
        <v>139</v>
      </c>
      <c r="C311" s="778"/>
      <c r="D311" s="774" t="s">
        <v>56</v>
      </c>
      <c r="E311" s="935">
        <f>-20.755-3.2</f>
        <v>-23.954999999999998</v>
      </c>
      <c r="F311" s="775">
        <v>1875</v>
      </c>
      <c r="G311" s="775">
        <f t="shared" si="43"/>
        <v>-44915.625</v>
      </c>
      <c r="H311" s="775">
        <v>1617</v>
      </c>
      <c r="I311" s="775">
        <f t="shared" si="44"/>
        <v>-38735.235000000001</v>
      </c>
      <c r="J311" s="776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49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49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49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49"/>
    </row>
    <row r="316" spans="1:10" s="934" customFormat="1" x14ac:dyDescent="0.2">
      <c r="A316" s="772">
        <v>285</v>
      </c>
      <c r="B316" s="773" t="s">
        <v>144</v>
      </c>
      <c r="C316" s="778"/>
      <c r="D316" s="774" t="s">
        <v>56</v>
      </c>
      <c r="E316" s="935">
        <v>-26.704000000000001</v>
      </c>
      <c r="F316" s="775">
        <v>1875</v>
      </c>
      <c r="G316" s="775">
        <f t="shared" si="43"/>
        <v>-50070</v>
      </c>
      <c r="H316" s="775">
        <v>2132</v>
      </c>
      <c r="I316" s="775">
        <f t="shared" si="44"/>
        <v>-56932.928</v>
      </c>
      <c r="J316" s="776">
        <f t="shared" ref="J316:J320" si="47">G316+I316</f>
        <v>-107002.928</v>
      </c>
    </row>
    <row r="317" spans="1:10" ht="25.5" x14ac:dyDescent="0.2">
      <c r="A317" s="762"/>
      <c r="B317" s="768" t="s">
        <v>588</v>
      </c>
      <c r="C317" s="769"/>
      <c r="D317" s="764" t="s">
        <v>56</v>
      </c>
      <c r="E317" s="764">
        <v>98.763999999999996</v>
      </c>
      <c r="F317" s="765">
        <v>2075</v>
      </c>
      <c r="G317" s="765">
        <f t="shared" si="43"/>
        <v>204935.3</v>
      </c>
      <c r="H317" s="765">
        <v>1226</v>
      </c>
      <c r="I317" s="765">
        <f t="shared" si="44"/>
        <v>121084.66399999999</v>
      </c>
      <c r="J317" s="771">
        <f t="shared" si="47"/>
        <v>326019.96399999998</v>
      </c>
    </row>
    <row r="318" spans="1:10" x14ac:dyDescent="0.2">
      <c r="A318" s="762"/>
      <c r="B318" s="768" t="s">
        <v>589</v>
      </c>
      <c r="C318" s="769"/>
      <c r="D318" s="764" t="s">
        <v>137</v>
      </c>
      <c r="E318" s="764"/>
      <c r="F318" s="765"/>
      <c r="G318" s="765">
        <f t="shared" si="43"/>
        <v>0</v>
      </c>
      <c r="H318" s="765"/>
      <c r="I318" s="765">
        <f t="shared" si="44"/>
        <v>0</v>
      </c>
      <c r="J318" s="771"/>
    </row>
    <row r="319" spans="1:10" ht="25.5" x14ac:dyDescent="0.2">
      <c r="A319" s="762"/>
      <c r="B319" s="768" t="s">
        <v>590</v>
      </c>
      <c r="C319" s="769"/>
      <c r="D319" s="764" t="s">
        <v>56</v>
      </c>
      <c r="E319" s="770">
        <v>60.78</v>
      </c>
      <c r="F319" s="765">
        <v>2075</v>
      </c>
      <c r="G319" s="765">
        <f t="shared" si="43"/>
        <v>126118.5</v>
      </c>
      <c r="H319" s="765">
        <v>2132</v>
      </c>
      <c r="I319" s="765">
        <f t="shared" si="44"/>
        <v>129582.96</v>
      </c>
      <c r="J319" s="771">
        <f t="shared" ref="J319" si="48">G319+I319</f>
        <v>255701.46000000002</v>
      </c>
    </row>
    <row r="320" spans="1:10" s="934" customFormat="1" x14ac:dyDescent="0.2">
      <c r="A320" s="772">
        <v>286</v>
      </c>
      <c r="B320" s="773" t="s">
        <v>145</v>
      </c>
      <c r="C320" s="778"/>
      <c r="D320" s="774" t="s">
        <v>56</v>
      </c>
      <c r="E320" s="774">
        <v>-12.8</v>
      </c>
      <c r="F320" s="775">
        <v>1875</v>
      </c>
      <c r="G320" s="775">
        <f t="shared" si="43"/>
        <v>-24000</v>
      </c>
      <c r="H320" s="775">
        <v>1190</v>
      </c>
      <c r="I320" s="775">
        <f t="shared" si="44"/>
        <v>-15232</v>
      </c>
      <c r="J320" s="784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49"/>
    </row>
    <row r="322" spans="1:10" s="934" customFormat="1" ht="25.5" x14ac:dyDescent="0.2">
      <c r="A322" s="772">
        <v>288</v>
      </c>
      <c r="B322" s="773" t="s">
        <v>147</v>
      </c>
      <c r="C322" s="778"/>
      <c r="D322" s="774" t="s">
        <v>56</v>
      </c>
      <c r="E322" s="938">
        <v>-0.94</v>
      </c>
      <c r="F322" s="775">
        <v>1875</v>
      </c>
      <c r="G322" s="775">
        <f t="shared" si="43"/>
        <v>-1762.5</v>
      </c>
      <c r="H322" s="775">
        <v>1764</v>
      </c>
      <c r="I322" s="775">
        <f t="shared" si="44"/>
        <v>-1658.1599999999999</v>
      </c>
      <c r="J322" s="784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49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49"/>
    </row>
    <row r="325" spans="1:10" s="934" customFormat="1" x14ac:dyDescent="0.2">
      <c r="A325" s="772">
        <v>291</v>
      </c>
      <c r="B325" s="773" t="s">
        <v>150</v>
      </c>
      <c r="C325" s="778"/>
      <c r="D325" s="774" t="s">
        <v>56</v>
      </c>
      <c r="E325" s="939">
        <v>-2.36</v>
      </c>
      <c r="F325" s="775">
        <v>1875</v>
      </c>
      <c r="G325" s="775">
        <f t="shared" si="43"/>
        <v>-4425</v>
      </c>
      <c r="H325" s="775">
        <v>2646</v>
      </c>
      <c r="I325" s="775">
        <f t="shared" si="44"/>
        <v>-6244.5599999999995</v>
      </c>
      <c r="J325" s="784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49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49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49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49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49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49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49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49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49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49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49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67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49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49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49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49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49"/>
    </row>
    <row r="343" spans="1:10" s="934" customFormat="1" x14ac:dyDescent="0.2">
      <c r="A343" s="772">
        <v>309</v>
      </c>
      <c r="B343" s="773" t="s">
        <v>144</v>
      </c>
      <c r="C343" s="936"/>
      <c r="D343" s="937" t="s">
        <v>56</v>
      </c>
      <c r="E343" s="935">
        <f>-26.55</f>
        <v>-26.55</v>
      </c>
      <c r="F343" s="775">
        <v>1875</v>
      </c>
      <c r="G343" s="775">
        <f t="shared" si="51"/>
        <v>-49781.25</v>
      </c>
      <c r="H343" s="775">
        <v>2132</v>
      </c>
      <c r="I343" s="775">
        <f t="shared" si="52"/>
        <v>-56604.6</v>
      </c>
      <c r="J343" s="776">
        <f t="shared" ref="J343:J347" si="55">G343+I343</f>
        <v>-106385.85</v>
      </c>
    </row>
    <row r="344" spans="1:10" ht="25.5" x14ac:dyDescent="0.2">
      <c r="A344" s="762"/>
      <c r="B344" s="768" t="s">
        <v>588</v>
      </c>
      <c r="C344" s="769"/>
      <c r="D344" s="764" t="s">
        <v>56</v>
      </c>
      <c r="E344" s="764">
        <v>86.6</v>
      </c>
      <c r="F344" s="765">
        <v>2075</v>
      </c>
      <c r="G344" s="765">
        <f t="shared" si="51"/>
        <v>179695</v>
      </c>
      <c r="H344" s="765">
        <v>1226</v>
      </c>
      <c r="I344" s="765">
        <f t="shared" si="52"/>
        <v>106171.59999999999</v>
      </c>
      <c r="J344" s="771">
        <f t="shared" si="55"/>
        <v>285866.59999999998</v>
      </c>
    </row>
    <row r="345" spans="1:10" ht="12" customHeight="1" x14ac:dyDescent="0.2">
      <c r="A345" s="762"/>
      <c r="B345" s="768" t="s">
        <v>589</v>
      </c>
      <c r="C345" s="769"/>
      <c r="D345" s="764" t="s">
        <v>137</v>
      </c>
      <c r="E345" s="764"/>
      <c r="F345" s="765"/>
      <c r="G345" s="765">
        <f t="shared" si="51"/>
        <v>0</v>
      </c>
      <c r="H345" s="765"/>
      <c r="I345" s="765">
        <f t="shared" si="52"/>
        <v>0</v>
      </c>
      <c r="J345" s="771"/>
    </row>
    <row r="346" spans="1:10" ht="25.5" x14ac:dyDescent="0.2">
      <c r="A346" s="762"/>
      <c r="B346" s="768" t="s">
        <v>590</v>
      </c>
      <c r="C346" s="769"/>
      <c r="D346" s="764" t="s">
        <v>56</v>
      </c>
      <c r="E346" s="770">
        <v>50.86</v>
      </c>
      <c r="F346" s="765">
        <v>2075</v>
      </c>
      <c r="G346" s="765">
        <f t="shared" si="51"/>
        <v>105534.5</v>
      </c>
      <c r="H346" s="765">
        <v>2132</v>
      </c>
      <c r="I346" s="765">
        <f t="shared" si="52"/>
        <v>108433.52</v>
      </c>
      <c r="J346" s="771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49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49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67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49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49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49"/>
    </row>
    <row r="352" spans="1:10" s="934" customFormat="1" x14ac:dyDescent="0.2">
      <c r="A352" s="772">
        <v>315</v>
      </c>
      <c r="B352" s="773" t="s">
        <v>150</v>
      </c>
      <c r="C352" s="936"/>
      <c r="D352" s="937" t="s">
        <v>56</v>
      </c>
      <c r="E352" s="935">
        <f>-3.76</f>
        <v>-3.76</v>
      </c>
      <c r="F352" s="775">
        <v>1875</v>
      </c>
      <c r="G352" s="775">
        <f t="shared" si="51"/>
        <v>-7050</v>
      </c>
      <c r="H352" s="775">
        <v>2646</v>
      </c>
      <c r="I352" s="775">
        <f t="shared" si="52"/>
        <v>-9948.9599999999991</v>
      </c>
      <c r="J352" s="776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49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49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49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49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49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49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49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49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49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49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67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49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49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49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49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49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49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49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67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49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49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49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67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49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49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49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67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49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49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49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49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49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49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49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49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49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49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49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49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67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49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49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49"/>
    </row>
    <row r="393" spans="1:10" s="934" customFormat="1" x14ac:dyDescent="0.2">
      <c r="A393" s="772">
        <v>354</v>
      </c>
      <c r="B393" s="773" t="s">
        <v>140</v>
      </c>
      <c r="C393" s="936"/>
      <c r="D393" s="937" t="s">
        <v>56</v>
      </c>
      <c r="E393" s="937">
        <v>-0.06</v>
      </c>
      <c r="F393" s="775">
        <v>1875</v>
      </c>
      <c r="G393" s="775">
        <f t="shared" si="66"/>
        <v>-112.5</v>
      </c>
      <c r="H393" s="775">
        <v>1226</v>
      </c>
      <c r="I393" s="775">
        <f t="shared" si="67"/>
        <v>-73.56</v>
      </c>
      <c r="J393" s="776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67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49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49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49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67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49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49">
        <f t="shared" si="72"/>
        <v>0</v>
      </c>
    </row>
    <row r="399" spans="1:10" s="934" customFormat="1" x14ac:dyDescent="0.2">
      <c r="A399" s="772">
        <v>361</v>
      </c>
      <c r="B399" s="773" t="s">
        <v>153</v>
      </c>
      <c r="C399" s="778"/>
      <c r="D399" s="774" t="s">
        <v>56</v>
      </c>
      <c r="E399" s="774">
        <v>-0.16</v>
      </c>
      <c r="F399" s="775">
        <v>1000</v>
      </c>
      <c r="G399" s="775">
        <f t="shared" si="66"/>
        <v>-160</v>
      </c>
      <c r="H399" s="775">
        <v>123</v>
      </c>
      <c r="I399" s="775">
        <f t="shared" si="67"/>
        <v>-19.68</v>
      </c>
      <c r="J399" s="784">
        <f t="shared" si="72"/>
        <v>-179.68</v>
      </c>
    </row>
    <row r="400" spans="1:10" s="934" customFormat="1" x14ac:dyDescent="0.2">
      <c r="A400" s="772">
        <v>362</v>
      </c>
      <c r="B400" s="773" t="s">
        <v>60</v>
      </c>
      <c r="C400" s="778"/>
      <c r="D400" s="774" t="s">
        <v>5</v>
      </c>
      <c r="E400" s="774">
        <v>-4.0000000000000002E-4</v>
      </c>
      <c r="F400" s="775">
        <v>0</v>
      </c>
      <c r="G400" s="775">
        <f t="shared" si="66"/>
        <v>0</v>
      </c>
      <c r="H400" s="775">
        <v>96507</v>
      </c>
      <c r="I400" s="775">
        <f t="shared" si="67"/>
        <v>-38.602800000000002</v>
      </c>
      <c r="J400" s="784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49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49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49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49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49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49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49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67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49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49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49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67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49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49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49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67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49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49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49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49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49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49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49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49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49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49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49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67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49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49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49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49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49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13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49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13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49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49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13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49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49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49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67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49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49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49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49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49">
        <f t="shared" ref="J443:J444" si="88">G443+I443</f>
        <v>0</v>
      </c>
    </row>
    <row r="444" spans="1:10" s="934" customFormat="1" ht="15" customHeight="1" x14ac:dyDescent="0.2">
      <c r="A444" s="772">
        <v>406</v>
      </c>
      <c r="B444" s="773" t="s">
        <v>135</v>
      </c>
      <c r="C444" s="778"/>
      <c r="D444" s="774" t="s">
        <v>56</v>
      </c>
      <c r="E444" s="774">
        <v>-1.4999999999999999E-2</v>
      </c>
      <c r="F444" s="775">
        <v>1875</v>
      </c>
      <c r="G444" s="775">
        <f t="shared" si="86"/>
        <v>-28.125</v>
      </c>
      <c r="H444" s="775">
        <v>869</v>
      </c>
      <c r="I444" s="775">
        <f t="shared" si="87"/>
        <v>-13.035</v>
      </c>
      <c r="J444" s="784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49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49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49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49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67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49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49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49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67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49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49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49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49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49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49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49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49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49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67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49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49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49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67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49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49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49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49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49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49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13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49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49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67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49">
        <f t="shared" ref="J474:J475" si="99">G474+I474</f>
        <v>0</v>
      </c>
    </row>
    <row r="475" spans="1:10" s="934" customFormat="1" ht="12.6" customHeight="1" x14ac:dyDescent="0.2">
      <c r="A475" s="772">
        <v>437</v>
      </c>
      <c r="B475" s="773" t="s">
        <v>135</v>
      </c>
      <c r="C475" s="778"/>
      <c r="D475" s="774" t="s">
        <v>56</v>
      </c>
      <c r="E475" s="774">
        <v>-7.2119999999999997</v>
      </c>
      <c r="F475" s="775">
        <v>1875</v>
      </c>
      <c r="G475" s="775">
        <f t="shared" si="96"/>
        <v>-13522.5</v>
      </c>
      <c r="H475" s="775">
        <v>869</v>
      </c>
      <c r="I475" s="775">
        <f t="shared" si="97"/>
        <v>-6267.2280000000001</v>
      </c>
      <c r="J475" s="784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49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49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49"/>
    </row>
    <row r="479" spans="1:10" s="934" customFormat="1" ht="12.75" customHeight="1" x14ac:dyDescent="0.2">
      <c r="A479" s="772">
        <v>441</v>
      </c>
      <c r="B479" s="773" t="s">
        <v>139</v>
      </c>
      <c r="C479" s="778"/>
      <c r="D479" s="774" t="s">
        <v>56</v>
      </c>
      <c r="E479" s="938">
        <v>-5.5</v>
      </c>
      <c r="F479" s="775">
        <v>1875</v>
      </c>
      <c r="G479" s="775">
        <f t="shared" si="96"/>
        <v>-10312.5</v>
      </c>
      <c r="H479" s="775">
        <v>1617</v>
      </c>
      <c r="I479" s="775">
        <f t="shared" si="97"/>
        <v>-8893.5</v>
      </c>
      <c r="J479" s="784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13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49">
        <f t="shared" si="100"/>
        <v>59948.531999999999</v>
      </c>
    </row>
    <row r="481" spans="1:10" x14ac:dyDescent="0.2">
      <c r="A481" s="531">
        <v>443</v>
      </c>
      <c r="B481" s="535" t="s">
        <v>625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49"/>
    </row>
    <row r="482" spans="1:10" s="934" customFormat="1" x14ac:dyDescent="0.2">
      <c r="A482" s="772">
        <v>444</v>
      </c>
      <c r="B482" s="773" t="s">
        <v>144</v>
      </c>
      <c r="C482" s="778"/>
      <c r="D482" s="774" t="s">
        <v>56</v>
      </c>
      <c r="E482" s="938">
        <v>-6.0229999999999997</v>
      </c>
      <c r="F482" s="775">
        <v>1875</v>
      </c>
      <c r="G482" s="775">
        <f t="shared" si="96"/>
        <v>-11293.125</v>
      </c>
      <c r="H482" s="775">
        <v>2132</v>
      </c>
      <c r="I482" s="775">
        <f t="shared" si="97"/>
        <v>-12841.036</v>
      </c>
      <c r="J482" s="784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49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49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67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49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49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49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49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49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49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49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49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67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49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49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49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49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49"/>
    </row>
    <row r="499" spans="1:10" s="934" customFormat="1" ht="28.5" customHeight="1" x14ac:dyDescent="0.2">
      <c r="A499" s="772">
        <v>461</v>
      </c>
      <c r="B499" s="773" t="s">
        <v>139</v>
      </c>
      <c r="C499" s="778"/>
      <c r="D499" s="774" t="s">
        <v>56</v>
      </c>
      <c r="E499" s="938">
        <v>-1.73</v>
      </c>
      <c r="F499" s="775">
        <v>1875</v>
      </c>
      <c r="G499" s="775">
        <f t="shared" si="103"/>
        <v>-3243.75</v>
      </c>
      <c r="H499" s="775">
        <v>1617</v>
      </c>
      <c r="I499" s="775">
        <f t="shared" si="104"/>
        <v>-2797.41</v>
      </c>
      <c r="J499" s="784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49">
        <f t="shared" si="107"/>
        <v>69862.429000000004</v>
      </c>
    </row>
    <row r="501" spans="1:10" x14ac:dyDescent="0.2">
      <c r="A501" s="531">
        <v>463</v>
      </c>
      <c r="B501" s="535" t="s">
        <v>625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49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49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67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49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49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49"/>
    </row>
    <row r="506" spans="1:10" s="934" customFormat="1" x14ac:dyDescent="0.2">
      <c r="A506" s="772">
        <v>468</v>
      </c>
      <c r="B506" s="773" t="s">
        <v>150</v>
      </c>
      <c r="C506" s="778"/>
      <c r="D506" s="774" t="s">
        <v>56</v>
      </c>
      <c r="E506" s="938">
        <v>-2</v>
      </c>
      <c r="F506" s="775">
        <v>1875</v>
      </c>
      <c r="G506" s="775">
        <f t="shared" si="103"/>
        <v>-3750</v>
      </c>
      <c r="H506" s="775">
        <v>2646</v>
      </c>
      <c r="I506" s="775">
        <f t="shared" si="104"/>
        <v>-5292</v>
      </c>
      <c r="J506" s="784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49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49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49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49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49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67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49">
        <f t="shared" ref="J513:J514" si="113">G513+I513</f>
        <v>42612.69</v>
      </c>
    </row>
    <row r="514" spans="1:10" s="934" customFormat="1" x14ac:dyDescent="0.2">
      <c r="A514" s="772">
        <v>476</v>
      </c>
      <c r="B514" s="773" t="s">
        <v>148</v>
      </c>
      <c r="C514" s="778"/>
      <c r="D514" s="774" t="s">
        <v>56</v>
      </c>
      <c r="E514" s="774">
        <v>-1.98</v>
      </c>
      <c r="F514" s="775">
        <v>1875</v>
      </c>
      <c r="G514" s="775">
        <f t="shared" si="110"/>
        <v>-3712.5</v>
      </c>
      <c r="H514" s="775">
        <v>1428</v>
      </c>
      <c r="I514" s="775">
        <f t="shared" si="111"/>
        <v>-2827.44</v>
      </c>
      <c r="J514" s="784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49"/>
    </row>
    <row r="516" spans="1:10" s="934" customFormat="1" x14ac:dyDescent="0.2">
      <c r="A516" s="772">
        <v>478</v>
      </c>
      <c r="B516" s="773" t="s">
        <v>150</v>
      </c>
      <c r="C516" s="778"/>
      <c r="D516" s="774" t="s">
        <v>56</v>
      </c>
      <c r="E516" s="939">
        <v>-0.45</v>
      </c>
      <c r="F516" s="775">
        <v>1875</v>
      </c>
      <c r="G516" s="775">
        <f t="shared" si="110"/>
        <v>-843.75</v>
      </c>
      <c r="H516" s="775">
        <v>2646</v>
      </c>
      <c r="I516" s="775">
        <f t="shared" si="111"/>
        <v>-1190.7</v>
      </c>
      <c r="J516" s="784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49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49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49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49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49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49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49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49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49">
        <f t="shared" si="117"/>
        <v>0</v>
      </c>
    </row>
    <row r="527" spans="1:10" s="934" customFormat="1" ht="24.75" customHeight="1" x14ac:dyDescent="0.2">
      <c r="A527" s="772">
        <v>489</v>
      </c>
      <c r="B527" s="773" t="s">
        <v>135</v>
      </c>
      <c r="C527" s="778"/>
      <c r="D527" s="774" t="s">
        <v>56</v>
      </c>
      <c r="E527" s="774">
        <v>-6.7729999999999997</v>
      </c>
      <c r="F527" s="775">
        <v>1875</v>
      </c>
      <c r="G527" s="775">
        <f t="shared" si="115"/>
        <v>-12699.375</v>
      </c>
      <c r="H527" s="775">
        <v>869</v>
      </c>
      <c r="I527" s="775">
        <f t="shared" si="116"/>
        <v>-5885.7370000000001</v>
      </c>
      <c r="J527" s="784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67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49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49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49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49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49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49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49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49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49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49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49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49">
        <f t="shared" si="122"/>
        <v>0</v>
      </c>
    </row>
    <row r="543" spans="1:10" ht="38.25" customHeight="1" x14ac:dyDescent="0.2">
      <c r="A543" s="762">
        <v>497</v>
      </c>
      <c r="B543" s="768" t="s">
        <v>591</v>
      </c>
      <c r="C543" s="764"/>
      <c r="D543" s="764" t="s">
        <v>7</v>
      </c>
      <c r="E543" s="764"/>
      <c r="F543" s="765">
        <v>2950</v>
      </c>
      <c r="G543" s="765">
        <f t="shared" si="120"/>
        <v>0</v>
      </c>
      <c r="H543" s="765">
        <v>10010</v>
      </c>
      <c r="I543" s="765">
        <f t="shared" si="121"/>
        <v>0</v>
      </c>
      <c r="J543" s="771">
        <f t="shared" si="122"/>
        <v>0</v>
      </c>
    </row>
    <row r="544" spans="1:10" ht="12" customHeight="1" x14ac:dyDescent="0.2">
      <c r="A544" s="762">
        <v>508</v>
      </c>
      <c r="B544" s="768" t="s">
        <v>592</v>
      </c>
      <c r="C544" s="764"/>
      <c r="D544" s="764" t="s">
        <v>7</v>
      </c>
      <c r="E544" s="764"/>
      <c r="F544" s="765">
        <v>600</v>
      </c>
      <c r="G544" s="765">
        <f t="shared" si="120"/>
        <v>0</v>
      </c>
      <c r="H544" s="765">
        <v>1994</v>
      </c>
      <c r="I544" s="765">
        <f t="shared" si="121"/>
        <v>0</v>
      </c>
      <c r="J544" s="771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49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72">
        <v>507</v>
      </c>
      <c r="B547" s="773" t="s">
        <v>204</v>
      </c>
      <c r="C547" s="774"/>
      <c r="D547" s="774" t="s">
        <v>7</v>
      </c>
      <c r="E547" s="774"/>
      <c r="F547" s="775">
        <v>1200</v>
      </c>
      <c r="G547" s="775">
        <f t="shared" ref="G547:G553" si="123">E547*F547</f>
        <v>0</v>
      </c>
      <c r="H547" s="775">
        <v>1853</v>
      </c>
      <c r="I547" s="775">
        <f t="shared" ref="I547:I553" si="124">E547*H547</f>
        <v>0</v>
      </c>
      <c r="J547" s="784">
        <f t="shared" ref="J547:J553" si="125">G547+I547</f>
        <v>0</v>
      </c>
    </row>
    <row r="548" spans="1:11" ht="12" customHeight="1" x14ac:dyDescent="0.2">
      <c r="A548" s="762">
        <v>508</v>
      </c>
      <c r="B548" s="768" t="s">
        <v>592</v>
      </c>
      <c r="C548" s="764"/>
      <c r="D548" s="764" t="s">
        <v>7</v>
      </c>
      <c r="E548" s="764"/>
      <c r="F548" s="765">
        <v>600</v>
      </c>
      <c r="G548" s="765">
        <f t="shared" si="123"/>
        <v>0</v>
      </c>
      <c r="H548" s="765">
        <v>1994</v>
      </c>
      <c r="I548" s="765">
        <f t="shared" si="124"/>
        <v>0</v>
      </c>
      <c r="J548" s="771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49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49">
        <f t="shared" si="125"/>
        <v>0</v>
      </c>
    </row>
    <row r="551" spans="1:11" ht="21.75" customHeight="1" x14ac:dyDescent="0.2">
      <c r="A551" s="762">
        <v>22</v>
      </c>
      <c r="B551" s="768" t="s">
        <v>22</v>
      </c>
      <c r="C551" s="764"/>
      <c r="D551" s="764" t="s">
        <v>21</v>
      </c>
      <c r="E551" s="764"/>
      <c r="F551" s="765">
        <v>1000</v>
      </c>
      <c r="G551" s="765">
        <f t="shared" si="123"/>
        <v>0</v>
      </c>
      <c r="H551" s="765">
        <v>504</v>
      </c>
      <c r="I551" s="765">
        <f t="shared" si="124"/>
        <v>0</v>
      </c>
      <c r="J551" s="771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49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49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49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49">
        <f t="shared" ref="J555:J560" si="128">G555+I555</f>
        <v>0</v>
      </c>
    </row>
    <row r="556" spans="1:11" ht="31.9" customHeight="1" x14ac:dyDescent="0.2">
      <c r="A556" s="762">
        <v>513</v>
      </c>
      <c r="B556" s="763" t="s">
        <v>593</v>
      </c>
      <c r="C556" s="764"/>
      <c r="D556" s="764" t="s">
        <v>21</v>
      </c>
      <c r="E556" s="764"/>
      <c r="F556" s="765">
        <v>350</v>
      </c>
      <c r="G556" s="765">
        <f t="shared" si="126"/>
        <v>0</v>
      </c>
      <c r="H556" s="765">
        <v>1090</v>
      </c>
      <c r="I556" s="765">
        <f t="shared" si="127"/>
        <v>0</v>
      </c>
      <c r="J556" s="771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49">
        <f t="shared" si="128"/>
        <v>0</v>
      </c>
    </row>
    <row r="558" spans="1:11" ht="12" customHeight="1" x14ac:dyDescent="0.2">
      <c r="A558" s="762">
        <v>495</v>
      </c>
      <c r="B558" s="768" t="s">
        <v>594</v>
      </c>
      <c r="C558" s="764"/>
      <c r="D558" s="764" t="s">
        <v>202</v>
      </c>
      <c r="E558" s="764"/>
      <c r="F558" s="765">
        <v>139</v>
      </c>
      <c r="G558" s="765">
        <f t="shared" si="126"/>
        <v>0</v>
      </c>
      <c r="H558" s="765">
        <v>151</v>
      </c>
      <c r="I558" s="765">
        <f t="shared" si="127"/>
        <v>0</v>
      </c>
      <c r="J558" s="771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49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49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49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49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73" t="s">
        <v>208</v>
      </c>
      <c r="C565" s="874"/>
      <c r="D565" s="875"/>
      <c r="E565" s="876"/>
      <c r="F565" s="877"/>
      <c r="G565" s="878">
        <f>SUM(G256:G546)+SUM(G548:G563)</f>
        <v>1388130.335</v>
      </c>
      <c r="H565" s="877"/>
      <c r="I565" s="878">
        <f>SUM(I256:I546)+SUM(I548:I563)</f>
        <v>1158523.7488735751</v>
      </c>
      <c r="J565" s="878">
        <f>SUM(J256:J546)+SUM(J548:J563)</f>
        <v>2546654.0838735751</v>
      </c>
      <c r="K565" s="564">
        <f>'кс-6'!AN535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62">
        <v>508</v>
      </c>
      <c r="B569" s="768" t="s">
        <v>592</v>
      </c>
      <c r="C569" s="764"/>
      <c r="D569" s="764" t="s">
        <v>7</v>
      </c>
      <c r="E569" s="764"/>
      <c r="F569" s="765">
        <v>600</v>
      </c>
      <c r="G569" s="765">
        <f t="shared" ref="G569:G576" si="130">E569*F569</f>
        <v>0</v>
      </c>
      <c r="H569" s="765">
        <v>1994</v>
      </c>
      <c r="I569" s="765">
        <f t="shared" ref="I569:I576" si="131">E569*H569</f>
        <v>0</v>
      </c>
      <c r="J569" s="771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49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49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49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49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49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49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49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49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49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49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49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49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49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49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50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50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50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50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50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50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50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50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50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50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50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50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50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50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50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49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49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49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49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49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49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49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49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49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49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50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50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50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50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50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50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50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50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50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50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49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49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49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49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49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49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49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49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50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50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50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50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50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50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50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50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50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50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50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50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49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49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49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49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49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49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49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49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49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49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49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49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49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49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49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49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49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49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49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49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49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49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49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49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49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49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49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49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49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49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49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49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49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49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49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49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49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49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49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49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49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49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49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49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49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49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49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49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49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49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49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49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49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49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49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49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49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49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49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49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49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49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49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49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49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49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49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49">
        <f t="shared" si="160"/>
        <v>0</v>
      </c>
    </row>
    <row r="719" spans="1:10" x14ac:dyDescent="0.2">
      <c r="A719" s="772">
        <v>674</v>
      </c>
      <c r="B719" s="773" t="s">
        <v>246</v>
      </c>
      <c r="C719" s="774"/>
      <c r="D719" s="774" t="s">
        <v>96</v>
      </c>
      <c r="E719" s="774"/>
      <c r="F719" s="775">
        <v>500</v>
      </c>
      <c r="G719" s="775">
        <f>E719*F719</f>
        <v>0</v>
      </c>
      <c r="H719" s="775">
        <v>915</v>
      </c>
      <c r="I719" s="775">
        <f>E719*H719</f>
        <v>0</v>
      </c>
      <c r="J719" s="784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49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72">
        <v>683</v>
      </c>
      <c r="B728" s="777" t="s">
        <v>210</v>
      </c>
      <c r="C728" s="774" t="s">
        <v>211</v>
      </c>
      <c r="D728" s="774" t="s">
        <v>14</v>
      </c>
      <c r="E728" s="774"/>
      <c r="F728" s="775">
        <v>2000</v>
      </c>
      <c r="G728" s="775">
        <f t="shared" ref="G728:G751" si="162">E728*F728</f>
        <v>0</v>
      </c>
      <c r="H728" s="775">
        <v>1856</v>
      </c>
      <c r="I728" s="775">
        <f t="shared" ref="I728:I751" si="163">E728*H728</f>
        <v>0</v>
      </c>
      <c r="J728" s="784">
        <f t="shared" ref="J728:J752" si="164">G728+I728</f>
        <v>0</v>
      </c>
    </row>
    <row r="729" spans="1:10" x14ac:dyDescent="0.2">
      <c r="A729" s="772">
        <v>684</v>
      </c>
      <c r="B729" s="777" t="s">
        <v>212</v>
      </c>
      <c r="C729" s="774" t="s">
        <v>213</v>
      </c>
      <c r="D729" s="774" t="s">
        <v>14</v>
      </c>
      <c r="E729" s="774"/>
      <c r="F729" s="775">
        <v>750</v>
      </c>
      <c r="G729" s="775">
        <f t="shared" si="162"/>
        <v>0</v>
      </c>
      <c r="H729" s="775">
        <v>532</v>
      </c>
      <c r="I729" s="775">
        <f t="shared" si="163"/>
        <v>0</v>
      </c>
      <c r="J729" s="784">
        <f t="shared" si="164"/>
        <v>0</v>
      </c>
    </row>
    <row r="730" spans="1:10" x14ac:dyDescent="0.2">
      <c r="A730" s="772">
        <v>685</v>
      </c>
      <c r="B730" s="777" t="s">
        <v>214</v>
      </c>
      <c r="C730" s="774" t="s">
        <v>306</v>
      </c>
      <c r="D730" s="774" t="s">
        <v>14</v>
      </c>
      <c r="E730" s="774"/>
      <c r="F730" s="775">
        <v>450</v>
      </c>
      <c r="G730" s="775">
        <f t="shared" si="162"/>
        <v>0</v>
      </c>
      <c r="H730" s="775">
        <v>4220</v>
      </c>
      <c r="I730" s="775">
        <f t="shared" si="163"/>
        <v>0</v>
      </c>
      <c r="J730" s="784">
        <f t="shared" si="164"/>
        <v>0</v>
      </c>
    </row>
    <row r="731" spans="1:10" x14ac:dyDescent="0.2">
      <c r="A731" s="772">
        <v>686</v>
      </c>
      <c r="B731" s="777" t="s">
        <v>216</v>
      </c>
      <c r="C731" s="774"/>
      <c r="D731" s="774" t="s">
        <v>35</v>
      </c>
      <c r="E731" s="774"/>
      <c r="F731" s="775">
        <v>100</v>
      </c>
      <c r="G731" s="775">
        <f t="shared" si="162"/>
        <v>0</v>
      </c>
      <c r="H731" s="775">
        <v>189</v>
      </c>
      <c r="I731" s="775">
        <f t="shared" si="163"/>
        <v>0</v>
      </c>
      <c r="J731" s="784">
        <f t="shared" si="164"/>
        <v>0</v>
      </c>
    </row>
    <row r="732" spans="1:10" x14ac:dyDescent="0.2">
      <c r="A732" s="772">
        <v>687</v>
      </c>
      <c r="B732" s="777" t="s">
        <v>217</v>
      </c>
      <c r="C732" s="774" t="s">
        <v>218</v>
      </c>
      <c r="D732" s="774" t="s">
        <v>14</v>
      </c>
      <c r="E732" s="774"/>
      <c r="F732" s="775">
        <v>50</v>
      </c>
      <c r="G732" s="775">
        <f t="shared" si="162"/>
        <v>0</v>
      </c>
      <c r="H732" s="775">
        <v>324</v>
      </c>
      <c r="I732" s="775">
        <f t="shared" si="163"/>
        <v>0</v>
      </c>
      <c r="J732" s="784">
        <f t="shared" si="164"/>
        <v>0</v>
      </c>
    </row>
    <row r="733" spans="1:10" x14ac:dyDescent="0.2">
      <c r="A733" s="772">
        <v>688</v>
      </c>
      <c r="B733" s="773" t="s">
        <v>219</v>
      </c>
      <c r="C733" s="778" t="s">
        <v>220</v>
      </c>
      <c r="D733" s="774" t="s">
        <v>35</v>
      </c>
      <c r="E733" s="774"/>
      <c r="F733" s="775">
        <v>80</v>
      </c>
      <c r="G733" s="775">
        <f t="shared" si="162"/>
        <v>0</v>
      </c>
      <c r="H733" s="775">
        <v>30</v>
      </c>
      <c r="I733" s="775">
        <f t="shared" si="163"/>
        <v>0</v>
      </c>
      <c r="J733" s="784">
        <f t="shared" si="164"/>
        <v>0</v>
      </c>
    </row>
    <row r="734" spans="1:10" x14ac:dyDescent="0.2">
      <c r="A734" s="772">
        <v>689</v>
      </c>
      <c r="B734" s="773" t="s">
        <v>219</v>
      </c>
      <c r="C734" s="778" t="s">
        <v>221</v>
      </c>
      <c r="D734" s="774" t="s">
        <v>35</v>
      </c>
      <c r="E734" s="774"/>
      <c r="F734" s="775">
        <v>80</v>
      </c>
      <c r="G734" s="775">
        <f t="shared" si="162"/>
        <v>0</v>
      </c>
      <c r="H734" s="775">
        <v>45</v>
      </c>
      <c r="I734" s="775">
        <f t="shared" si="163"/>
        <v>0</v>
      </c>
      <c r="J734" s="784">
        <f t="shared" si="164"/>
        <v>0</v>
      </c>
    </row>
    <row r="735" spans="1:10" x14ac:dyDescent="0.2">
      <c r="A735" s="772">
        <v>690</v>
      </c>
      <c r="B735" s="773" t="s">
        <v>274</v>
      </c>
      <c r="C735" s="778" t="s">
        <v>220</v>
      </c>
      <c r="D735" s="774" t="s">
        <v>35</v>
      </c>
      <c r="E735" s="774"/>
      <c r="F735" s="775">
        <v>0</v>
      </c>
      <c r="G735" s="775">
        <f t="shared" si="162"/>
        <v>0</v>
      </c>
      <c r="H735" s="775">
        <v>32</v>
      </c>
      <c r="I735" s="775">
        <f t="shared" si="163"/>
        <v>0</v>
      </c>
      <c r="J735" s="784">
        <f t="shared" si="164"/>
        <v>0</v>
      </c>
    </row>
    <row r="736" spans="1:10" x14ac:dyDescent="0.2">
      <c r="A736" s="772">
        <v>691</v>
      </c>
      <c r="B736" s="773" t="s">
        <v>274</v>
      </c>
      <c r="C736" s="778" t="s">
        <v>221</v>
      </c>
      <c r="D736" s="774" t="s">
        <v>35</v>
      </c>
      <c r="E736" s="774"/>
      <c r="F736" s="775">
        <v>0</v>
      </c>
      <c r="G736" s="775">
        <f t="shared" si="162"/>
        <v>0</v>
      </c>
      <c r="H736" s="775">
        <v>34</v>
      </c>
      <c r="I736" s="775">
        <f t="shared" si="163"/>
        <v>0</v>
      </c>
      <c r="J736" s="784">
        <f t="shared" si="164"/>
        <v>0</v>
      </c>
    </row>
    <row r="737" spans="1:10" x14ac:dyDescent="0.2">
      <c r="A737" s="762">
        <v>683</v>
      </c>
      <c r="B737" s="779" t="s">
        <v>595</v>
      </c>
      <c r="C737" s="764" t="s">
        <v>596</v>
      </c>
      <c r="D737" s="764" t="s">
        <v>14</v>
      </c>
      <c r="E737" s="764"/>
      <c r="F737" s="765">
        <v>2000</v>
      </c>
      <c r="G737" s="765">
        <f t="shared" si="162"/>
        <v>0</v>
      </c>
      <c r="H737" s="765">
        <v>3312</v>
      </c>
      <c r="I737" s="765">
        <f t="shared" si="163"/>
        <v>0</v>
      </c>
      <c r="J737" s="771">
        <f t="shared" si="164"/>
        <v>0</v>
      </c>
    </row>
    <row r="738" spans="1:10" x14ac:dyDescent="0.2">
      <c r="A738" s="762">
        <v>728</v>
      </c>
      <c r="B738" s="768" t="s">
        <v>219</v>
      </c>
      <c r="C738" s="769" t="s">
        <v>273</v>
      </c>
      <c r="D738" s="764" t="s">
        <v>35</v>
      </c>
      <c r="E738" s="764"/>
      <c r="F738" s="765">
        <v>80</v>
      </c>
      <c r="G738" s="765">
        <f t="shared" si="162"/>
        <v>0</v>
      </c>
      <c r="H738" s="765">
        <v>22</v>
      </c>
      <c r="I738" s="765">
        <f t="shared" si="163"/>
        <v>0</v>
      </c>
      <c r="J738" s="771">
        <f t="shared" si="164"/>
        <v>0</v>
      </c>
    </row>
    <row r="739" spans="1:10" x14ac:dyDescent="0.2">
      <c r="A739" s="762">
        <v>731</v>
      </c>
      <c r="B739" s="768" t="s">
        <v>274</v>
      </c>
      <c r="C739" s="769" t="s">
        <v>273</v>
      </c>
      <c r="D739" s="764" t="s">
        <v>35</v>
      </c>
      <c r="E739" s="764"/>
      <c r="F739" s="765">
        <v>0</v>
      </c>
      <c r="G739" s="765">
        <f t="shared" si="162"/>
        <v>0</v>
      </c>
      <c r="H739" s="765">
        <v>31</v>
      </c>
      <c r="I739" s="765">
        <f t="shared" si="163"/>
        <v>0</v>
      </c>
      <c r="J739" s="771">
        <f t="shared" si="164"/>
        <v>0</v>
      </c>
    </row>
    <row r="740" spans="1:10" x14ac:dyDescent="0.2">
      <c r="A740" s="762">
        <v>732</v>
      </c>
      <c r="B740" s="768" t="s">
        <v>597</v>
      </c>
      <c r="C740" s="769"/>
      <c r="D740" s="764" t="s">
        <v>35</v>
      </c>
      <c r="E740" s="764"/>
      <c r="F740" s="765">
        <v>1050</v>
      </c>
      <c r="G740" s="765">
        <f t="shared" si="162"/>
        <v>0</v>
      </c>
      <c r="H740" s="765">
        <v>652</v>
      </c>
      <c r="I740" s="765">
        <f t="shared" si="163"/>
        <v>0</v>
      </c>
      <c r="J740" s="771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49">
        <f t="shared" si="164"/>
        <v>0</v>
      </c>
    </row>
    <row r="742" spans="1:10" x14ac:dyDescent="0.2">
      <c r="A742" s="772">
        <v>693</v>
      </c>
      <c r="B742" s="773" t="s">
        <v>222</v>
      </c>
      <c r="C742" s="778" t="s">
        <v>223</v>
      </c>
      <c r="D742" s="774" t="s">
        <v>35</v>
      </c>
      <c r="E742" s="774"/>
      <c r="F742" s="775">
        <v>150</v>
      </c>
      <c r="G742" s="775">
        <f t="shared" si="162"/>
        <v>0</v>
      </c>
      <c r="H742" s="775">
        <v>227</v>
      </c>
      <c r="I742" s="775">
        <f t="shared" si="163"/>
        <v>0</v>
      </c>
      <c r="J742" s="784">
        <f t="shared" si="164"/>
        <v>0</v>
      </c>
    </row>
    <row r="743" spans="1:10" x14ac:dyDescent="0.2">
      <c r="A743" s="772">
        <v>694</v>
      </c>
      <c r="B743" s="773" t="s">
        <v>224</v>
      </c>
      <c r="C743" s="778" t="s">
        <v>225</v>
      </c>
      <c r="D743" s="774" t="s">
        <v>35</v>
      </c>
      <c r="E743" s="774"/>
      <c r="F743" s="775">
        <v>150</v>
      </c>
      <c r="G743" s="775">
        <f t="shared" si="162"/>
        <v>0</v>
      </c>
      <c r="H743" s="775">
        <v>135</v>
      </c>
      <c r="I743" s="775">
        <f t="shared" si="163"/>
        <v>0</v>
      </c>
      <c r="J743" s="784">
        <f t="shared" si="164"/>
        <v>0</v>
      </c>
    </row>
    <row r="744" spans="1:10" x14ac:dyDescent="0.2">
      <c r="A744" s="772">
        <v>695</v>
      </c>
      <c r="B744" s="773" t="s">
        <v>226</v>
      </c>
      <c r="C744" s="778" t="s">
        <v>227</v>
      </c>
      <c r="D744" s="774" t="s">
        <v>35</v>
      </c>
      <c r="E744" s="774"/>
      <c r="F744" s="775">
        <v>150</v>
      </c>
      <c r="G744" s="775">
        <f t="shared" si="162"/>
        <v>0</v>
      </c>
      <c r="H744" s="775">
        <v>270</v>
      </c>
      <c r="I744" s="775">
        <f t="shared" si="163"/>
        <v>0</v>
      </c>
      <c r="J744" s="784">
        <f t="shared" si="164"/>
        <v>0</v>
      </c>
    </row>
    <row r="745" spans="1:10" x14ac:dyDescent="0.2">
      <c r="A745" s="772">
        <v>696</v>
      </c>
      <c r="B745" s="773" t="s">
        <v>226</v>
      </c>
      <c r="C745" s="778" t="s">
        <v>223</v>
      </c>
      <c r="D745" s="774" t="s">
        <v>35</v>
      </c>
      <c r="E745" s="774"/>
      <c r="F745" s="775">
        <v>150</v>
      </c>
      <c r="G745" s="775">
        <f t="shared" si="162"/>
        <v>0</v>
      </c>
      <c r="H745" s="775">
        <v>221</v>
      </c>
      <c r="I745" s="775">
        <f t="shared" si="163"/>
        <v>0</v>
      </c>
      <c r="J745" s="784">
        <f t="shared" si="164"/>
        <v>0</v>
      </c>
    </row>
    <row r="746" spans="1:10" x14ac:dyDescent="0.2">
      <c r="A746" s="772">
        <v>697</v>
      </c>
      <c r="B746" s="773" t="s">
        <v>228</v>
      </c>
      <c r="C746" s="778" t="s">
        <v>229</v>
      </c>
      <c r="D746" s="774" t="s">
        <v>35</v>
      </c>
      <c r="E746" s="774"/>
      <c r="F746" s="775">
        <v>120</v>
      </c>
      <c r="G746" s="775">
        <f t="shared" si="162"/>
        <v>0</v>
      </c>
      <c r="H746" s="775">
        <v>33</v>
      </c>
      <c r="I746" s="775">
        <f t="shared" si="163"/>
        <v>0</v>
      </c>
      <c r="J746" s="784">
        <f t="shared" si="164"/>
        <v>0</v>
      </c>
    </row>
    <row r="747" spans="1:10" x14ac:dyDescent="0.2">
      <c r="A747" s="772">
        <v>698</v>
      </c>
      <c r="B747" s="773" t="s">
        <v>230</v>
      </c>
      <c r="C747" s="778" t="s">
        <v>229</v>
      </c>
      <c r="D747" s="774" t="s">
        <v>35</v>
      </c>
      <c r="E747" s="774"/>
      <c r="F747" s="775">
        <v>120</v>
      </c>
      <c r="G747" s="775">
        <f t="shared" si="162"/>
        <v>0</v>
      </c>
      <c r="H747" s="775">
        <v>30</v>
      </c>
      <c r="I747" s="775">
        <f t="shared" si="163"/>
        <v>0</v>
      </c>
      <c r="J747" s="784">
        <f t="shared" si="164"/>
        <v>0</v>
      </c>
    </row>
    <row r="748" spans="1:10" ht="12" customHeight="1" x14ac:dyDescent="0.2">
      <c r="A748" s="762">
        <v>696</v>
      </c>
      <c r="B748" s="768" t="s">
        <v>226</v>
      </c>
      <c r="C748" s="769" t="s">
        <v>598</v>
      </c>
      <c r="D748" s="764" t="s">
        <v>35</v>
      </c>
      <c r="E748" s="764">
        <v>76</v>
      </c>
      <c r="F748" s="765">
        <v>150</v>
      </c>
      <c r="G748" s="765">
        <f t="shared" si="162"/>
        <v>11400</v>
      </c>
      <c r="H748" s="765">
        <v>101</v>
      </c>
      <c r="I748" s="765">
        <f t="shared" si="163"/>
        <v>7676</v>
      </c>
      <c r="J748" s="771">
        <f t="shared" si="164"/>
        <v>19076</v>
      </c>
    </row>
    <row r="749" spans="1:10" x14ac:dyDescent="0.2">
      <c r="A749" s="762">
        <v>734</v>
      </c>
      <c r="B749" s="768" t="s">
        <v>599</v>
      </c>
      <c r="C749" s="769" t="s">
        <v>223</v>
      </c>
      <c r="D749" s="764" t="s">
        <v>35</v>
      </c>
      <c r="E749" s="764">
        <v>50</v>
      </c>
      <c r="F749" s="765">
        <v>150</v>
      </c>
      <c r="G749" s="765">
        <f t="shared" si="162"/>
        <v>7500</v>
      </c>
      <c r="H749" s="765">
        <v>237</v>
      </c>
      <c r="I749" s="765">
        <f t="shared" si="163"/>
        <v>11850</v>
      </c>
      <c r="J749" s="771">
        <f t="shared" si="164"/>
        <v>19350</v>
      </c>
    </row>
    <row r="750" spans="1:10" x14ac:dyDescent="0.2">
      <c r="A750" s="762">
        <v>734</v>
      </c>
      <c r="B750" s="768" t="s">
        <v>600</v>
      </c>
      <c r="C750" s="769" t="s">
        <v>601</v>
      </c>
      <c r="D750" s="764" t="s">
        <v>35</v>
      </c>
      <c r="E750" s="764">
        <v>5</v>
      </c>
      <c r="F750" s="765">
        <v>150</v>
      </c>
      <c r="G750" s="765">
        <f t="shared" si="162"/>
        <v>750</v>
      </c>
      <c r="H750" s="765">
        <v>29</v>
      </c>
      <c r="I750" s="765">
        <f t="shared" si="163"/>
        <v>145</v>
      </c>
      <c r="J750" s="771">
        <f t="shared" si="164"/>
        <v>895</v>
      </c>
    </row>
    <row r="751" spans="1:10" x14ac:dyDescent="0.2">
      <c r="A751" s="762">
        <v>734</v>
      </c>
      <c r="B751" s="768" t="s">
        <v>600</v>
      </c>
      <c r="C751" s="769" t="s">
        <v>602</v>
      </c>
      <c r="D751" s="764" t="s">
        <v>35</v>
      </c>
      <c r="E751" s="764"/>
      <c r="F751" s="765">
        <v>150</v>
      </c>
      <c r="G751" s="765">
        <f t="shared" si="162"/>
        <v>0</v>
      </c>
      <c r="H751" s="765">
        <v>48</v>
      </c>
      <c r="I751" s="765">
        <f t="shared" si="163"/>
        <v>0</v>
      </c>
      <c r="J751" s="771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49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72">
        <v>704</v>
      </c>
      <c r="B756" s="777" t="s">
        <v>210</v>
      </c>
      <c r="C756" s="774" t="s">
        <v>211</v>
      </c>
      <c r="D756" s="774" t="s">
        <v>14</v>
      </c>
      <c r="E756" s="774"/>
      <c r="F756" s="775">
        <v>2000</v>
      </c>
      <c r="G756" s="775">
        <f>E756*F756</f>
        <v>0</v>
      </c>
      <c r="H756" s="775">
        <v>1856</v>
      </c>
      <c r="I756" s="775">
        <f t="shared" ref="I756:I803" si="165">E756*H756</f>
        <v>0</v>
      </c>
      <c r="J756" s="784">
        <f t="shared" ref="J756:J817" si="166">G756+I756</f>
        <v>0</v>
      </c>
    </row>
    <row r="757" spans="1:10" x14ac:dyDescent="0.2">
      <c r="A757" s="772">
        <v>705</v>
      </c>
      <c r="B757" s="777" t="s">
        <v>255</v>
      </c>
      <c r="C757" s="774" t="s">
        <v>256</v>
      </c>
      <c r="D757" s="774" t="s">
        <v>14</v>
      </c>
      <c r="E757" s="774"/>
      <c r="F757" s="780" t="s">
        <v>434</v>
      </c>
      <c r="G757" s="775"/>
      <c r="H757" s="775">
        <v>0</v>
      </c>
      <c r="I757" s="775">
        <f t="shared" si="165"/>
        <v>0</v>
      </c>
      <c r="J757" s="784">
        <f t="shared" si="166"/>
        <v>0</v>
      </c>
    </row>
    <row r="758" spans="1:10" x14ac:dyDescent="0.2">
      <c r="A758" s="772">
        <v>706</v>
      </c>
      <c r="B758" s="777" t="s">
        <v>255</v>
      </c>
      <c r="C758" s="774" t="s">
        <v>257</v>
      </c>
      <c r="D758" s="774" t="s">
        <v>14</v>
      </c>
      <c r="E758" s="774"/>
      <c r="F758" s="780" t="s">
        <v>434</v>
      </c>
      <c r="G758" s="775"/>
      <c r="H758" s="775">
        <v>0</v>
      </c>
      <c r="I758" s="775">
        <f t="shared" si="165"/>
        <v>0</v>
      </c>
      <c r="J758" s="784">
        <f t="shared" si="166"/>
        <v>0</v>
      </c>
    </row>
    <row r="759" spans="1:10" x14ac:dyDescent="0.2">
      <c r="A759" s="772">
        <v>707</v>
      </c>
      <c r="B759" s="777" t="s">
        <v>255</v>
      </c>
      <c r="C759" s="774" t="s">
        <v>258</v>
      </c>
      <c r="D759" s="774" t="s">
        <v>14</v>
      </c>
      <c r="E759" s="774"/>
      <c r="F759" s="780" t="s">
        <v>434</v>
      </c>
      <c r="G759" s="775"/>
      <c r="H759" s="775">
        <v>0</v>
      </c>
      <c r="I759" s="775">
        <f t="shared" si="165"/>
        <v>0</v>
      </c>
      <c r="J759" s="784">
        <f t="shared" si="166"/>
        <v>0</v>
      </c>
    </row>
    <row r="760" spans="1:10" x14ac:dyDescent="0.2">
      <c r="A760" s="772">
        <v>708</v>
      </c>
      <c r="B760" s="777" t="s">
        <v>214</v>
      </c>
      <c r="C760" s="774" t="s">
        <v>215</v>
      </c>
      <c r="D760" s="774" t="s">
        <v>14</v>
      </c>
      <c r="E760" s="774"/>
      <c r="F760" s="775">
        <v>450</v>
      </c>
      <c r="G760" s="775">
        <f>E760*F760</f>
        <v>0</v>
      </c>
      <c r="H760" s="775">
        <v>4220</v>
      </c>
      <c r="I760" s="775">
        <f t="shared" si="165"/>
        <v>0</v>
      </c>
      <c r="J760" s="784">
        <f t="shared" si="166"/>
        <v>0</v>
      </c>
    </row>
    <row r="761" spans="1:10" x14ac:dyDescent="0.2">
      <c r="A761" s="772">
        <v>709</v>
      </c>
      <c r="B761" s="777" t="s">
        <v>216</v>
      </c>
      <c r="C761" s="774"/>
      <c r="D761" s="774" t="s">
        <v>35</v>
      </c>
      <c r="E761" s="774"/>
      <c r="F761" s="775">
        <v>100</v>
      </c>
      <c r="G761" s="775">
        <f>E761*F761</f>
        <v>0</v>
      </c>
      <c r="H761" s="775">
        <v>189</v>
      </c>
      <c r="I761" s="775">
        <f t="shared" si="165"/>
        <v>0</v>
      </c>
      <c r="J761" s="784">
        <f t="shared" si="166"/>
        <v>0</v>
      </c>
    </row>
    <row r="762" spans="1:10" x14ac:dyDescent="0.2">
      <c r="A762" s="772">
        <v>710</v>
      </c>
      <c r="B762" s="777" t="s">
        <v>217</v>
      </c>
      <c r="C762" s="774" t="s">
        <v>218</v>
      </c>
      <c r="D762" s="774" t="s">
        <v>14</v>
      </c>
      <c r="E762" s="774"/>
      <c r="F762" s="775">
        <v>50</v>
      </c>
      <c r="G762" s="775">
        <f>E762*F762</f>
        <v>0</v>
      </c>
      <c r="H762" s="775">
        <v>324</v>
      </c>
      <c r="I762" s="775">
        <f t="shared" si="165"/>
        <v>0</v>
      </c>
      <c r="J762" s="784">
        <f t="shared" si="166"/>
        <v>0</v>
      </c>
    </row>
    <row r="763" spans="1:10" ht="15" customHeight="1" x14ac:dyDescent="0.2">
      <c r="A763" s="772">
        <v>711</v>
      </c>
      <c r="B763" s="777" t="s">
        <v>259</v>
      </c>
      <c r="C763" s="774" t="s">
        <v>260</v>
      </c>
      <c r="D763" s="774" t="s">
        <v>14</v>
      </c>
      <c r="E763" s="774"/>
      <c r="F763" s="780" t="s">
        <v>434</v>
      </c>
      <c r="G763" s="775"/>
      <c r="H763" s="775">
        <v>0</v>
      </c>
      <c r="I763" s="775">
        <f t="shared" si="165"/>
        <v>0</v>
      </c>
      <c r="J763" s="784">
        <f t="shared" si="166"/>
        <v>0</v>
      </c>
    </row>
    <row r="764" spans="1:10" ht="15" customHeight="1" x14ac:dyDescent="0.2">
      <c r="A764" s="762">
        <v>704</v>
      </c>
      <c r="B764" s="779" t="s">
        <v>603</v>
      </c>
      <c r="C764" s="764"/>
      <c r="D764" s="764" t="s">
        <v>14</v>
      </c>
      <c r="E764" s="764"/>
      <c r="F764" s="765">
        <v>2000</v>
      </c>
      <c r="G764" s="765">
        <f t="shared" ref="G764:G774" si="167">E764*F764</f>
        <v>0</v>
      </c>
      <c r="H764" s="765">
        <v>848</v>
      </c>
      <c r="I764" s="765">
        <f t="shared" si="165"/>
        <v>0</v>
      </c>
      <c r="J764" s="771">
        <f t="shared" si="166"/>
        <v>0</v>
      </c>
    </row>
    <row r="765" spans="1:10" ht="15" customHeight="1" x14ac:dyDescent="0.2">
      <c r="A765" s="762">
        <v>708</v>
      </c>
      <c r="B765" s="779" t="s">
        <v>214</v>
      </c>
      <c r="C765" s="764"/>
      <c r="D765" s="764" t="s">
        <v>14</v>
      </c>
      <c r="E765" s="764"/>
      <c r="F765" s="765">
        <v>450</v>
      </c>
      <c r="G765" s="765">
        <f t="shared" si="167"/>
        <v>0</v>
      </c>
      <c r="H765" s="765">
        <v>126</v>
      </c>
      <c r="I765" s="765">
        <f t="shared" si="165"/>
        <v>0</v>
      </c>
      <c r="J765" s="771">
        <f t="shared" si="166"/>
        <v>0</v>
      </c>
    </row>
    <row r="766" spans="1:10" x14ac:dyDescent="0.2">
      <c r="A766" s="762">
        <v>710</v>
      </c>
      <c r="B766" s="779" t="s">
        <v>217</v>
      </c>
      <c r="C766" s="764"/>
      <c r="D766" s="764" t="s">
        <v>14</v>
      </c>
      <c r="E766" s="764"/>
      <c r="F766" s="765">
        <v>50</v>
      </c>
      <c r="G766" s="765">
        <f t="shared" si="167"/>
        <v>0</v>
      </c>
      <c r="H766" s="765">
        <v>64</v>
      </c>
      <c r="I766" s="765">
        <f t="shared" si="165"/>
        <v>0</v>
      </c>
      <c r="J766" s="771">
        <f t="shared" si="166"/>
        <v>0</v>
      </c>
    </row>
    <row r="767" spans="1:10" ht="51" x14ac:dyDescent="0.2">
      <c r="A767" s="772">
        <v>712</v>
      </c>
      <c r="B767" s="781" t="s">
        <v>438</v>
      </c>
      <c r="C767" s="774" t="s">
        <v>439</v>
      </c>
      <c r="D767" s="774" t="s">
        <v>32</v>
      </c>
      <c r="E767" s="774"/>
      <c r="F767" s="775">
        <v>32544</v>
      </c>
      <c r="G767" s="775">
        <f t="shared" si="167"/>
        <v>0</v>
      </c>
      <c r="H767" s="775">
        <v>43909</v>
      </c>
      <c r="I767" s="775">
        <f t="shared" si="165"/>
        <v>0</v>
      </c>
      <c r="J767" s="784">
        <f t="shared" si="166"/>
        <v>0</v>
      </c>
    </row>
    <row r="768" spans="1:10" ht="15" customHeight="1" x14ac:dyDescent="0.2">
      <c r="A768" s="772">
        <v>713</v>
      </c>
      <c r="B768" s="781" t="s">
        <v>438</v>
      </c>
      <c r="C768" s="774" t="s">
        <v>439</v>
      </c>
      <c r="D768" s="774" t="s">
        <v>32</v>
      </c>
      <c r="E768" s="774"/>
      <c r="F768" s="775">
        <v>32544</v>
      </c>
      <c r="G768" s="775">
        <f t="shared" si="167"/>
        <v>0</v>
      </c>
      <c r="H768" s="775">
        <v>43909</v>
      </c>
      <c r="I768" s="775">
        <f t="shared" si="165"/>
        <v>0</v>
      </c>
      <c r="J768" s="784">
        <f t="shared" si="166"/>
        <v>0</v>
      </c>
    </row>
    <row r="769" spans="1:10" ht="51" x14ac:dyDescent="0.2">
      <c r="A769" s="762">
        <v>712</v>
      </c>
      <c r="B769" s="782" t="s">
        <v>604</v>
      </c>
      <c r="C769" s="764" t="s">
        <v>439</v>
      </c>
      <c r="D769" s="764" t="s">
        <v>32</v>
      </c>
      <c r="E769" s="764"/>
      <c r="F769" s="765">
        <v>32544</v>
      </c>
      <c r="G769" s="765">
        <f t="shared" si="167"/>
        <v>0</v>
      </c>
      <c r="H769" s="765">
        <v>55651</v>
      </c>
      <c r="I769" s="765">
        <f t="shared" si="165"/>
        <v>0</v>
      </c>
      <c r="J769" s="771">
        <f t="shared" si="166"/>
        <v>0</v>
      </c>
    </row>
    <row r="770" spans="1:10" ht="51" x14ac:dyDescent="0.2">
      <c r="A770" s="762">
        <v>713</v>
      </c>
      <c r="B770" s="782" t="s">
        <v>604</v>
      </c>
      <c r="C770" s="764" t="s">
        <v>439</v>
      </c>
      <c r="D770" s="764" t="s">
        <v>32</v>
      </c>
      <c r="E770" s="764"/>
      <c r="F770" s="765">
        <v>32544</v>
      </c>
      <c r="G770" s="765">
        <f t="shared" si="167"/>
        <v>0</v>
      </c>
      <c r="H770" s="765">
        <v>55651</v>
      </c>
      <c r="I770" s="765">
        <f t="shared" si="165"/>
        <v>0</v>
      </c>
      <c r="J770" s="771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49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49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49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49">
        <f t="shared" si="166"/>
        <v>0</v>
      </c>
    </row>
    <row r="775" spans="1:10" x14ac:dyDescent="0.2">
      <c r="A775" s="772">
        <v>718</v>
      </c>
      <c r="B775" s="777" t="s">
        <v>261</v>
      </c>
      <c r="C775" s="774" t="s">
        <v>262</v>
      </c>
      <c r="D775" s="774" t="s">
        <v>14</v>
      </c>
      <c r="E775" s="774"/>
      <c r="F775" s="780" t="s">
        <v>434</v>
      </c>
      <c r="G775" s="775"/>
      <c r="H775" s="775">
        <v>0</v>
      </c>
      <c r="I775" s="775">
        <f t="shared" si="165"/>
        <v>0</v>
      </c>
      <c r="J775" s="784">
        <f t="shared" si="166"/>
        <v>0</v>
      </c>
    </row>
    <row r="776" spans="1:10" ht="25.5" x14ac:dyDescent="0.2">
      <c r="A776" s="772">
        <v>719</v>
      </c>
      <c r="B776" s="777" t="s">
        <v>263</v>
      </c>
      <c r="C776" s="774" t="s">
        <v>264</v>
      </c>
      <c r="D776" s="774" t="s">
        <v>14</v>
      </c>
      <c r="E776" s="774"/>
      <c r="F776" s="780" t="s">
        <v>434</v>
      </c>
      <c r="G776" s="775"/>
      <c r="H776" s="775">
        <v>0</v>
      </c>
      <c r="I776" s="775">
        <f t="shared" si="165"/>
        <v>0</v>
      </c>
      <c r="J776" s="784">
        <f t="shared" si="166"/>
        <v>0</v>
      </c>
    </row>
    <row r="777" spans="1:10" x14ac:dyDescent="0.2">
      <c r="A777" s="772">
        <v>720</v>
      </c>
      <c r="B777" s="777" t="s">
        <v>265</v>
      </c>
      <c r="C777" s="774"/>
      <c r="D777" s="774" t="s">
        <v>14</v>
      </c>
      <c r="E777" s="774"/>
      <c r="F777" s="780" t="s">
        <v>435</v>
      </c>
      <c r="G777" s="775"/>
      <c r="H777" s="775">
        <v>0</v>
      </c>
      <c r="I777" s="775">
        <f t="shared" si="165"/>
        <v>0</v>
      </c>
      <c r="J777" s="784">
        <f t="shared" si="166"/>
        <v>0</v>
      </c>
    </row>
    <row r="778" spans="1:10" x14ac:dyDescent="0.2">
      <c r="A778" s="772">
        <v>721</v>
      </c>
      <c r="B778" s="777" t="s">
        <v>266</v>
      </c>
      <c r="C778" s="774"/>
      <c r="D778" s="774" t="s">
        <v>14</v>
      </c>
      <c r="E778" s="774"/>
      <c r="F778" s="780" t="s">
        <v>435</v>
      </c>
      <c r="G778" s="775"/>
      <c r="H778" s="775">
        <v>0</v>
      </c>
      <c r="I778" s="775">
        <f t="shared" si="165"/>
        <v>0</v>
      </c>
      <c r="J778" s="784">
        <f t="shared" si="166"/>
        <v>0</v>
      </c>
    </row>
    <row r="779" spans="1:10" x14ac:dyDescent="0.2">
      <c r="A779" s="772">
        <v>722</v>
      </c>
      <c r="B779" s="777" t="s">
        <v>267</v>
      </c>
      <c r="C779" s="774"/>
      <c r="D779" s="774" t="s">
        <v>14</v>
      </c>
      <c r="E779" s="774"/>
      <c r="F779" s="780" t="s">
        <v>435</v>
      </c>
      <c r="G779" s="775"/>
      <c r="H779" s="775">
        <v>0</v>
      </c>
      <c r="I779" s="775">
        <f t="shared" si="165"/>
        <v>0</v>
      </c>
      <c r="J779" s="784">
        <f t="shared" si="166"/>
        <v>0</v>
      </c>
    </row>
    <row r="780" spans="1:10" x14ac:dyDescent="0.2">
      <c r="A780" s="772">
        <v>723</v>
      </c>
      <c r="B780" s="777" t="s">
        <v>268</v>
      </c>
      <c r="C780" s="774"/>
      <c r="D780" s="774" t="s">
        <v>14</v>
      </c>
      <c r="E780" s="774"/>
      <c r="F780" s="780" t="s">
        <v>435</v>
      </c>
      <c r="G780" s="775"/>
      <c r="H780" s="775">
        <v>0</v>
      </c>
      <c r="I780" s="775">
        <f t="shared" si="165"/>
        <v>0</v>
      </c>
      <c r="J780" s="784">
        <f t="shared" si="166"/>
        <v>0</v>
      </c>
    </row>
    <row r="781" spans="1:10" x14ac:dyDescent="0.2">
      <c r="A781" s="772">
        <v>724</v>
      </c>
      <c r="B781" s="777" t="s">
        <v>269</v>
      </c>
      <c r="C781" s="774"/>
      <c r="D781" s="774" t="s">
        <v>14</v>
      </c>
      <c r="E781" s="774"/>
      <c r="F781" s="780" t="s">
        <v>435</v>
      </c>
      <c r="G781" s="775"/>
      <c r="H781" s="775">
        <v>0</v>
      </c>
      <c r="I781" s="775">
        <f t="shared" si="165"/>
        <v>0</v>
      </c>
      <c r="J781" s="784">
        <f t="shared" si="166"/>
        <v>0</v>
      </c>
    </row>
    <row r="782" spans="1:10" x14ac:dyDescent="0.2">
      <c r="A782" s="772">
        <v>725</v>
      </c>
      <c r="B782" s="777" t="s">
        <v>270</v>
      </c>
      <c r="C782" s="774"/>
      <c r="D782" s="774" t="s">
        <v>14</v>
      </c>
      <c r="E782" s="774"/>
      <c r="F782" s="780" t="s">
        <v>435</v>
      </c>
      <c r="G782" s="775"/>
      <c r="H782" s="775">
        <v>0</v>
      </c>
      <c r="I782" s="775">
        <f t="shared" si="165"/>
        <v>0</v>
      </c>
      <c r="J782" s="784">
        <f t="shared" si="166"/>
        <v>0</v>
      </c>
    </row>
    <row r="783" spans="1:10" x14ac:dyDescent="0.2">
      <c r="A783" s="772">
        <v>726</v>
      </c>
      <c r="B783" s="777" t="s">
        <v>271</v>
      </c>
      <c r="C783" s="774"/>
      <c r="D783" s="774" t="s">
        <v>14</v>
      </c>
      <c r="E783" s="774"/>
      <c r="F783" s="780" t="s">
        <v>435</v>
      </c>
      <c r="G783" s="775"/>
      <c r="H783" s="775">
        <v>0</v>
      </c>
      <c r="I783" s="775">
        <f t="shared" si="165"/>
        <v>0</v>
      </c>
      <c r="J783" s="784">
        <f t="shared" si="166"/>
        <v>0</v>
      </c>
    </row>
    <row r="784" spans="1:10" x14ac:dyDescent="0.2">
      <c r="A784" s="772">
        <v>727</v>
      </c>
      <c r="B784" s="777" t="s">
        <v>272</v>
      </c>
      <c r="C784" s="774"/>
      <c r="D784" s="774" t="s">
        <v>14</v>
      </c>
      <c r="E784" s="774"/>
      <c r="F784" s="780" t="s">
        <v>435</v>
      </c>
      <c r="G784" s="775"/>
      <c r="H784" s="775">
        <v>0</v>
      </c>
      <c r="I784" s="775">
        <f t="shared" si="165"/>
        <v>0</v>
      </c>
      <c r="J784" s="784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49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49">
        <f t="shared" si="166"/>
        <v>0</v>
      </c>
    </row>
    <row r="787" spans="1:10" x14ac:dyDescent="0.2">
      <c r="A787" s="772">
        <v>730</v>
      </c>
      <c r="B787" s="773" t="s">
        <v>219</v>
      </c>
      <c r="C787" s="778" t="s">
        <v>221</v>
      </c>
      <c r="D787" s="774" t="s">
        <v>35</v>
      </c>
      <c r="E787" s="774"/>
      <c r="F787" s="775">
        <v>80</v>
      </c>
      <c r="G787" s="775">
        <f t="shared" si="168"/>
        <v>0</v>
      </c>
      <c r="H787" s="775">
        <v>45</v>
      </c>
      <c r="I787" s="775">
        <f t="shared" si="165"/>
        <v>0</v>
      </c>
      <c r="J787" s="784">
        <f t="shared" si="166"/>
        <v>0</v>
      </c>
    </row>
    <row r="788" spans="1:10" x14ac:dyDescent="0.2">
      <c r="A788" s="762">
        <v>729</v>
      </c>
      <c r="B788" s="768" t="s">
        <v>605</v>
      </c>
      <c r="C788" s="769" t="s">
        <v>220</v>
      </c>
      <c r="D788" s="764" t="s">
        <v>35</v>
      </c>
      <c r="E788" s="764"/>
      <c r="F788" s="765">
        <v>80</v>
      </c>
      <c r="G788" s="765">
        <f t="shared" si="168"/>
        <v>0</v>
      </c>
      <c r="H788" s="765">
        <v>36</v>
      </c>
      <c r="I788" s="765">
        <f t="shared" si="165"/>
        <v>0</v>
      </c>
      <c r="J788" s="771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49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49">
        <f t="shared" si="166"/>
        <v>0</v>
      </c>
    </row>
    <row r="791" spans="1:10" x14ac:dyDescent="0.2">
      <c r="A791" s="772">
        <v>733</v>
      </c>
      <c r="B791" s="773" t="s">
        <v>274</v>
      </c>
      <c r="C791" s="778" t="s">
        <v>221</v>
      </c>
      <c r="D791" s="774" t="s">
        <v>35</v>
      </c>
      <c r="E791" s="774"/>
      <c r="F791" s="775">
        <v>0</v>
      </c>
      <c r="G791" s="775">
        <f t="shared" si="168"/>
        <v>0</v>
      </c>
      <c r="H791" s="775">
        <v>34</v>
      </c>
      <c r="I791" s="775">
        <f t="shared" si="165"/>
        <v>0</v>
      </c>
      <c r="J791" s="784">
        <f t="shared" si="166"/>
        <v>0</v>
      </c>
    </row>
    <row r="792" spans="1:10" x14ac:dyDescent="0.2">
      <c r="A792" s="762">
        <v>732</v>
      </c>
      <c r="B792" s="768" t="s">
        <v>597</v>
      </c>
      <c r="C792" s="769"/>
      <c r="D792" s="764" t="s">
        <v>35</v>
      </c>
      <c r="E792" s="764"/>
      <c r="F792" s="765">
        <v>1050</v>
      </c>
      <c r="G792" s="765">
        <f t="shared" si="168"/>
        <v>0</v>
      </c>
      <c r="H792" s="765">
        <v>652</v>
      </c>
      <c r="I792" s="765">
        <f t="shared" si="165"/>
        <v>0</v>
      </c>
      <c r="J792" s="771">
        <f t="shared" si="166"/>
        <v>0</v>
      </c>
    </row>
    <row r="793" spans="1:10" x14ac:dyDescent="0.2">
      <c r="A793" s="772">
        <v>734</v>
      </c>
      <c r="B793" s="773" t="s">
        <v>222</v>
      </c>
      <c r="C793" s="778" t="s">
        <v>223</v>
      </c>
      <c r="D793" s="774" t="s">
        <v>35</v>
      </c>
      <c r="E793" s="774"/>
      <c r="F793" s="775">
        <v>150</v>
      </c>
      <c r="G793" s="775">
        <f t="shared" si="168"/>
        <v>0</v>
      </c>
      <c r="H793" s="775">
        <v>227</v>
      </c>
      <c r="I793" s="775">
        <f t="shared" si="165"/>
        <v>0</v>
      </c>
      <c r="J793" s="784">
        <f t="shared" si="166"/>
        <v>0</v>
      </c>
    </row>
    <row r="794" spans="1:10" x14ac:dyDescent="0.2">
      <c r="A794" s="772">
        <v>735</v>
      </c>
      <c r="B794" s="773" t="s">
        <v>222</v>
      </c>
      <c r="C794" s="778" t="s">
        <v>275</v>
      </c>
      <c r="D794" s="774" t="s">
        <v>35</v>
      </c>
      <c r="E794" s="774"/>
      <c r="F794" s="775">
        <v>150</v>
      </c>
      <c r="G794" s="775">
        <f t="shared" si="168"/>
        <v>0</v>
      </c>
      <c r="H794" s="775">
        <v>281</v>
      </c>
      <c r="I794" s="775">
        <f t="shared" si="165"/>
        <v>0</v>
      </c>
      <c r="J794" s="784">
        <f t="shared" si="166"/>
        <v>0</v>
      </c>
    </row>
    <row r="795" spans="1:10" x14ac:dyDescent="0.2">
      <c r="A795" s="772">
        <v>736</v>
      </c>
      <c r="B795" s="773" t="s">
        <v>222</v>
      </c>
      <c r="C795" s="778" t="s">
        <v>225</v>
      </c>
      <c r="D795" s="774" t="s">
        <v>35</v>
      </c>
      <c r="E795" s="774"/>
      <c r="F795" s="775">
        <v>150</v>
      </c>
      <c r="G795" s="775">
        <f t="shared" si="168"/>
        <v>0</v>
      </c>
      <c r="H795" s="775">
        <v>217</v>
      </c>
      <c r="I795" s="775">
        <f t="shared" si="165"/>
        <v>0</v>
      </c>
      <c r="J795" s="784">
        <f t="shared" si="166"/>
        <v>0</v>
      </c>
    </row>
    <row r="796" spans="1:10" x14ac:dyDescent="0.2">
      <c r="A796" s="772">
        <v>737</v>
      </c>
      <c r="B796" s="773" t="s">
        <v>224</v>
      </c>
      <c r="C796" s="778" t="s">
        <v>276</v>
      </c>
      <c r="D796" s="774" t="s">
        <v>35</v>
      </c>
      <c r="E796" s="774"/>
      <c r="F796" s="775">
        <v>150</v>
      </c>
      <c r="G796" s="775">
        <f t="shared" si="168"/>
        <v>0</v>
      </c>
      <c r="H796" s="775">
        <v>392</v>
      </c>
      <c r="I796" s="775">
        <f t="shared" si="165"/>
        <v>0</v>
      </c>
      <c r="J796" s="784">
        <f t="shared" si="166"/>
        <v>0</v>
      </c>
    </row>
    <row r="797" spans="1:10" x14ac:dyDescent="0.2">
      <c r="A797" s="772">
        <v>738</v>
      </c>
      <c r="B797" s="773" t="s">
        <v>224</v>
      </c>
      <c r="C797" s="778" t="s">
        <v>223</v>
      </c>
      <c r="D797" s="774" t="s">
        <v>35</v>
      </c>
      <c r="E797" s="774"/>
      <c r="F797" s="775">
        <v>150</v>
      </c>
      <c r="G797" s="775">
        <f t="shared" si="168"/>
        <v>0</v>
      </c>
      <c r="H797" s="775">
        <v>250</v>
      </c>
      <c r="I797" s="775">
        <f t="shared" si="165"/>
        <v>0</v>
      </c>
      <c r="J797" s="784">
        <f t="shared" si="166"/>
        <v>0</v>
      </c>
    </row>
    <row r="798" spans="1:10" x14ac:dyDescent="0.2">
      <c r="A798" s="772">
        <v>739</v>
      </c>
      <c r="B798" s="773" t="s">
        <v>224</v>
      </c>
      <c r="C798" s="778" t="s">
        <v>275</v>
      </c>
      <c r="D798" s="774" t="s">
        <v>35</v>
      </c>
      <c r="E798" s="774"/>
      <c r="F798" s="775">
        <v>150</v>
      </c>
      <c r="G798" s="775">
        <f t="shared" si="168"/>
        <v>0</v>
      </c>
      <c r="H798" s="775">
        <v>276</v>
      </c>
      <c r="I798" s="775">
        <f t="shared" si="165"/>
        <v>0</v>
      </c>
      <c r="J798" s="784">
        <f t="shared" si="166"/>
        <v>0</v>
      </c>
    </row>
    <row r="799" spans="1:10" x14ac:dyDescent="0.2">
      <c r="A799" s="772">
        <v>740</v>
      </c>
      <c r="B799" s="773" t="s">
        <v>224</v>
      </c>
      <c r="C799" s="778" t="s">
        <v>225</v>
      </c>
      <c r="D799" s="774" t="s">
        <v>35</v>
      </c>
      <c r="E799" s="774"/>
      <c r="F799" s="775">
        <v>150</v>
      </c>
      <c r="G799" s="775">
        <f t="shared" si="168"/>
        <v>0</v>
      </c>
      <c r="H799" s="775">
        <v>157</v>
      </c>
      <c r="I799" s="775">
        <f t="shared" si="165"/>
        <v>0</v>
      </c>
      <c r="J799" s="784">
        <f t="shared" si="166"/>
        <v>0</v>
      </c>
    </row>
    <row r="800" spans="1:10" x14ac:dyDescent="0.2">
      <c r="A800" s="772">
        <v>741</v>
      </c>
      <c r="B800" s="773" t="s">
        <v>226</v>
      </c>
      <c r="C800" s="778" t="s">
        <v>277</v>
      </c>
      <c r="D800" s="774" t="s">
        <v>35</v>
      </c>
      <c r="E800" s="774"/>
      <c r="F800" s="775">
        <v>150</v>
      </c>
      <c r="G800" s="775">
        <f t="shared" si="168"/>
        <v>0</v>
      </c>
      <c r="H800" s="775">
        <v>308</v>
      </c>
      <c r="I800" s="775">
        <f t="shared" si="165"/>
        <v>0</v>
      </c>
      <c r="J800" s="784">
        <f t="shared" si="166"/>
        <v>0</v>
      </c>
    </row>
    <row r="801" spans="1:10" x14ac:dyDescent="0.2">
      <c r="A801" s="772">
        <v>742</v>
      </c>
      <c r="B801" s="773" t="s">
        <v>226</v>
      </c>
      <c r="C801" s="778" t="s">
        <v>278</v>
      </c>
      <c r="D801" s="774" t="s">
        <v>35</v>
      </c>
      <c r="E801" s="774"/>
      <c r="F801" s="775">
        <v>150</v>
      </c>
      <c r="G801" s="775">
        <f t="shared" si="168"/>
        <v>0</v>
      </c>
      <c r="H801" s="775">
        <v>248</v>
      </c>
      <c r="I801" s="775">
        <f t="shared" si="165"/>
        <v>0</v>
      </c>
      <c r="J801" s="784">
        <f t="shared" si="166"/>
        <v>0</v>
      </c>
    </row>
    <row r="802" spans="1:10" x14ac:dyDescent="0.2">
      <c r="A802" s="772">
        <v>743</v>
      </c>
      <c r="B802" s="773" t="s">
        <v>228</v>
      </c>
      <c r="C802" s="778" t="s">
        <v>229</v>
      </c>
      <c r="D802" s="774" t="s">
        <v>35</v>
      </c>
      <c r="E802" s="774"/>
      <c r="F802" s="775">
        <v>120</v>
      </c>
      <c r="G802" s="775">
        <f t="shared" si="168"/>
        <v>0</v>
      </c>
      <c r="H802" s="775">
        <v>33</v>
      </c>
      <c r="I802" s="775">
        <f t="shared" si="165"/>
        <v>0</v>
      </c>
      <c r="J802" s="784">
        <f t="shared" si="166"/>
        <v>0</v>
      </c>
    </row>
    <row r="803" spans="1:10" x14ac:dyDescent="0.2">
      <c r="A803" s="772">
        <v>744</v>
      </c>
      <c r="B803" s="773" t="s">
        <v>230</v>
      </c>
      <c r="C803" s="778" t="s">
        <v>229</v>
      </c>
      <c r="D803" s="774" t="s">
        <v>35</v>
      </c>
      <c r="E803" s="774"/>
      <c r="F803" s="775">
        <v>120</v>
      </c>
      <c r="G803" s="775">
        <f t="shared" si="168"/>
        <v>0</v>
      </c>
      <c r="H803" s="775">
        <v>30</v>
      </c>
      <c r="I803" s="775">
        <f t="shared" si="165"/>
        <v>0</v>
      </c>
      <c r="J803" s="784">
        <f t="shared" si="166"/>
        <v>0</v>
      </c>
    </row>
    <row r="804" spans="1:10" x14ac:dyDescent="0.2">
      <c r="A804" s="762"/>
      <c r="B804" s="783" t="s">
        <v>606</v>
      </c>
      <c r="C804" s="769"/>
      <c r="D804" s="764"/>
      <c r="E804" s="764"/>
      <c r="F804" s="765"/>
      <c r="G804" s="765"/>
      <c r="H804" s="765"/>
      <c r="I804" s="765"/>
      <c r="J804" s="771"/>
    </row>
    <row r="805" spans="1:10" x14ac:dyDescent="0.2">
      <c r="A805" s="762">
        <v>734</v>
      </c>
      <c r="B805" s="768" t="s">
        <v>600</v>
      </c>
      <c r="C805" s="769" t="s">
        <v>601</v>
      </c>
      <c r="D805" s="764" t="s">
        <v>35</v>
      </c>
      <c r="E805" s="764"/>
      <c r="F805" s="765">
        <v>150</v>
      </c>
      <c r="G805" s="765">
        <f t="shared" ref="G805:G810" si="169">E805*F805</f>
        <v>0</v>
      </c>
      <c r="H805" s="765">
        <v>29</v>
      </c>
      <c r="I805" s="765">
        <f t="shared" ref="I805:I810" si="170">E805*H805</f>
        <v>0</v>
      </c>
      <c r="J805" s="771">
        <f t="shared" ref="J805:J810" si="171">G805+I805</f>
        <v>0</v>
      </c>
    </row>
    <row r="806" spans="1:10" x14ac:dyDescent="0.2">
      <c r="A806" s="762">
        <v>734</v>
      </c>
      <c r="B806" s="768" t="s">
        <v>600</v>
      </c>
      <c r="C806" s="769" t="s">
        <v>602</v>
      </c>
      <c r="D806" s="764" t="s">
        <v>35</v>
      </c>
      <c r="E806" s="764"/>
      <c r="F806" s="765">
        <v>150</v>
      </c>
      <c r="G806" s="765">
        <f t="shared" si="169"/>
        <v>0</v>
      </c>
      <c r="H806" s="765">
        <v>48</v>
      </c>
      <c r="I806" s="765">
        <f t="shared" si="170"/>
        <v>0</v>
      </c>
      <c r="J806" s="771">
        <f t="shared" si="171"/>
        <v>0</v>
      </c>
    </row>
    <row r="807" spans="1:10" x14ac:dyDescent="0.2">
      <c r="A807" s="762">
        <v>734</v>
      </c>
      <c r="B807" s="768" t="s">
        <v>607</v>
      </c>
      <c r="C807" s="769" t="s">
        <v>608</v>
      </c>
      <c r="D807" s="764" t="s">
        <v>35</v>
      </c>
      <c r="E807" s="764"/>
      <c r="F807" s="765">
        <v>150</v>
      </c>
      <c r="G807" s="765">
        <f t="shared" si="169"/>
        <v>0</v>
      </c>
      <c r="H807" s="765">
        <v>68</v>
      </c>
      <c r="I807" s="765">
        <f t="shared" si="170"/>
        <v>0</v>
      </c>
      <c r="J807" s="771">
        <f t="shared" si="171"/>
        <v>0</v>
      </c>
    </row>
    <row r="808" spans="1:10" x14ac:dyDescent="0.2">
      <c r="A808" s="762">
        <v>734</v>
      </c>
      <c r="B808" s="768" t="s">
        <v>599</v>
      </c>
      <c r="C808" s="769" t="s">
        <v>223</v>
      </c>
      <c r="D808" s="764" t="s">
        <v>35</v>
      </c>
      <c r="E808" s="764"/>
      <c r="F808" s="765">
        <v>150</v>
      </c>
      <c r="G808" s="765">
        <f t="shared" si="169"/>
        <v>0</v>
      </c>
      <c r="H808" s="765">
        <v>237</v>
      </c>
      <c r="I808" s="765">
        <f t="shared" si="170"/>
        <v>0</v>
      </c>
      <c r="J808" s="771">
        <f t="shared" si="171"/>
        <v>0</v>
      </c>
    </row>
    <row r="809" spans="1:10" x14ac:dyDescent="0.2">
      <c r="A809" s="762">
        <v>734</v>
      </c>
      <c r="B809" s="768" t="s">
        <v>609</v>
      </c>
      <c r="C809" s="769" t="s">
        <v>598</v>
      </c>
      <c r="D809" s="764" t="s">
        <v>35</v>
      </c>
      <c r="E809" s="764"/>
      <c r="F809" s="765">
        <v>150</v>
      </c>
      <c r="G809" s="765">
        <f t="shared" si="169"/>
        <v>0</v>
      </c>
      <c r="H809" s="765">
        <v>135</v>
      </c>
      <c r="I809" s="765">
        <f t="shared" si="170"/>
        <v>0</v>
      </c>
      <c r="J809" s="771">
        <f t="shared" si="171"/>
        <v>0</v>
      </c>
    </row>
    <row r="810" spans="1:10" x14ac:dyDescent="0.2">
      <c r="A810" s="762">
        <v>743</v>
      </c>
      <c r="B810" s="768" t="s">
        <v>610</v>
      </c>
      <c r="C810" s="769" t="s">
        <v>229</v>
      </c>
      <c r="D810" s="764" t="s">
        <v>35</v>
      </c>
      <c r="E810" s="764"/>
      <c r="F810" s="765">
        <v>120</v>
      </c>
      <c r="G810" s="765">
        <f t="shared" si="169"/>
        <v>0</v>
      </c>
      <c r="H810" s="765">
        <v>43</v>
      </c>
      <c r="I810" s="765">
        <f t="shared" si="170"/>
        <v>0</v>
      </c>
      <c r="J810" s="771">
        <f t="shared" si="171"/>
        <v>0</v>
      </c>
    </row>
    <row r="811" spans="1:10" x14ac:dyDescent="0.2">
      <c r="A811" s="762"/>
      <c r="B811" s="783" t="s">
        <v>611</v>
      </c>
      <c r="C811" s="769"/>
      <c r="D811" s="764"/>
      <c r="E811" s="764"/>
      <c r="F811" s="765"/>
      <c r="G811" s="765"/>
      <c r="H811" s="765"/>
      <c r="I811" s="765"/>
      <c r="J811" s="771"/>
    </row>
    <row r="812" spans="1:10" x14ac:dyDescent="0.2">
      <c r="A812" s="762">
        <v>734</v>
      </c>
      <c r="B812" s="768" t="s">
        <v>612</v>
      </c>
      <c r="C812" s="769" t="s">
        <v>608</v>
      </c>
      <c r="D812" s="764" t="s">
        <v>35</v>
      </c>
      <c r="E812" s="764"/>
      <c r="F812" s="765">
        <v>150</v>
      </c>
      <c r="G812" s="765">
        <f t="shared" ref="G812:G817" si="172">E812*F812</f>
        <v>0</v>
      </c>
      <c r="H812" s="765">
        <v>81</v>
      </c>
      <c r="I812" s="765">
        <f t="shared" ref="I812:I817" si="173">E812*H812</f>
        <v>0</v>
      </c>
      <c r="J812" s="771">
        <f t="shared" ref="J812:J813" si="174">G812+I812</f>
        <v>0</v>
      </c>
    </row>
    <row r="813" spans="1:10" x14ac:dyDescent="0.2">
      <c r="A813" s="762">
        <v>734</v>
      </c>
      <c r="B813" s="768" t="s">
        <v>613</v>
      </c>
      <c r="C813" s="769" t="s">
        <v>614</v>
      </c>
      <c r="D813" s="764" t="s">
        <v>35</v>
      </c>
      <c r="E813" s="764"/>
      <c r="F813" s="765">
        <v>150</v>
      </c>
      <c r="G813" s="765">
        <f t="shared" si="172"/>
        <v>0</v>
      </c>
      <c r="H813" s="765">
        <v>47</v>
      </c>
      <c r="I813" s="765">
        <f t="shared" si="173"/>
        <v>0</v>
      </c>
      <c r="J813" s="771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49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49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49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49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49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72">
        <v>754</v>
      </c>
      <c r="B822" s="777" t="s">
        <v>210</v>
      </c>
      <c r="C822" s="774" t="s">
        <v>211</v>
      </c>
      <c r="D822" s="774" t="s">
        <v>14</v>
      </c>
      <c r="E822" s="774"/>
      <c r="F822" s="775">
        <v>2000</v>
      </c>
      <c r="G822" s="775">
        <f t="shared" ref="G822:G842" si="175">E822*F822</f>
        <v>0</v>
      </c>
      <c r="H822" s="775">
        <v>1856</v>
      </c>
      <c r="I822" s="775">
        <f t="shared" ref="I822:I842" si="176">E822*H822</f>
        <v>0</v>
      </c>
      <c r="J822" s="784">
        <f t="shared" ref="J822:J845" si="177">G822+I822</f>
        <v>0</v>
      </c>
    </row>
    <row r="823" spans="1:10" x14ac:dyDescent="0.2">
      <c r="A823" s="772">
        <v>755</v>
      </c>
      <c r="B823" s="777" t="s">
        <v>212</v>
      </c>
      <c r="C823" s="774" t="s">
        <v>213</v>
      </c>
      <c r="D823" s="774" t="s">
        <v>14</v>
      </c>
      <c r="E823" s="774"/>
      <c r="F823" s="775">
        <v>750</v>
      </c>
      <c r="G823" s="775">
        <f t="shared" si="175"/>
        <v>0</v>
      </c>
      <c r="H823" s="775">
        <v>532</v>
      </c>
      <c r="I823" s="775">
        <f t="shared" si="176"/>
        <v>0</v>
      </c>
      <c r="J823" s="784">
        <f t="shared" si="177"/>
        <v>0</v>
      </c>
    </row>
    <row r="824" spans="1:10" x14ac:dyDescent="0.2">
      <c r="A824" s="772">
        <v>756</v>
      </c>
      <c r="B824" s="777" t="s">
        <v>214</v>
      </c>
      <c r="C824" s="774" t="s">
        <v>215</v>
      </c>
      <c r="D824" s="774" t="s">
        <v>14</v>
      </c>
      <c r="E824" s="774"/>
      <c r="F824" s="775">
        <v>450</v>
      </c>
      <c r="G824" s="775">
        <f t="shared" si="175"/>
        <v>0</v>
      </c>
      <c r="H824" s="775">
        <v>4220</v>
      </c>
      <c r="I824" s="775">
        <f t="shared" si="176"/>
        <v>0</v>
      </c>
      <c r="J824" s="784">
        <f t="shared" si="177"/>
        <v>0</v>
      </c>
    </row>
    <row r="825" spans="1:10" x14ac:dyDescent="0.2">
      <c r="A825" s="772">
        <v>757</v>
      </c>
      <c r="B825" s="777" t="s">
        <v>216</v>
      </c>
      <c r="C825" s="774"/>
      <c r="D825" s="774" t="s">
        <v>35</v>
      </c>
      <c r="E825" s="774"/>
      <c r="F825" s="775">
        <v>100</v>
      </c>
      <c r="G825" s="775">
        <f t="shared" si="175"/>
        <v>0</v>
      </c>
      <c r="H825" s="775">
        <v>189</v>
      </c>
      <c r="I825" s="775">
        <f t="shared" si="176"/>
        <v>0</v>
      </c>
      <c r="J825" s="784">
        <f t="shared" si="177"/>
        <v>0</v>
      </c>
    </row>
    <row r="826" spans="1:10" x14ac:dyDescent="0.2">
      <c r="A826" s="772">
        <v>758</v>
      </c>
      <c r="B826" s="777" t="s">
        <v>217</v>
      </c>
      <c r="C826" s="774" t="s">
        <v>218</v>
      </c>
      <c r="D826" s="774" t="s">
        <v>14</v>
      </c>
      <c r="E826" s="774"/>
      <c r="F826" s="775">
        <v>50</v>
      </c>
      <c r="G826" s="775">
        <f t="shared" si="175"/>
        <v>0</v>
      </c>
      <c r="H826" s="775">
        <v>324</v>
      </c>
      <c r="I826" s="775">
        <f t="shared" si="176"/>
        <v>0</v>
      </c>
      <c r="J826" s="784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49">
        <f t="shared" si="177"/>
        <v>0</v>
      </c>
    </row>
    <row r="828" spans="1:10" x14ac:dyDescent="0.2">
      <c r="A828" s="772">
        <v>760</v>
      </c>
      <c r="B828" s="773" t="s">
        <v>219</v>
      </c>
      <c r="C828" s="778" t="s">
        <v>221</v>
      </c>
      <c r="D828" s="774" t="s">
        <v>35</v>
      </c>
      <c r="E828" s="774"/>
      <c r="F828" s="775">
        <v>80</v>
      </c>
      <c r="G828" s="775">
        <f t="shared" si="175"/>
        <v>0</v>
      </c>
      <c r="H828" s="775">
        <v>45</v>
      </c>
      <c r="I828" s="775">
        <f t="shared" si="176"/>
        <v>0</v>
      </c>
      <c r="J828" s="784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49">
        <f t="shared" si="177"/>
        <v>0</v>
      </c>
    </row>
    <row r="830" spans="1:10" x14ac:dyDescent="0.2">
      <c r="A830" s="772">
        <v>762</v>
      </c>
      <c r="B830" s="773" t="s">
        <v>274</v>
      </c>
      <c r="C830" s="778" t="s">
        <v>221</v>
      </c>
      <c r="D830" s="774" t="s">
        <v>35</v>
      </c>
      <c r="E830" s="774"/>
      <c r="F830" s="775">
        <v>0</v>
      </c>
      <c r="G830" s="775">
        <f t="shared" si="175"/>
        <v>0</v>
      </c>
      <c r="H830" s="775">
        <v>34</v>
      </c>
      <c r="I830" s="775">
        <f t="shared" si="176"/>
        <v>0</v>
      </c>
      <c r="J830" s="784">
        <f t="shared" si="177"/>
        <v>0</v>
      </c>
    </row>
    <row r="831" spans="1:10" x14ac:dyDescent="0.2">
      <c r="A831" s="762">
        <v>708</v>
      </c>
      <c r="B831" s="779" t="s">
        <v>214</v>
      </c>
      <c r="C831" s="764"/>
      <c r="D831" s="764" t="s">
        <v>14</v>
      </c>
      <c r="E831" s="764"/>
      <c r="F831" s="765">
        <v>450</v>
      </c>
      <c r="G831" s="765">
        <f t="shared" si="175"/>
        <v>0</v>
      </c>
      <c r="H831" s="765">
        <v>126</v>
      </c>
      <c r="I831" s="765">
        <f t="shared" si="176"/>
        <v>0</v>
      </c>
      <c r="J831" s="771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49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49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49">
        <f t="shared" si="177"/>
        <v>0</v>
      </c>
    </row>
    <row r="835" spans="1:10" x14ac:dyDescent="0.2">
      <c r="A835" s="772">
        <v>766</v>
      </c>
      <c r="B835" s="773" t="s">
        <v>222</v>
      </c>
      <c r="C835" s="778" t="s">
        <v>223</v>
      </c>
      <c r="D835" s="774" t="s">
        <v>35</v>
      </c>
      <c r="E835" s="774"/>
      <c r="F835" s="775">
        <v>150</v>
      </c>
      <c r="G835" s="775">
        <f t="shared" si="175"/>
        <v>0</v>
      </c>
      <c r="H835" s="775">
        <v>227</v>
      </c>
      <c r="I835" s="775">
        <f t="shared" si="176"/>
        <v>0</v>
      </c>
      <c r="J835" s="784">
        <f t="shared" si="177"/>
        <v>0</v>
      </c>
    </row>
    <row r="836" spans="1:10" x14ac:dyDescent="0.2">
      <c r="A836" s="772">
        <v>767</v>
      </c>
      <c r="B836" s="773" t="s">
        <v>281</v>
      </c>
      <c r="C836" s="778" t="s">
        <v>225</v>
      </c>
      <c r="D836" s="774" t="s">
        <v>35</v>
      </c>
      <c r="E836" s="774"/>
      <c r="F836" s="775">
        <v>150</v>
      </c>
      <c r="G836" s="775">
        <f t="shared" si="175"/>
        <v>0</v>
      </c>
      <c r="H836" s="775">
        <v>234</v>
      </c>
      <c r="I836" s="775">
        <f t="shared" si="176"/>
        <v>0</v>
      </c>
      <c r="J836" s="784">
        <f t="shared" si="177"/>
        <v>0</v>
      </c>
    </row>
    <row r="837" spans="1:10" x14ac:dyDescent="0.2">
      <c r="A837" s="772">
        <v>768</v>
      </c>
      <c r="B837" s="773" t="s">
        <v>224</v>
      </c>
      <c r="C837" s="778" t="s">
        <v>225</v>
      </c>
      <c r="D837" s="774" t="s">
        <v>35</v>
      </c>
      <c r="E837" s="774"/>
      <c r="F837" s="775">
        <v>150</v>
      </c>
      <c r="G837" s="775">
        <f t="shared" si="175"/>
        <v>0</v>
      </c>
      <c r="H837" s="775">
        <v>157</v>
      </c>
      <c r="I837" s="775">
        <f t="shared" si="176"/>
        <v>0</v>
      </c>
      <c r="J837" s="784">
        <f t="shared" si="177"/>
        <v>0</v>
      </c>
    </row>
    <row r="838" spans="1:10" x14ac:dyDescent="0.2">
      <c r="A838" s="772">
        <v>769</v>
      </c>
      <c r="B838" s="773" t="s">
        <v>226</v>
      </c>
      <c r="C838" s="778" t="s">
        <v>223</v>
      </c>
      <c r="D838" s="774" t="s">
        <v>35</v>
      </c>
      <c r="E838" s="774"/>
      <c r="F838" s="775">
        <v>150</v>
      </c>
      <c r="G838" s="775">
        <f t="shared" si="175"/>
        <v>0</v>
      </c>
      <c r="H838" s="775">
        <v>221</v>
      </c>
      <c r="I838" s="775">
        <f t="shared" si="176"/>
        <v>0</v>
      </c>
      <c r="J838" s="784">
        <f t="shared" si="177"/>
        <v>0</v>
      </c>
    </row>
    <row r="839" spans="1:10" x14ac:dyDescent="0.2">
      <c r="A839" s="772">
        <v>770</v>
      </c>
      <c r="B839" s="773" t="s">
        <v>228</v>
      </c>
      <c r="C839" s="778" t="s">
        <v>229</v>
      </c>
      <c r="D839" s="774" t="s">
        <v>35</v>
      </c>
      <c r="E839" s="774"/>
      <c r="F839" s="775">
        <v>120</v>
      </c>
      <c r="G839" s="775">
        <f t="shared" si="175"/>
        <v>0</v>
      </c>
      <c r="H839" s="775">
        <v>33</v>
      </c>
      <c r="I839" s="775">
        <f t="shared" si="176"/>
        <v>0</v>
      </c>
      <c r="J839" s="784">
        <f t="shared" si="177"/>
        <v>0</v>
      </c>
    </row>
    <row r="840" spans="1:10" x14ac:dyDescent="0.2">
      <c r="A840" s="772">
        <v>771</v>
      </c>
      <c r="B840" s="773" t="s">
        <v>230</v>
      </c>
      <c r="C840" s="778" t="s">
        <v>229</v>
      </c>
      <c r="D840" s="774" t="s">
        <v>35</v>
      </c>
      <c r="E840" s="774"/>
      <c r="F840" s="775">
        <v>120</v>
      </c>
      <c r="G840" s="775">
        <f t="shared" si="175"/>
        <v>0</v>
      </c>
      <c r="H840" s="775">
        <v>30</v>
      </c>
      <c r="I840" s="775">
        <f t="shared" si="176"/>
        <v>0</v>
      </c>
      <c r="J840" s="784">
        <f t="shared" si="177"/>
        <v>0</v>
      </c>
    </row>
    <row r="841" spans="1:10" x14ac:dyDescent="0.2">
      <c r="A841" s="762">
        <v>734</v>
      </c>
      <c r="B841" s="768" t="s">
        <v>599</v>
      </c>
      <c r="C841" s="769" t="s">
        <v>225</v>
      </c>
      <c r="D841" s="764" t="s">
        <v>35</v>
      </c>
      <c r="E841" s="764"/>
      <c r="F841" s="765">
        <v>150</v>
      </c>
      <c r="G841" s="765">
        <f t="shared" si="175"/>
        <v>0</v>
      </c>
      <c r="H841" s="765">
        <v>221</v>
      </c>
      <c r="I841" s="765">
        <f t="shared" si="176"/>
        <v>0</v>
      </c>
      <c r="J841" s="771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49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49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49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49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49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79"/>
      <c r="B848" s="880"/>
      <c r="C848" s="881"/>
      <c r="D848" s="882"/>
      <c r="E848" s="883"/>
      <c r="F848" s="884"/>
      <c r="G848" s="885"/>
      <c r="H848" s="884"/>
      <c r="I848" s="885"/>
      <c r="J848" s="885"/>
    </row>
    <row r="849" spans="1:39" ht="25.5" hidden="1" x14ac:dyDescent="0.2">
      <c r="A849" s="577"/>
      <c r="B849" s="535" t="s">
        <v>626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86"/>
      <c r="B850" s="887"/>
      <c r="C850" s="888"/>
      <c r="D850" s="889"/>
      <c r="E850" s="889"/>
      <c r="F850" s="889"/>
      <c r="G850" s="890"/>
      <c r="H850" s="890"/>
      <c r="I850" s="890"/>
      <c r="J850" s="890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'[9]кс-3 №5'!$K$41</f>
        <v>3765830.5192735754</v>
      </c>
      <c r="M851" s="564">
        <f>K851-L851</f>
        <v>-716852.87180000031</v>
      </c>
    </row>
    <row r="852" spans="1:39" ht="13.5" thickBot="1" x14ac:dyDescent="0.25">
      <c r="A852" s="891"/>
      <c r="B852" s="892" t="s">
        <v>383</v>
      </c>
      <c r="C852" s="893"/>
      <c r="D852" s="894"/>
      <c r="E852" s="895"/>
      <c r="F852" s="896"/>
      <c r="G852" s="897">
        <f>G851/1.2*0.2</f>
        <v>265013.14250000002</v>
      </c>
      <c r="H852" s="896"/>
      <c r="I852" s="897">
        <f>I851/1.2*0.2</f>
        <v>243149.79874559585</v>
      </c>
      <c r="J852" s="897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687"/>
      <c r="D854" s="1687"/>
      <c r="E854" s="1687"/>
      <c r="F854" s="1687"/>
      <c r="G854" s="1687"/>
      <c r="H854" s="1687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686" t="s">
        <v>551</v>
      </c>
      <c r="C855" s="1686"/>
      <c r="D855" s="1686"/>
      <c r="E855" s="1686"/>
      <c r="F855" s="1686"/>
      <c r="G855" s="1686"/>
      <c r="H855" s="1686"/>
      <c r="I855" s="1686"/>
      <c r="J855" s="1686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687"/>
      <c r="D856" s="1687"/>
      <c r="E856" s="1687"/>
      <c r="F856" s="1687"/>
      <c r="G856" s="1687"/>
      <c r="H856" s="1687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686" t="s">
        <v>551</v>
      </c>
      <c r="C857" s="1686"/>
      <c r="D857" s="1686"/>
      <c r="E857" s="1686"/>
      <c r="F857" s="1686"/>
      <c r="G857" s="1686"/>
      <c r="H857" s="1686"/>
      <c r="I857" s="1686"/>
      <c r="J857" s="1686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684"/>
      <c r="C859" s="1684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683"/>
      <c r="C863" s="1683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684"/>
      <c r="C867" s="1684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710"/>
      <c r="B1" s="1710"/>
      <c r="C1" s="1710"/>
      <c r="D1" s="1710"/>
      <c r="E1" s="693"/>
      <c r="F1" s="693"/>
      <c r="G1" s="693"/>
      <c r="H1" s="1707" t="s">
        <v>525</v>
      </c>
      <c r="I1" s="1707"/>
      <c r="J1" s="1707"/>
      <c r="K1" s="1707"/>
      <c r="L1" s="1707"/>
    </row>
    <row r="2" spans="1:12" x14ac:dyDescent="0.25">
      <c r="A2" s="693"/>
      <c r="B2" s="693"/>
      <c r="C2" s="693"/>
      <c r="D2" s="693"/>
      <c r="E2" s="693"/>
      <c r="F2" s="693"/>
      <c r="G2" s="693"/>
      <c r="H2" s="1707" t="s">
        <v>526</v>
      </c>
      <c r="I2" s="1707"/>
      <c r="J2" s="1707"/>
      <c r="K2" s="1707"/>
      <c r="L2" s="1707"/>
    </row>
    <row r="3" spans="1:12" x14ac:dyDescent="0.25">
      <c r="A3" s="693"/>
      <c r="B3" s="693"/>
      <c r="C3" s="693"/>
      <c r="D3" s="693"/>
      <c r="E3" s="693"/>
      <c r="F3" s="693"/>
      <c r="G3" s="693"/>
      <c r="H3" s="1707" t="s">
        <v>527</v>
      </c>
      <c r="I3" s="1707"/>
      <c r="J3" s="1707"/>
      <c r="K3" s="1707"/>
      <c r="L3" s="1707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708" t="s">
        <v>528</v>
      </c>
      <c r="L4" s="1709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707" t="s">
        <v>501</v>
      </c>
      <c r="J5" s="1707"/>
      <c r="K5" s="1708">
        <v>322005</v>
      </c>
      <c r="L5" s="1709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715" t="s">
        <v>504</v>
      </c>
      <c r="C7" s="1715"/>
      <c r="D7" s="1715"/>
      <c r="E7" s="1715"/>
      <c r="F7" s="1715"/>
      <c r="G7" s="1715"/>
      <c r="H7" s="1715"/>
      <c r="I7" s="1715"/>
      <c r="J7" s="690" t="s">
        <v>505</v>
      </c>
      <c r="K7" s="1716">
        <v>58306175</v>
      </c>
      <c r="L7" s="1717"/>
    </row>
    <row r="8" spans="1:12" ht="15.75" customHeight="1" x14ac:dyDescent="0.25">
      <c r="A8" s="599"/>
      <c r="B8" s="1718" t="s">
        <v>507</v>
      </c>
      <c r="C8" s="1718"/>
      <c r="D8" s="1718"/>
      <c r="E8" s="1718"/>
      <c r="F8" s="1718"/>
      <c r="G8" s="1718"/>
      <c r="H8" s="1718"/>
      <c r="I8" s="1718"/>
      <c r="J8" s="693"/>
      <c r="K8" s="691"/>
      <c r="L8" s="692"/>
    </row>
    <row r="9" spans="1:12" ht="42.75" customHeight="1" x14ac:dyDescent="0.25">
      <c r="A9" s="599" t="s">
        <v>508</v>
      </c>
      <c r="B9" s="1715" t="s">
        <v>529</v>
      </c>
      <c r="C9" s="1715"/>
      <c r="D9" s="1715"/>
      <c r="E9" s="1715"/>
      <c r="F9" s="1715"/>
      <c r="G9" s="1715"/>
      <c r="H9" s="1715"/>
      <c r="I9" s="1715"/>
      <c r="J9" s="690" t="s">
        <v>505</v>
      </c>
      <c r="K9" s="1719">
        <v>47569575</v>
      </c>
      <c r="L9" s="1720"/>
    </row>
    <row r="10" spans="1:12" ht="12.75" customHeight="1" x14ac:dyDescent="0.25">
      <c r="A10" s="599"/>
      <c r="B10" s="1718" t="s">
        <v>507</v>
      </c>
      <c r="C10" s="1718"/>
      <c r="D10" s="1718"/>
      <c r="E10" s="1718"/>
      <c r="F10" s="1718"/>
      <c r="G10" s="1718"/>
      <c r="H10" s="1718"/>
      <c r="I10" s="1718"/>
      <c r="J10" s="693"/>
      <c r="K10" s="691"/>
      <c r="L10" s="692"/>
    </row>
    <row r="11" spans="1:12" ht="35.25" customHeight="1" x14ac:dyDescent="0.25">
      <c r="A11" s="599" t="s">
        <v>556</v>
      </c>
      <c r="B11" s="1715" t="s">
        <v>558</v>
      </c>
      <c r="C11" s="1715"/>
      <c r="D11" s="1715"/>
      <c r="E11" s="1715"/>
      <c r="F11" s="1715"/>
      <c r="G11" s="1715"/>
      <c r="H11" s="1715"/>
      <c r="I11" s="1715"/>
      <c r="J11" s="690"/>
      <c r="K11" s="1719" t="str">
        <f>IF([2]Source!Y15&lt;&gt;"",[2]Source!Y15," ")</f>
        <v xml:space="preserve"> </v>
      </c>
      <c r="L11" s="1720"/>
    </row>
    <row r="12" spans="1:12" x14ac:dyDescent="0.25">
      <c r="A12" s="602"/>
      <c r="B12" s="1718" t="s">
        <v>530</v>
      </c>
      <c r="C12" s="1718"/>
      <c r="D12" s="1718"/>
      <c r="E12" s="1718"/>
      <c r="F12" s="1718"/>
      <c r="G12" s="1718"/>
      <c r="H12" s="1718"/>
      <c r="I12" s="1718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707" t="s">
        <v>531</v>
      </c>
      <c r="I14" s="1707"/>
      <c r="J14" s="1721"/>
      <c r="K14" s="1708" t="str">
        <f>IF([2]Source!AC15&lt;&gt;"",[2]Source!AC15," ")</f>
        <v xml:space="preserve"> </v>
      </c>
      <c r="L14" s="1709"/>
    </row>
    <row r="15" spans="1:12" x14ac:dyDescent="0.25">
      <c r="A15" s="693"/>
      <c r="B15" s="693"/>
      <c r="C15" s="693"/>
      <c r="D15" s="693"/>
      <c r="E15" s="1707" t="s">
        <v>532</v>
      </c>
      <c r="F15" s="1707"/>
      <c r="G15" s="1707"/>
      <c r="H15" s="1707"/>
      <c r="I15" s="1711" t="s">
        <v>514</v>
      </c>
      <c r="J15" s="1712"/>
      <c r="K15" s="1713" t="s">
        <v>515</v>
      </c>
      <c r="L15" s="1714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722" t="s">
        <v>516</v>
      </c>
      <c r="J16" s="1723"/>
      <c r="K16" s="1724">
        <v>45198</v>
      </c>
      <c r="L16" s="1725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726" t="s">
        <v>533</v>
      </c>
      <c r="F18" s="1727"/>
      <c r="G18" s="1726" t="s">
        <v>534</v>
      </c>
      <c r="H18" s="1730"/>
      <c r="I18" s="1726" t="s">
        <v>520</v>
      </c>
      <c r="J18" s="1727"/>
      <c r="K18" s="1727"/>
      <c r="L18" s="1730"/>
    </row>
    <row r="19" spans="1:30" s="606" customFormat="1" x14ac:dyDescent="0.2">
      <c r="A19" s="605"/>
      <c r="B19" s="605"/>
      <c r="C19" s="605"/>
      <c r="D19" s="605"/>
      <c r="E19" s="1728"/>
      <c r="F19" s="1729"/>
      <c r="G19" s="1728"/>
      <c r="H19" s="1731"/>
      <c r="I19" s="1732" t="s">
        <v>521</v>
      </c>
      <c r="J19" s="1733"/>
      <c r="K19" s="1732" t="s">
        <v>522</v>
      </c>
      <c r="L19" s="1734"/>
    </row>
    <row r="20" spans="1:30" x14ac:dyDescent="0.25">
      <c r="A20" s="693"/>
      <c r="B20" s="693"/>
      <c r="C20" s="693"/>
      <c r="D20" s="693"/>
      <c r="E20" s="1716">
        <v>1</v>
      </c>
      <c r="F20" s="1736"/>
      <c r="G20" s="1724">
        <v>45371</v>
      </c>
      <c r="H20" s="1725"/>
      <c r="I20" s="1724">
        <v>45198</v>
      </c>
      <c r="J20" s="1737"/>
      <c r="K20" s="1724">
        <f>G20</f>
        <v>45371</v>
      </c>
      <c r="L20" s="1725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738" t="s">
        <v>535</v>
      </c>
      <c r="B23" s="1738"/>
      <c r="C23" s="1738"/>
      <c r="D23" s="1738"/>
      <c r="E23" s="1738"/>
      <c r="F23" s="1738"/>
      <c r="G23" s="1738"/>
      <c r="H23" s="1738"/>
      <c r="I23" s="1738"/>
      <c r="J23" s="1738"/>
      <c r="K23" s="1738"/>
      <c r="L23" s="1738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735" t="s">
        <v>536</v>
      </c>
      <c r="B26" s="1735" t="s">
        <v>537</v>
      </c>
      <c r="C26" s="1735"/>
      <c r="D26" s="1735"/>
      <c r="E26" s="1735"/>
      <c r="F26" s="1735" t="s">
        <v>538</v>
      </c>
      <c r="G26" s="1735" t="s">
        <v>539</v>
      </c>
      <c r="H26" s="1735"/>
      <c r="I26" s="1735"/>
      <c r="J26" s="1735"/>
      <c r="K26" s="1735"/>
      <c r="L26" s="1735"/>
    </row>
    <row r="27" spans="1:30" ht="15" customHeight="1" x14ac:dyDescent="0.25">
      <c r="A27" s="1735"/>
      <c r="B27" s="1735"/>
      <c r="C27" s="1735"/>
      <c r="D27" s="1735"/>
      <c r="E27" s="1735"/>
      <c r="F27" s="1735"/>
      <c r="G27" s="1735" t="s">
        <v>540</v>
      </c>
      <c r="H27" s="1735"/>
      <c r="I27" s="1735" t="s">
        <v>541</v>
      </c>
      <c r="J27" s="1735"/>
      <c r="K27" s="1735" t="s">
        <v>542</v>
      </c>
      <c r="L27" s="1735"/>
    </row>
    <row r="28" spans="1:30" ht="15" customHeight="1" x14ac:dyDescent="0.25">
      <c r="A28" s="1735"/>
      <c r="B28" s="1735"/>
      <c r="C28" s="1735"/>
      <c r="D28" s="1735"/>
      <c r="E28" s="1735"/>
      <c r="F28" s="1735"/>
      <c r="G28" s="1735"/>
      <c r="H28" s="1735"/>
      <c r="I28" s="1735"/>
      <c r="J28" s="1735"/>
      <c r="K28" s="1735"/>
      <c r="L28" s="1735"/>
    </row>
    <row r="29" spans="1:30" ht="15" customHeight="1" x14ac:dyDescent="0.25">
      <c r="A29" s="1735"/>
      <c r="B29" s="1735"/>
      <c r="C29" s="1735"/>
      <c r="D29" s="1735"/>
      <c r="E29" s="1735"/>
      <c r="F29" s="1735"/>
      <c r="G29" s="1735"/>
      <c r="H29" s="1735"/>
      <c r="I29" s="1735"/>
      <c r="J29" s="1735"/>
      <c r="K29" s="1735"/>
      <c r="L29" s="1735"/>
    </row>
    <row r="30" spans="1:30" ht="15.75" customHeight="1" x14ac:dyDescent="0.25">
      <c r="A30" s="695">
        <v>1</v>
      </c>
      <c r="B30" s="1739">
        <v>2</v>
      </c>
      <c r="C30" s="1739"/>
      <c r="D30" s="1739"/>
      <c r="E30" s="1739"/>
      <c r="F30" s="695">
        <v>3</v>
      </c>
      <c r="G30" s="1739">
        <v>4</v>
      </c>
      <c r="H30" s="1739"/>
      <c r="I30" s="1739">
        <v>5</v>
      </c>
      <c r="J30" s="1739"/>
      <c r="K30" s="1739">
        <v>6</v>
      </c>
      <c r="L30" s="173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740" t="s">
        <v>543</v>
      </c>
      <c r="C31" s="1740"/>
      <c r="D31" s="1740"/>
      <c r="E31" s="1740"/>
      <c r="F31" s="611"/>
      <c r="G31" s="1741">
        <f>K31</f>
        <v>0</v>
      </c>
      <c r="H31" s="1742"/>
      <c r="I31" s="1741">
        <f>K31</f>
        <v>0</v>
      </c>
      <c r="J31" s="1742"/>
      <c r="K31" s="1743">
        <f>'[1]кс-2'!J806/1.2</f>
        <v>0</v>
      </c>
      <c r="L31" s="1743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744" t="s">
        <v>572</v>
      </c>
      <c r="C32" s="1744"/>
      <c r="D32" s="1744"/>
      <c r="E32" s="1744"/>
      <c r="F32" s="694"/>
      <c r="G32" s="1745"/>
      <c r="H32" s="1745"/>
      <c r="I32" s="1745"/>
      <c r="J32" s="1745"/>
      <c r="K32" s="1746">
        <f>K31</f>
        <v>0</v>
      </c>
      <c r="L32" s="1746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747" t="s">
        <v>544</v>
      </c>
      <c r="B33" s="1747"/>
      <c r="C33" s="1747"/>
      <c r="D33" s="1747"/>
      <c r="E33" s="1747"/>
      <c r="F33" s="1747"/>
      <c r="G33" s="1748">
        <f>G31</f>
        <v>0</v>
      </c>
      <c r="H33" s="1749"/>
      <c r="I33" s="1748">
        <f>K33</f>
        <v>0</v>
      </c>
      <c r="J33" s="1749"/>
      <c r="K33" s="1748">
        <f>K31</f>
        <v>0</v>
      </c>
      <c r="L33" s="1749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750" t="s">
        <v>545</v>
      </c>
      <c r="B34" s="1750"/>
      <c r="C34" s="1750"/>
      <c r="D34" s="1750"/>
      <c r="E34" s="1750"/>
      <c r="F34" s="1750"/>
      <c r="G34" s="1745"/>
      <c r="H34" s="1745"/>
      <c r="I34" s="1745"/>
      <c r="J34" s="1745"/>
      <c r="K34" s="1746">
        <f>0.2*K33</f>
        <v>0</v>
      </c>
      <c r="L34" s="1746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747" t="s">
        <v>546</v>
      </c>
      <c r="B35" s="1747"/>
      <c r="C35" s="1747"/>
      <c r="D35" s="1747"/>
      <c r="E35" s="1747"/>
      <c r="F35" s="1747"/>
      <c r="G35" s="1751"/>
      <c r="H35" s="1751"/>
      <c r="I35" s="1751"/>
      <c r="J35" s="1751"/>
      <c r="K35" s="1752">
        <f>K33+K34</f>
        <v>0</v>
      </c>
      <c r="L35" s="175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750" t="s">
        <v>573</v>
      </c>
      <c r="B36" s="1750"/>
      <c r="C36" s="1750"/>
      <c r="D36" s="1750"/>
      <c r="E36" s="1750"/>
      <c r="F36" s="1750"/>
      <c r="G36" s="1753">
        <f>K36</f>
        <v>0</v>
      </c>
      <c r="H36" s="1753"/>
      <c r="I36" s="1753">
        <f>K36</f>
        <v>0</v>
      </c>
      <c r="J36" s="1753"/>
      <c r="K36" s="1753">
        <f>0.5093*K35</f>
        <v>0</v>
      </c>
      <c r="L36" s="1753"/>
    </row>
    <row r="37" spans="1:30" s="615" customFormat="1" ht="15.75" customHeight="1" x14ac:dyDescent="0.2">
      <c r="A37" s="1747" t="s">
        <v>547</v>
      </c>
      <c r="B37" s="1747"/>
      <c r="C37" s="1747"/>
      <c r="D37" s="1747"/>
      <c r="E37" s="1747"/>
      <c r="F37" s="1747"/>
      <c r="G37" s="1751"/>
      <c r="H37" s="1751"/>
      <c r="I37" s="1751"/>
      <c r="J37" s="1751"/>
      <c r="K37" s="1752">
        <f>K35-K36</f>
        <v>0</v>
      </c>
      <c r="L37" s="1752"/>
    </row>
    <row r="38" spans="1:30" s="615" customFormat="1" ht="15.75" customHeight="1" x14ac:dyDescent="0.2">
      <c r="A38" s="1750" t="s">
        <v>383</v>
      </c>
      <c r="B38" s="1750"/>
      <c r="C38" s="1750"/>
      <c r="D38" s="1750"/>
      <c r="E38" s="1750"/>
      <c r="F38" s="1750"/>
      <c r="G38" s="1754"/>
      <c r="H38" s="1754"/>
      <c r="I38" s="1754"/>
      <c r="J38" s="1754"/>
      <c r="K38" s="1753">
        <f>K37/6</f>
        <v>0</v>
      </c>
      <c r="L38" s="175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756" t="s">
        <v>554</v>
      </c>
      <c r="C45" s="1756"/>
      <c r="D45" s="1756"/>
      <c r="E45" s="1756"/>
      <c r="F45" s="1756"/>
      <c r="G45" s="1756"/>
      <c r="H45" s="1756"/>
      <c r="I45" s="626"/>
      <c r="J45" s="1757" t="s">
        <v>555</v>
      </c>
      <c r="K45" s="1757"/>
      <c r="L45" s="1757"/>
    </row>
    <row r="46" spans="1:30" x14ac:dyDescent="0.25">
      <c r="A46" s="693"/>
      <c r="B46" s="693"/>
      <c r="C46" s="627"/>
      <c r="D46" s="627"/>
      <c r="E46" s="1755" t="s">
        <v>551</v>
      </c>
      <c r="F46" s="1755"/>
      <c r="G46" s="1755"/>
      <c r="H46" s="1755"/>
      <c r="I46" s="1755"/>
      <c r="J46" s="1755" t="s">
        <v>552</v>
      </c>
      <c r="K46" s="1755"/>
      <c r="L46" s="1755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756" t="s">
        <v>549</v>
      </c>
      <c r="C49" s="1756"/>
      <c r="D49" s="1756"/>
      <c r="E49" s="1756"/>
      <c r="F49" s="1756"/>
      <c r="G49" s="1756"/>
      <c r="H49" s="1756"/>
      <c r="I49" s="626"/>
      <c r="J49" s="1757" t="s">
        <v>550</v>
      </c>
      <c r="K49" s="1757"/>
      <c r="L49" s="1757"/>
    </row>
    <row r="50" spans="1:12" x14ac:dyDescent="0.25">
      <c r="A50" s="693"/>
      <c r="B50" s="693"/>
      <c r="C50" s="627"/>
      <c r="D50" s="627"/>
      <c r="E50" s="1755" t="s">
        <v>551</v>
      </c>
      <c r="F50" s="1755"/>
      <c r="G50" s="1755"/>
      <c r="H50" s="1755"/>
      <c r="I50" s="1755"/>
      <c r="J50" s="1755" t="s">
        <v>552</v>
      </c>
      <c r="K50" s="1755"/>
      <c r="L50" s="1755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249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696"/>
      <c r="J6" s="644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696"/>
      <c r="J8" s="645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0" x14ac:dyDescent="0.2">
      <c r="A16" s="504"/>
      <c r="B16" s="505"/>
      <c r="C16" s="505"/>
      <c r="D16" s="506"/>
      <c r="E16" s="506"/>
      <c r="F16" s="506"/>
      <c r="G16" s="1699"/>
      <c r="H16" s="1701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688" t="s">
        <v>523</v>
      </c>
      <c r="C18" s="1688"/>
      <c r="D18" s="1688"/>
      <c r="E18" s="1688"/>
      <c r="F18" s="1688"/>
      <c r="G18" s="1688"/>
      <c r="H18" s="706"/>
      <c r="I18" s="707"/>
      <c r="J18" s="708"/>
    </row>
    <row r="19" spans="1:10" ht="15" customHeight="1" thickBot="1" x14ac:dyDescent="0.25">
      <c r="A19" s="79"/>
      <c r="B19" s="1688" t="s">
        <v>524</v>
      </c>
      <c r="C19" s="1689"/>
      <c r="D19" s="1689"/>
      <c r="E19" s="1689"/>
      <c r="F19" s="1689"/>
      <c r="G19" s="1689"/>
      <c r="H19" s="1690"/>
      <c r="I19" s="1690"/>
      <c r="J19" s="1690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691" t="s">
        <v>444</v>
      </c>
      <c r="G20" s="1692"/>
      <c r="H20" s="1691" t="s">
        <v>445</v>
      </c>
      <c r="I20" s="1692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58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58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687"/>
      <c r="D809" s="1687"/>
      <c r="E809" s="1687"/>
      <c r="F809" s="1687"/>
      <c r="G809" s="1687"/>
      <c r="H809" s="168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685" t="s">
        <v>561</v>
      </c>
      <c r="T809" s="1685"/>
      <c r="U809" s="1685"/>
      <c r="V809" s="1685"/>
      <c r="W809" s="1685"/>
      <c r="X809" s="168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686" t="s">
        <v>551</v>
      </c>
      <c r="C810" s="1686"/>
      <c r="D810" s="1686"/>
      <c r="E810" s="1686"/>
      <c r="F810" s="1686"/>
      <c r="G810" s="1686"/>
      <c r="H810" s="1686"/>
      <c r="I810" s="1686"/>
      <c r="J810" s="168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687"/>
      <c r="D811" s="1687"/>
      <c r="E811" s="1687"/>
      <c r="F811" s="1687"/>
      <c r="G811" s="1687"/>
      <c r="H811" s="168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685" t="s">
        <v>564</v>
      </c>
      <c r="T811" s="1685"/>
      <c r="U811" s="1685"/>
      <c r="V811" s="1685"/>
      <c r="W811" s="1685"/>
      <c r="X811" s="168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686" t="s">
        <v>551</v>
      </c>
      <c r="C812" s="1686"/>
      <c r="D812" s="1686"/>
      <c r="E812" s="1686"/>
      <c r="F812" s="1686"/>
      <c r="G812" s="1686"/>
      <c r="H812" s="1686"/>
      <c r="I812" s="1686"/>
      <c r="J812" s="168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684"/>
      <c r="C814" s="1684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683"/>
      <c r="C818" s="1683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684"/>
      <c r="C822" s="1684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809:R812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710"/>
      <c r="B1" s="1710"/>
      <c r="C1" s="1710"/>
      <c r="D1" s="1710"/>
      <c r="E1" s="594"/>
      <c r="F1" s="594"/>
      <c r="G1" s="594"/>
      <c r="H1" s="1707" t="s">
        <v>525</v>
      </c>
      <c r="I1" s="1707"/>
      <c r="J1" s="1707"/>
      <c r="K1" s="1707"/>
      <c r="L1" s="1707"/>
    </row>
    <row r="2" spans="1:12" x14ac:dyDescent="0.25">
      <c r="A2" s="594"/>
      <c r="B2" s="594"/>
      <c r="C2" s="594"/>
      <c r="D2" s="594"/>
      <c r="E2" s="594"/>
      <c r="F2" s="594"/>
      <c r="G2" s="594"/>
      <c r="H2" s="1707" t="s">
        <v>526</v>
      </c>
      <c r="I2" s="1707"/>
      <c r="J2" s="1707"/>
      <c r="K2" s="1707"/>
      <c r="L2" s="1707"/>
    </row>
    <row r="3" spans="1:12" x14ac:dyDescent="0.25">
      <c r="A3" s="594"/>
      <c r="B3" s="594"/>
      <c r="C3" s="594"/>
      <c r="D3" s="594"/>
      <c r="E3" s="594"/>
      <c r="F3" s="594"/>
      <c r="G3" s="594"/>
      <c r="H3" s="1707" t="s">
        <v>527</v>
      </c>
      <c r="I3" s="1707"/>
      <c r="J3" s="1707"/>
      <c r="K3" s="1707"/>
      <c r="L3" s="1707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708" t="s">
        <v>528</v>
      </c>
      <c r="L4" s="1709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707" t="s">
        <v>501</v>
      </c>
      <c r="J5" s="1707"/>
      <c r="K5" s="1708">
        <v>322005</v>
      </c>
      <c r="L5" s="1709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715" t="s">
        <v>504</v>
      </c>
      <c r="C7" s="1715"/>
      <c r="D7" s="1715"/>
      <c r="E7" s="1715"/>
      <c r="F7" s="1715"/>
      <c r="G7" s="1715"/>
      <c r="H7" s="1715"/>
      <c r="I7" s="1715"/>
      <c r="J7" s="596" t="s">
        <v>505</v>
      </c>
      <c r="K7" s="1716">
        <v>58306175</v>
      </c>
      <c r="L7" s="1717"/>
    </row>
    <row r="8" spans="1:12" ht="15.75" customHeight="1" x14ac:dyDescent="0.25">
      <c r="A8" s="599"/>
      <c r="B8" s="1718" t="s">
        <v>507</v>
      </c>
      <c r="C8" s="1718"/>
      <c r="D8" s="1718"/>
      <c r="E8" s="1718"/>
      <c r="F8" s="1718"/>
      <c r="G8" s="1718"/>
      <c r="H8" s="1718"/>
      <c r="I8" s="1718"/>
      <c r="J8" s="594"/>
      <c r="K8" s="600"/>
      <c r="L8" s="601"/>
    </row>
    <row r="9" spans="1:12" ht="42.75" customHeight="1" x14ac:dyDescent="0.25">
      <c r="A9" s="599" t="s">
        <v>508</v>
      </c>
      <c r="B9" s="1715" t="s">
        <v>529</v>
      </c>
      <c r="C9" s="1715"/>
      <c r="D9" s="1715"/>
      <c r="E9" s="1715"/>
      <c r="F9" s="1715"/>
      <c r="G9" s="1715"/>
      <c r="H9" s="1715"/>
      <c r="I9" s="1715"/>
      <c r="J9" s="596" t="s">
        <v>505</v>
      </c>
      <c r="K9" s="1719">
        <v>47569575</v>
      </c>
      <c r="L9" s="1720"/>
    </row>
    <row r="10" spans="1:12" ht="12.75" customHeight="1" x14ac:dyDescent="0.25">
      <c r="A10" s="599"/>
      <c r="B10" s="1718" t="s">
        <v>507</v>
      </c>
      <c r="C10" s="1718"/>
      <c r="D10" s="1718"/>
      <c r="E10" s="1718"/>
      <c r="F10" s="1718"/>
      <c r="G10" s="1718"/>
      <c r="H10" s="1718"/>
      <c r="I10" s="1718"/>
      <c r="J10" s="594"/>
      <c r="K10" s="600"/>
      <c r="L10" s="601"/>
    </row>
    <row r="11" spans="1:12" ht="35.25" customHeight="1" x14ac:dyDescent="0.25">
      <c r="A11" s="599" t="s">
        <v>556</v>
      </c>
      <c r="B11" s="1715" t="s">
        <v>558</v>
      </c>
      <c r="C11" s="1715"/>
      <c r="D11" s="1715"/>
      <c r="E11" s="1715"/>
      <c r="F11" s="1715"/>
      <c r="G11" s="1715"/>
      <c r="H11" s="1715"/>
      <c r="I11" s="1715"/>
      <c r="J11" s="596"/>
      <c r="K11" s="1719" t="str">
        <f>IF([3]Source!Y15&lt;&gt;"",[3]Source!Y15," ")</f>
        <v xml:space="preserve"> </v>
      </c>
      <c r="L11" s="1720"/>
    </row>
    <row r="12" spans="1:12" x14ac:dyDescent="0.25">
      <c r="A12" s="602"/>
      <c r="B12" s="1718" t="s">
        <v>530</v>
      </c>
      <c r="C12" s="1718"/>
      <c r="D12" s="1718"/>
      <c r="E12" s="1718"/>
      <c r="F12" s="1718"/>
      <c r="G12" s="1718"/>
      <c r="H12" s="1718"/>
      <c r="I12" s="1718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707" t="s">
        <v>531</v>
      </c>
      <c r="I14" s="1707"/>
      <c r="J14" s="1721"/>
      <c r="K14" s="1708" t="str">
        <f>IF([3]Source!AC15&lt;&gt;"",[3]Source!AC15," ")</f>
        <v xml:space="preserve"> </v>
      </c>
      <c r="L14" s="1709"/>
    </row>
    <row r="15" spans="1:12" x14ac:dyDescent="0.25">
      <c r="A15" s="594"/>
      <c r="B15" s="594"/>
      <c r="C15" s="594"/>
      <c r="D15" s="594"/>
      <c r="E15" s="1707" t="s">
        <v>532</v>
      </c>
      <c r="F15" s="1707"/>
      <c r="G15" s="1707"/>
      <c r="H15" s="1707"/>
      <c r="I15" s="1711" t="s">
        <v>514</v>
      </c>
      <c r="J15" s="1712"/>
      <c r="K15" s="1713" t="s">
        <v>515</v>
      </c>
      <c r="L15" s="1714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722" t="s">
        <v>516</v>
      </c>
      <c r="J16" s="1723"/>
      <c r="K16" s="1724">
        <v>45198</v>
      </c>
      <c r="L16" s="1725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726" t="s">
        <v>533</v>
      </c>
      <c r="F18" s="1727"/>
      <c r="G18" s="1726" t="s">
        <v>534</v>
      </c>
      <c r="H18" s="1730"/>
      <c r="I18" s="1726" t="s">
        <v>520</v>
      </c>
      <c r="J18" s="1727"/>
      <c r="K18" s="1727"/>
      <c r="L18" s="1730"/>
    </row>
    <row r="19" spans="1:30" s="606" customFormat="1" x14ac:dyDescent="0.2">
      <c r="A19" s="605"/>
      <c r="B19" s="605"/>
      <c r="C19" s="605"/>
      <c r="D19" s="605"/>
      <c r="E19" s="1728"/>
      <c r="F19" s="1729"/>
      <c r="G19" s="1728"/>
      <c r="H19" s="1731"/>
      <c r="I19" s="1732" t="s">
        <v>521</v>
      </c>
      <c r="J19" s="1733"/>
      <c r="K19" s="1732" t="s">
        <v>522</v>
      </c>
      <c r="L19" s="1734"/>
    </row>
    <row r="20" spans="1:30" x14ac:dyDescent="0.25">
      <c r="A20" s="594"/>
      <c r="B20" s="594"/>
      <c r="C20" s="594"/>
      <c r="D20" s="594"/>
      <c r="E20" s="1716">
        <v>2</v>
      </c>
      <c r="F20" s="1736"/>
      <c r="G20" s="1724">
        <v>45414</v>
      </c>
      <c r="H20" s="1725"/>
      <c r="I20" s="1724">
        <v>45372</v>
      </c>
      <c r="J20" s="1737"/>
      <c r="K20" s="1724">
        <f>G20</f>
        <v>45414</v>
      </c>
      <c r="L20" s="1725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738" t="s">
        <v>535</v>
      </c>
      <c r="B23" s="1738"/>
      <c r="C23" s="1738"/>
      <c r="D23" s="1738"/>
      <c r="E23" s="1738"/>
      <c r="F23" s="1738"/>
      <c r="G23" s="1738"/>
      <c r="H23" s="1738"/>
      <c r="I23" s="1738"/>
      <c r="J23" s="1738"/>
      <c r="K23" s="1738"/>
      <c r="L23" s="1738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735" t="s">
        <v>536</v>
      </c>
      <c r="B26" s="1735" t="s">
        <v>537</v>
      </c>
      <c r="C26" s="1735"/>
      <c r="D26" s="1735"/>
      <c r="E26" s="1735"/>
      <c r="F26" s="1735" t="s">
        <v>538</v>
      </c>
      <c r="G26" s="1735" t="s">
        <v>539</v>
      </c>
      <c r="H26" s="1735"/>
      <c r="I26" s="1735"/>
      <c r="J26" s="1735"/>
      <c r="K26" s="1735"/>
      <c r="L26" s="1735"/>
    </row>
    <row r="27" spans="1:30" ht="15" customHeight="1" x14ac:dyDescent="0.25">
      <c r="A27" s="1735"/>
      <c r="B27" s="1735"/>
      <c r="C27" s="1735"/>
      <c r="D27" s="1735"/>
      <c r="E27" s="1735"/>
      <c r="F27" s="1735"/>
      <c r="G27" s="1735" t="s">
        <v>540</v>
      </c>
      <c r="H27" s="1735"/>
      <c r="I27" s="1735" t="s">
        <v>541</v>
      </c>
      <c r="J27" s="1735"/>
      <c r="K27" s="1735" t="s">
        <v>542</v>
      </c>
      <c r="L27" s="1735"/>
    </row>
    <row r="28" spans="1:30" ht="15" customHeight="1" x14ac:dyDescent="0.25">
      <c r="A28" s="1735"/>
      <c r="B28" s="1735"/>
      <c r="C28" s="1735"/>
      <c r="D28" s="1735"/>
      <c r="E28" s="1735"/>
      <c r="F28" s="1735"/>
      <c r="G28" s="1735"/>
      <c r="H28" s="1735"/>
      <c r="I28" s="1735"/>
      <c r="J28" s="1735"/>
      <c r="K28" s="1735"/>
      <c r="L28" s="1735"/>
    </row>
    <row r="29" spans="1:30" ht="15" customHeight="1" x14ac:dyDescent="0.25">
      <c r="A29" s="1735"/>
      <c r="B29" s="1735"/>
      <c r="C29" s="1735"/>
      <c r="D29" s="1735"/>
      <c r="E29" s="1735"/>
      <c r="F29" s="1735"/>
      <c r="G29" s="1735"/>
      <c r="H29" s="1735"/>
      <c r="I29" s="1735"/>
      <c r="J29" s="1735"/>
      <c r="K29" s="1735"/>
      <c r="L29" s="1735"/>
    </row>
    <row r="30" spans="1:30" ht="15.75" customHeight="1" x14ac:dyDescent="0.25">
      <c r="A30" s="608">
        <v>1</v>
      </c>
      <c r="B30" s="1739">
        <v>2</v>
      </c>
      <c r="C30" s="1739"/>
      <c r="D30" s="1739"/>
      <c r="E30" s="1739"/>
      <c r="F30" s="608">
        <v>3</v>
      </c>
      <c r="G30" s="1739">
        <v>4</v>
      </c>
      <c r="H30" s="1739"/>
      <c r="I30" s="1739">
        <v>5</v>
      </c>
      <c r="J30" s="1739"/>
      <c r="K30" s="1739">
        <v>6</v>
      </c>
      <c r="L30" s="173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740" t="s">
        <v>543</v>
      </c>
      <c r="C31" s="1740"/>
      <c r="D31" s="1740"/>
      <c r="E31" s="1740"/>
      <c r="F31" s="611"/>
      <c r="G31" s="1741">
        <f>11924464.765712+K31</f>
        <v>18437819.421712</v>
      </c>
      <c r="H31" s="1742"/>
      <c r="I31" s="1741">
        <f>11924464.765712+K31</f>
        <v>18437819.421712</v>
      </c>
      <c r="J31" s="1742"/>
      <c r="K31" s="1743">
        <f>'кс-2№2'!J807/1.2</f>
        <v>6513354.6559999995</v>
      </c>
      <c r="L31" s="1743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744" t="s">
        <v>569</v>
      </c>
      <c r="C32" s="1744"/>
      <c r="D32" s="1744"/>
      <c r="E32" s="1744"/>
      <c r="F32" s="610"/>
      <c r="G32" s="1745"/>
      <c r="H32" s="1745"/>
      <c r="I32" s="1745"/>
      <c r="J32" s="1745"/>
      <c r="K32" s="1746">
        <f>K31</f>
        <v>6513354.6559999995</v>
      </c>
      <c r="L32" s="1746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747" t="s">
        <v>544</v>
      </c>
      <c r="B33" s="1747"/>
      <c r="C33" s="1747"/>
      <c r="D33" s="1747"/>
      <c r="E33" s="1747"/>
      <c r="F33" s="1747"/>
      <c r="G33" s="1748">
        <f>11924464.765712+K33</f>
        <v>18437819.421712</v>
      </c>
      <c r="H33" s="1749"/>
      <c r="I33" s="1748">
        <f>11924464.765712+K33</f>
        <v>18437819.421712</v>
      </c>
      <c r="J33" s="1749"/>
      <c r="K33" s="1748">
        <f>K31</f>
        <v>6513354.6559999995</v>
      </c>
      <c r="L33" s="1749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750" t="s">
        <v>545</v>
      </c>
      <c r="B34" s="1750"/>
      <c r="C34" s="1750"/>
      <c r="D34" s="1750"/>
      <c r="E34" s="1750"/>
      <c r="F34" s="1750"/>
      <c r="G34" s="1745"/>
      <c r="H34" s="1745"/>
      <c r="I34" s="1745"/>
      <c r="J34" s="1745"/>
      <c r="K34" s="1746">
        <f>0.2*K33</f>
        <v>1302670.9312</v>
      </c>
      <c r="L34" s="1746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747" t="s">
        <v>546</v>
      </c>
      <c r="B35" s="1747"/>
      <c r="C35" s="1747"/>
      <c r="D35" s="1747"/>
      <c r="E35" s="1747"/>
      <c r="F35" s="1747"/>
      <c r="G35" s="1751"/>
      <c r="H35" s="1751"/>
      <c r="I35" s="1751"/>
      <c r="J35" s="1751"/>
      <c r="K35" s="1752">
        <f>K33+K34</f>
        <v>7816025.587199999</v>
      </c>
      <c r="L35" s="175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750" t="s">
        <v>568</v>
      </c>
      <c r="B36" s="1750"/>
      <c r="C36" s="1750"/>
      <c r="D36" s="1750"/>
      <c r="E36" s="1750"/>
      <c r="F36" s="1750"/>
      <c r="G36" s="1753">
        <v>7867284.873826134</v>
      </c>
      <c r="H36" s="1753"/>
      <c r="I36" s="1753">
        <v>7867284.873826134</v>
      </c>
      <c r="J36" s="1753"/>
      <c r="K36" s="1753">
        <f>0.5498*K35</f>
        <v>4297250.8678425588</v>
      </c>
      <c r="L36" s="1753"/>
    </row>
    <row r="37" spans="1:30" s="615" customFormat="1" ht="15.75" customHeight="1" x14ac:dyDescent="0.2">
      <c r="A37" s="1747" t="s">
        <v>547</v>
      </c>
      <c r="B37" s="1747"/>
      <c r="C37" s="1747"/>
      <c r="D37" s="1747"/>
      <c r="E37" s="1747"/>
      <c r="F37" s="1747"/>
      <c r="G37" s="1751"/>
      <c r="H37" s="1751"/>
      <c r="I37" s="1751"/>
      <c r="J37" s="1751"/>
      <c r="K37" s="1752">
        <f>K35-K36</f>
        <v>3518774.7193574402</v>
      </c>
      <c r="L37" s="1752"/>
    </row>
    <row r="38" spans="1:30" s="615" customFormat="1" ht="15.75" customHeight="1" x14ac:dyDescent="0.2">
      <c r="A38" s="1750" t="s">
        <v>383</v>
      </c>
      <c r="B38" s="1750"/>
      <c r="C38" s="1750"/>
      <c r="D38" s="1750"/>
      <c r="E38" s="1750"/>
      <c r="F38" s="1750"/>
      <c r="G38" s="1754"/>
      <c r="H38" s="1754"/>
      <c r="I38" s="1754"/>
      <c r="J38" s="1754"/>
      <c r="K38" s="1753">
        <f>K37/6</f>
        <v>586462.45322624</v>
      </c>
      <c r="L38" s="175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756" t="s">
        <v>554</v>
      </c>
      <c r="C45" s="1756"/>
      <c r="D45" s="1756"/>
      <c r="E45" s="1756"/>
      <c r="F45" s="1756"/>
      <c r="G45" s="1756"/>
      <c r="H45" s="1756"/>
      <c r="I45" s="626"/>
      <c r="J45" s="1757" t="s">
        <v>555</v>
      </c>
      <c r="K45" s="1757"/>
      <c r="L45" s="1757"/>
    </row>
    <row r="46" spans="1:30" x14ac:dyDescent="0.25">
      <c r="A46" s="594"/>
      <c r="B46" s="594"/>
      <c r="C46" s="627"/>
      <c r="D46" s="627"/>
      <c r="E46" s="1755" t="s">
        <v>551</v>
      </c>
      <c r="F46" s="1755"/>
      <c r="G46" s="1755"/>
      <c r="H46" s="1755"/>
      <c r="I46" s="1755"/>
      <c r="J46" s="1755" t="s">
        <v>552</v>
      </c>
      <c r="K46" s="1755"/>
      <c r="L46" s="1755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756" t="s">
        <v>549</v>
      </c>
      <c r="C49" s="1756"/>
      <c r="D49" s="1756"/>
      <c r="E49" s="1756"/>
      <c r="F49" s="1756"/>
      <c r="G49" s="1756"/>
      <c r="H49" s="1756"/>
      <c r="I49" s="626"/>
      <c r="J49" s="1757" t="s">
        <v>550</v>
      </c>
      <c r="K49" s="1757"/>
      <c r="L49" s="1757"/>
    </row>
    <row r="50" spans="1:12" x14ac:dyDescent="0.25">
      <c r="A50" s="594"/>
      <c r="B50" s="594"/>
      <c r="C50" s="627"/>
      <c r="D50" s="627"/>
      <c r="E50" s="1755" t="s">
        <v>551</v>
      </c>
      <c r="F50" s="1755"/>
      <c r="G50" s="1755"/>
      <c r="H50" s="1755"/>
      <c r="I50" s="1755"/>
      <c r="J50" s="1755" t="s">
        <v>552</v>
      </c>
      <c r="K50" s="1755"/>
      <c r="L50" s="1755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301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0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515"/>
      <c r="J6" s="644"/>
    </row>
    <row r="7" spans="1:10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515"/>
      <c r="J8" s="645"/>
    </row>
    <row r="9" spans="1:10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0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0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0" x14ac:dyDescent="0.2">
      <c r="A16" s="504"/>
      <c r="B16" s="505"/>
      <c r="C16" s="505"/>
      <c r="D16" s="506"/>
      <c r="E16" s="506"/>
      <c r="F16" s="506"/>
      <c r="G16" s="1699"/>
      <c r="H16" s="1701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688" t="s">
        <v>523</v>
      </c>
      <c r="C18" s="1688"/>
      <c r="D18" s="1688"/>
      <c r="E18" s="1688"/>
      <c r="F18" s="1688"/>
      <c r="G18" s="1688"/>
      <c r="H18" s="700"/>
      <c r="I18" s="701"/>
      <c r="J18" s="701"/>
    </row>
    <row r="19" spans="1:10" ht="15" customHeight="1" thickBot="1" x14ac:dyDescent="0.25">
      <c r="A19" s="79"/>
      <c r="B19" s="1688" t="s">
        <v>524</v>
      </c>
      <c r="C19" s="1689"/>
      <c r="D19" s="1689"/>
      <c r="E19" s="1689"/>
      <c r="F19" s="1689"/>
      <c r="G19" s="1689"/>
      <c r="H19" s="1690"/>
      <c r="I19" s="1690"/>
      <c r="J19" s="1690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691" t="s">
        <v>444</v>
      </c>
      <c r="G20" s="1692"/>
      <c r="H20" s="1691" t="s">
        <v>445</v>
      </c>
      <c r="I20" s="1692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687"/>
      <c r="D810" s="1687"/>
      <c r="E810" s="1687"/>
      <c r="F810" s="1687"/>
      <c r="G810" s="1687"/>
      <c r="H810" s="1687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685" t="s">
        <v>561</v>
      </c>
      <c r="T810" s="1685"/>
      <c r="U810" s="1685"/>
      <c r="V810" s="1685"/>
      <c r="W810" s="1685"/>
      <c r="X810" s="1685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686" t="s">
        <v>551</v>
      </c>
      <c r="C811" s="1686"/>
      <c r="D811" s="1686"/>
      <c r="E811" s="1686"/>
      <c r="F811" s="1686"/>
      <c r="G811" s="1686"/>
      <c r="H811" s="1686"/>
      <c r="I811" s="1686"/>
      <c r="J811" s="1686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687"/>
      <c r="D812" s="1687"/>
      <c r="E812" s="1687"/>
      <c r="F812" s="1687"/>
      <c r="G812" s="1687"/>
      <c r="H812" s="1687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685" t="s">
        <v>564</v>
      </c>
      <c r="T812" s="1685"/>
      <c r="U812" s="1685"/>
      <c r="V812" s="1685"/>
      <c r="W812" s="1685"/>
      <c r="X812" s="1685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686" t="s">
        <v>551</v>
      </c>
      <c r="C813" s="1686"/>
      <c r="D813" s="1686"/>
      <c r="E813" s="1686"/>
      <c r="F813" s="1686"/>
      <c r="G813" s="1686"/>
      <c r="H813" s="1686"/>
      <c r="I813" s="1686"/>
      <c r="J813" s="1686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684"/>
      <c r="C815" s="1684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683"/>
      <c r="C819" s="168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684"/>
      <c r="C823" s="1684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0:R813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710"/>
      <c r="B1" s="1710"/>
      <c r="C1" s="1710"/>
      <c r="D1" s="1710"/>
      <c r="E1" s="693"/>
      <c r="F1" s="693"/>
      <c r="G1" s="693"/>
      <c r="H1" s="1707" t="s">
        <v>525</v>
      </c>
      <c r="I1" s="1707"/>
      <c r="J1" s="1707"/>
      <c r="K1" s="1707"/>
      <c r="L1" s="1707"/>
    </row>
    <row r="2" spans="1:12" x14ac:dyDescent="0.25">
      <c r="A2" s="693"/>
      <c r="B2" s="693"/>
      <c r="C2" s="693"/>
      <c r="D2" s="693"/>
      <c r="E2" s="693"/>
      <c r="F2" s="693"/>
      <c r="G2" s="693"/>
      <c r="H2" s="1707" t="s">
        <v>526</v>
      </c>
      <c r="I2" s="1707"/>
      <c r="J2" s="1707"/>
      <c r="K2" s="1707"/>
      <c r="L2" s="1707"/>
    </row>
    <row r="3" spans="1:12" x14ac:dyDescent="0.25">
      <c r="A3" s="693"/>
      <c r="B3" s="693"/>
      <c r="C3" s="693"/>
      <c r="D3" s="693"/>
      <c r="E3" s="693"/>
      <c r="F3" s="693"/>
      <c r="G3" s="693"/>
      <c r="H3" s="1707" t="s">
        <v>527</v>
      </c>
      <c r="I3" s="1707"/>
      <c r="J3" s="1707"/>
      <c r="K3" s="1707"/>
      <c r="L3" s="1707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708" t="s">
        <v>528</v>
      </c>
      <c r="L4" s="1709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707" t="s">
        <v>501</v>
      </c>
      <c r="J5" s="1707"/>
      <c r="K5" s="1708">
        <v>322005</v>
      </c>
      <c r="L5" s="1709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715" t="s">
        <v>504</v>
      </c>
      <c r="C7" s="1715"/>
      <c r="D7" s="1715"/>
      <c r="E7" s="1715"/>
      <c r="F7" s="1715"/>
      <c r="G7" s="1715"/>
      <c r="H7" s="1715"/>
      <c r="I7" s="1715"/>
      <c r="J7" s="690" t="s">
        <v>505</v>
      </c>
      <c r="K7" s="1716">
        <v>58306175</v>
      </c>
      <c r="L7" s="1717"/>
    </row>
    <row r="8" spans="1:12" ht="15.75" customHeight="1" x14ac:dyDescent="0.25">
      <c r="A8" s="599"/>
      <c r="B8" s="1718" t="s">
        <v>507</v>
      </c>
      <c r="C8" s="1718"/>
      <c r="D8" s="1718"/>
      <c r="E8" s="1718"/>
      <c r="F8" s="1718"/>
      <c r="G8" s="1718"/>
      <c r="H8" s="1718"/>
      <c r="I8" s="1718"/>
      <c r="J8" s="693"/>
      <c r="K8" s="691"/>
      <c r="L8" s="692"/>
    </row>
    <row r="9" spans="1:12" ht="42.75" customHeight="1" x14ac:dyDescent="0.25">
      <c r="A9" s="599" t="s">
        <v>508</v>
      </c>
      <c r="B9" s="1715" t="s">
        <v>529</v>
      </c>
      <c r="C9" s="1715"/>
      <c r="D9" s="1715"/>
      <c r="E9" s="1715"/>
      <c r="F9" s="1715"/>
      <c r="G9" s="1715"/>
      <c r="H9" s="1715"/>
      <c r="I9" s="1715"/>
      <c r="J9" s="690" t="s">
        <v>505</v>
      </c>
      <c r="K9" s="1719">
        <v>47569575</v>
      </c>
      <c r="L9" s="1720"/>
    </row>
    <row r="10" spans="1:12" ht="12.75" customHeight="1" x14ac:dyDescent="0.25">
      <c r="A10" s="599"/>
      <c r="B10" s="1718" t="s">
        <v>507</v>
      </c>
      <c r="C10" s="1718"/>
      <c r="D10" s="1718"/>
      <c r="E10" s="1718"/>
      <c r="F10" s="1718"/>
      <c r="G10" s="1718"/>
      <c r="H10" s="1718"/>
      <c r="I10" s="1718"/>
      <c r="J10" s="693"/>
      <c r="K10" s="691"/>
      <c r="L10" s="692"/>
    </row>
    <row r="11" spans="1:12" ht="35.25" customHeight="1" x14ac:dyDescent="0.25">
      <c r="A11" s="599" t="s">
        <v>556</v>
      </c>
      <c r="B11" s="1715" t="s">
        <v>558</v>
      </c>
      <c r="C11" s="1715"/>
      <c r="D11" s="1715"/>
      <c r="E11" s="1715"/>
      <c r="F11" s="1715"/>
      <c r="G11" s="1715"/>
      <c r="H11" s="1715"/>
      <c r="I11" s="1715"/>
      <c r="J11" s="690"/>
      <c r="K11" s="1719" t="str">
        <f>IF([3]Source!Y15&lt;&gt;"",[3]Source!Y15," ")</f>
        <v xml:space="preserve"> </v>
      </c>
      <c r="L11" s="1720"/>
    </row>
    <row r="12" spans="1:12" x14ac:dyDescent="0.25">
      <c r="A12" s="602"/>
      <c r="B12" s="1718" t="s">
        <v>530</v>
      </c>
      <c r="C12" s="1718"/>
      <c r="D12" s="1718"/>
      <c r="E12" s="1718"/>
      <c r="F12" s="1718"/>
      <c r="G12" s="1718"/>
      <c r="H12" s="1718"/>
      <c r="I12" s="1718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707" t="s">
        <v>531</v>
      </c>
      <c r="I14" s="1707"/>
      <c r="J14" s="1721"/>
      <c r="K14" s="1708" t="str">
        <f>IF([3]Source!AC15&lt;&gt;"",[3]Source!AC15," ")</f>
        <v xml:space="preserve"> </v>
      </c>
      <c r="L14" s="1709"/>
    </row>
    <row r="15" spans="1:12" x14ac:dyDescent="0.25">
      <c r="A15" s="693"/>
      <c r="B15" s="693"/>
      <c r="C15" s="693"/>
      <c r="D15" s="693"/>
      <c r="E15" s="1707" t="s">
        <v>532</v>
      </c>
      <c r="F15" s="1707"/>
      <c r="G15" s="1707"/>
      <c r="H15" s="1707"/>
      <c r="I15" s="1711" t="s">
        <v>514</v>
      </c>
      <c r="J15" s="1712"/>
      <c r="K15" s="1713" t="s">
        <v>515</v>
      </c>
      <c r="L15" s="1714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722" t="s">
        <v>516</v>
      </c>
      <c r="J16" s="1723"/>
      <c r="K16" s="1724">
        <v>45198</v>
      </c>
      <c r="L16" s="1725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726" t="s">
        <v>533</v>
      </c>
      <c r="F18" s="1727"/>
      <c r="G18" s="1726" t="s">
        <v>534</v>
      </c>
      <c r="H18" s="1730"/>
      <c r="I18" s="1726" t="s">
        <v>520</v>
      </c>
      <c r="J18" s="1727"/>
      <c r="K18" s="1727"/>
      <c r="L18" s="1730"/>
    </row>
    <row r="19" spans="1:30" s="606" customFormat="1" x14ac:dyDescent="0.2">
      <c r="A19" s="605"/>
      <c r="B19" s="605"/>
      <c r="C19" s="605"/>
      <c r="D19" s="605"/>
      <c r="E19" s="1728"/>
      <c r="F19" s="1729"/>
      <c r="G19" s="1728"/>
      <c r="H19" s="1731"/>
      <c r="I19" s="1732" t="s">
        <v>521</v>
      </c>
      <c r="J19" s="1733"/>
      <c r="K19" s="1732" t="s">
        <v>522</v>
      </c>
      <c r="L19" s="1734"/>
    </row>
    <row r="20" spans="1:30" x14ac:dyDescent="0.25">
      <c r="A20" s="693"/>
      <c r="B20" s="693"/>
      <c r="C20" s="693"/>
      <c r="D20" s="693"/>
      <c r="E20" s="1716">
        <v>3</v>
      </c>
      <c r="F20" s="1736"/>
      <c r="G20" s="1724">
        <v>45435</v>
      </c>
      <c r="H20" s="1725"/>
      <c r="I20" s="1724">
        <v>45415</v>
      </c>
      <c r="J20" s="1737"/>
      <c r="K20" s="1724">
        <f>G20</f>
        <v>45435</v>
      </c>
      <c r="L20" s="1725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738" t="s">
        <v>535</v>
      </c>
      <c r="B23" s="1738"/>
      <c r="C23" s="1738"/>
      <c r="D23" s="1738"/>
      <c r="E23" s="1738"/>
      <c r="F23" s="1738"/>
      <c r="G23" s="1738"/>
      <c r="H23" s="1738"/>
      <c r="I23" s="1738"/>
      <c r="J23" s="1738"/>
      <c r="K23" s="1738"/>
      <c r="L23" s="1738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735" t="s">
        <v>536</v>
      </c>
      <c r="B26" s="1735" t="s">
        <v>537</v>
      </c>
      <c r="C26" s="1735"/>
      <c r="D26" s="1735"/>
      <c r="E26" s="1735"/>
      <c r="F26" s="1735" t="s">
        <v>538</v>
      </c>
      <c r="G26" s="1735" t="s">
        <v>539</v>
      </c>
      <c r="H26" s="1735"/>
      <c r="I26" s="1735"/>
      <c r="J26" s="1735"/>
      <c r="K26" s="1735"/>
      <c r="L26" s="1735"/>
    </row>
    <row r="27" spans="1:30" ht="15" customHeight="1" x14ac:dyDescent="0.25">
      <c r="A27" s="1735"/>
      <c r="B27" s="1735"/>
      <c r="C27" s="1735"/>
      <c r="D27" s="1735"/>
      <c r="E27" s="1735"/>
      <c r="F27" s="1735"/>
      <c r="G27" s="1735" t="s">
        <v>540</v>
      </c>
      <c r="H27" s="1735"/>
      <c r="I27" s="1735" t="s">
        <v>541</v>
      </c>
      <c r="J27" s="1735"/>
      <c r="K27" s="1735" t="s">
        <v>542</v>
      </c>
      <c r="L27" s="1735"/>
    </row>
    <row r="28" spans="1:30" ht="15" customHeight="1" x14ac:dyDescent="0.25">
      <c r="A28" s="1735"/>
      <c r="B28" s="1735"/>
      <c r="C28" s="1735"/>
      <c r="D28" s="1735"/>
      <c r="E28" s="1735"/>
      <c r="F28" s="1735"/>
      <c r="G28" s="1735"/>
      <c r="H28" s="1735"/>
      <c r="I28" s="1735"/>
      <c r="J28" s="1735"/>
      <c r="K28" s="1735"/>
      <c r="L28" s="1735"/>
    </row>
    <row r="29" spans="1:30" ht="15" customHeight="1" x14ac:dyDescent="0.25">
      <c r="A29" s="1735"/>
      <c r="B29" s="1735"/>
      <c r="C29" s="1735"/>
      <c r="D29" s="1735"/>
      <c r="E29" s="1735"/>
      <c r="F29" s="1735"/>
      <c r="G29" s="1735"/>
      <c r="H29" s="1735"/>
      <c r="I29" s="1735"/>
      <c r="J29" s="1735"/>
      <c r="K29" s="1735"/>
      <c r="L29" s="1735"/>
    </row>
    <row r="30" spans="1:30" ht="15.75" customHeight="1" x14ac:dyDescent="0.25">
      <c r="A30" s="695">
        <v>1</v>
      </c>
      <c r="B30" s="1739">
        <v>2</v>
      </c>
      <c r="C30" s="1739"/>
      <c r="D30" s="1739"/>
      <c r="E30" s="1739"/>
      <c r="F30" s="695">
        <v>3</v>
      </c>
      <c r="G30" s="1739">
        <v>4</v>
      </c>
      <c r="H30" s="1739"/>
      <c r="I30" s="1739">
        <v>5</v>
      </c>
      <c r="J30" s="1739"/>
      <c r="K30" s="1739">
        <v>6</v>
      </c>
      <c r="L30" s="1739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740" t="s">
        <v>543</v>
      </c>
      <c r="C31" s="1740"/>
      <c r="D31" s="1740"/>
      <c r="E31" s="1740"/>
      <c r="F31" s="611"/>
      <c r="G31" s="1741">
        <f>I31</f>
        <v>19407620.285358973</v>
      </c>
      <c r="H31" s="1742"/>
      <c r="I31" s="1741">
        <f>N31+O31+P31</f>
        <v>19407620.285358973</v>
      </c>
      <c r="J31" s="1742"/>
      <c r="K31" s="1743">
        <f>P31</f>
        <v>12894265.629358973</v>
      </c>
      <c r="L31" s="1743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744" t="s">
        <v>571</v>
      </c>
      <c r="C32" s="1744"/>
      <c r="D32" s="1744"/>
      <c r="E32" s="1744"/>
      <c r="F32" s="694"/>
      <c r="G32" s="1745"/>
      <c r="H32" s="1745"/>
      <c r="I32" s="1745"/>
      <c r="J32" s="1745"/>
      <c r="K32" s="1746">
        <f>K31</f>
        <v>12894265.629358973</v>
      </c>
      <c r="L32" s="1746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747" t="s">
        <v>544</v>
      </c>
      <c r="B33" s="1747"/>
      <c r="C33" s="1747"/>
      <c r="D33" s="1747"/>
      <c r="E33" s="1747"/>
      <c r="F33" s="1747"/>
      <c r="G33" s="1748">
        <f>G31</f>
        <v>19407620.285358973</v>
      </c>
      <c r="H33" s="1749"/>
      <c r="I33" s="1748">
        <f>I31</f>
        <v>19407620.285358973</v>
      </c>
      <c r="J33" s="1749"/>
      <c r="K33" s="1748">
        <f>K31</f>
        <v>12894265.629358973</v>
      </c>
      <c r="L33" s="1749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750" t="s">
        <v>545</v>
      </c>
      <c r="B34" s="1750"/>
      <c r="C34" s="1750"/>
      <c r="D34" s="1750"/>
      <c r="E34" s="1750"/>
      <c r="F34" s="1750"/>
      <c r="G34" s="1745"/>
      <c r="H34" s="1745"/>
      <c r="I34" s="1745"/>
      <c r="J34" s="1745"/>
      <c r="K34" s="1746">
        <f>0.2*K33</f>
        <v>2578853.1258717948</v>
      </c>
      <c r="L34" s="1746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747" t="s">
        <v>546</v>
      </c>
      <c r="B35" s="1747"/>
      <c r="C35" s="1747"/>
      <c r="D35" s="1747"/>
      <c r="E35" s="1747"/>
      <c r="F35" s="1747"/>
      <c r="G35" s="1751"/>
      <c r="H35" s="1751"/>
      <c r="I35" s="1751"/>
      <c r="J35" s="1751"/>
      <c r="K35" s="1752">
        <f>K33+K34</f>
        <v>15473118.755230768</v>
      </c>
      <c r="L35" s="175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750" t="s">
        <v>568</v>
      </c>
      <c r="B36" s="1750"/>
      <c r="C36" s="1750"/>
      <c r="D36" s="1750"/>
      <c r="E36" s="1750"/>
      <c r="F36" s="1750"/>
      <c r="G36" s="1753">
        <f>7867284.87+K36</f>
        <v>16374405.561625876</v>
      </c>
      <c r="H36" s="1753"/>
      <c r="I36" s="1753">
        <f>7867284.87+K36</f>
        <v>16374405.561625876</v>
      </c>
      <c r="J36" s="1753"/>
      <c r="K36" s="1753">
        <f>0.5498*K35</f>
        <v>8507120.6916258745</v>
      </c>
      <c r="L36" s="1753"/>
    </row>
    <row r="37" spans="1:30" s="615" customFormat="1" ht="15.75" customHeight="1" x14ac:dyDescent="0.2">
      <c r="A37" s="1747" t="s">
        <v>547</v>
      </c>
      <c r="B37" s="1747"/>
      <c r="C37" s="1747"/>
      <c r="D37" s="1747"/>
      <c r="E37" s="1747"/>
      <c r="F37" s="1747"/>
      <c r="G37" s="1751"/>
      <c r="H37" s="1751"/>
      <c r="I37" s="1751"/>
      <c r="J37" s="1751"/>
      <c r="K37" s="1752">
        <f>K35-K36</f>
        <v>6965998.0636048932</v>
      </c>
      <c r="L37" s="1752"/>
    </row>
    <row r="38" spans="1:30" s="615" customFormat="1" ht="15.75" customHeight="1" x14ac:dyDescent="0.2">
      <c r="A38" s="1750" t="s">
        <v>383</v>
      </c>
      <c r="B38" s="1750"/>
      <c r="C38" s="1750"/>
      <c r="D38" s="1750"/>
      <c r="E38" s="1750"/>
      <c r="F38" s="1750"/>
      <c r="G38" s="1754"/>
      <c r="H38" s="1754"/>
      <c r="I38" s="1754"/>
      <c r="J38" s="1754"/>
      <c r="K38" s="1753">
        <f>K37/6</f>
        <v>1160999.6772674823</v>
      </c>
      <c r="L38" s="1753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756" t="s">
        <v>554</v>
      </c>
      <c r="C45" s="1756"/>
      <c r="D45" s="1756"/>
      <c r="E45" s="1756"/>
      <c r="F45" s="1756"/>
      <c r="G45" s="1756"/>
      <c r="H45" s="1756"/>
      <c r="I45" s="626"/>
      <c r="J45" s="1757" t="s">
        <v>555</v>
      </c>
      <c r="K45" s="1757"/>
      <c r="L45" s="1757"/>
    </row>
    <row r="46" spans="1:30" x14ac:dyDescent="0.25">
      <c r="A46" s="693"/>
      <c r="B46" s="693"/>
      <c r="C46" s="627"/>
      <c r="D46" s="627"/>
      <c r="E46" s="1755" t="s">
        <v>551</v>
      </c>
      <c r="F46" s="1755"/>
      <c r="G46" s="1755"/>
      <c r="H46" s="1755"/>
      <c r="I46" s="1755"/>
      <c r="J46" s="1755" t="s">
        <v>552</v>
      </c>
      <c r="K46" s="1755"/>
      <c r="L46" s="1755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756" t="s">
        <v>549</v>
      </c>
      <c r="C49" s="1756"/>
      <c r="D49" s="1756"/>
      <c r="E49" s="1756"/>
      <c r="F49" s="1756"/>
      <c r="G49" s="1756"/>
      <c r="H49" s="1756"/>
      <c r="I49" s="626"/>
      <c r="J49" s="1757" t="s">
        <v>550</v>
      </c>
      <c r="K49" s="1757"/>
      <c r="L49" s="1757"/>
    </row>
    <row r="50" spans="1:12" x14ac:dyDescent="0.25">
      <c r="A50" s="693"/>
      <c r="B50" s="693"/>
      <c r="C50" s="627"/>
      <c r="D50" s="627"/>
      <c r="E50" s="1755" t="s">
        <v>551</v>
      </c>
      <c r="F50" s="1755"/>
      <c r="G50" s="1755"/>
      <c r="H50" s="1755"/>
      <c r="I50" s="1755"/>
      <c r="J50" s="1755" t="s">
        <v>552</v>
      </c>
      <c r="K50" s="1755"/>
      <c r="L50" s="1755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346" zoomScale="80" zoomScaleNormal="80" zoomScaleSheetLayoutView="80" workbookViewId="0">
      <selection activeCell="A389" sqref="A389:XFD389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704" t="s">
        <v>501</v>
      </c>
      <c r="I4" s="1705"/>
      <c r="J4" s="642" t="s">
        <v>502</v>
      </c>
    </row>
    <row r="5" spans="1:15" ht="17.25" customHeight="1" x14ac:dyDescent="0.2">
      <c r="A5" s="513" t="s">
        <v>503</v>
      </c>
      <c r="B5" s="1693" t="s">
        <v>504</v>
      </c>
      <c r="C5" s="1693"/>
      <c r="D5" s="1693"/>
      <c r="E5" s="1693"/>
      <c r="F5" s="1693"/>
      <c r="G5" s="1693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706" t="s">
        <v>507</v>
      </c>
      <c r="C6" s="1706"/>
      <c r="D6" s="1706"/>
      <c r="E6" s="1706"/>
      <c r="F6" s="1706"/>
      <c r="G6" s="1706"/>
      <c r="H6" s="517"/>
      <c r="I6" s="696"/>
      <c r="J6" s="644"/>
    </row>
    <row r="7" spans="1:15" ht="17.25" customHeight="1" x14ac:dyDescent="0.2">
      <c r="A7" s="513" t="s">
        <v>508</v>
      </c>
      <c r="B7" s="1693" t="s">
        <v>509</v>
      </c>
      <c r="C7" s="1693"/>
      <c r="D7" s="1693"/>
      <c r="E7" s="1693"/>
      <c r="F7" s="1693"/>
      <c r="G7" s="1693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694" t="s">
        <v>507</v>
      </c>
      <c r="C8" s="1694"/>
      <c r="D8" s="1694"/>
      <c r="E8" s="1694"/>
      <c r="F8" s="1694"/>
      <c r="G8" s="1694"/>
      <c r="H8" s="509"/>
      <c r="I8" s="696"/>
      <c r="J8" s="645"/>
    </row>
    <row r="9" spans="1:15" ht="26.25" customHeight="1" x14ac:dyDescent="0.2">
      <c r="A9" s="513" t="s">
        <v>511</v>
      </c>
      <c r="B9" s="1693" t="s">
        <v>558</v>
      </c>
      <c r="C9" s="1693"/>
      <c r="D9" s="1693"/>
      <c r="E9" s="1693"/>
      <c r="F9" s="1693"/>
      <c r="G9" s="1693"/>
      <c r="H9" s="514"/>
      <c r="I9" s="512"/>
      <c r="J9" s="646"/>
    </row>
    <row r="10" spans="1:15" ht="24" customHeight="1" x14ac:dyDescent="0.2">
      <c r="A10" s="513" t="s">
        <v>557</v>
      </c>
      <c r="B10" s="1693" t="s">
        <v>559</v>
      </c>
      <c r="C10" s="1693"/>
      <c r="D10" s="1693"/>
      <c r="E10" s="1693"/>
      <c r="F10" s="1693"/>
      <c r="G10" s="1693"/>
      <c r="H10" s="514"/>
      <c r="I10" s="512"/>
      <c r="J10" s="646"/>
    </row>
    <row r="11" spans="1:15" x14ac:dyDescent="0.2">
      <c r="A11" s="504"/>
      <c r="B11" s="1694" t="s">
        <v>507</v>
      </c>
      <c r="C11" s="1694"/>
      <c r="D11" s="1694"/>
      <c r="E11" s="1694"/>
      <c r="F11" s="1694"/>
      <c r="G11" s="1694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695" t="s">
        <v>513</v>
      </c>
      <c r="G12" s="1695"/>
      <c r="H12" s="1695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696" t="s">
        <v>517</v>
      </c>
      <c r="I14" s="1697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698" t="s">
        <v>518</v>
      </c>
      <c r="H15" s="1700" t="s">
        <v>519</v>
      </c>
      <c r="I15" s="1702" t="s">
        <v>520</v>
      </c>
      <c r="J15" s="1703"/>
    </row>
    <row r="16" spans="1:15" x14ac:dyDescent="0.2">
      <c r="A16" s="504"/>
      <c r="B16" s="505"/>
      <c r="C16" s="505"/>
      <c r="D16" s="506"/>
      <c r="E16" s="506"/>
      <c r="F16" s="506"/>
      <c r="G16" s="1699"/>
      <c r="H16" s="1701"/>
      <c r="I16" s="521" t="s">
        <v>521</v>
      </c>
      <c r="J16" s="642" t="s">
        <v>522</v>
      </c>
      <c r="L16" s="1698" t="s">
        <v>518</v>
      </c>
      <c r="M16" s="1700" t="s">
        <v>519</v>
      </c>
      <c r="N16" s="1758" t="s">
        <v>520</v>
      </c>
      <c r="O16" s="1758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699"/>
      <c r="M17" s="1701"/>
      <c r="N17" s="521" t="s">
        <v>521</v>
      </c>
      <c r="O17" s="709" t="s">
        <v>522</v>
      </c>
    </row>
    <row r="18" spans="1:15" ht="15" customHeight="1" x14ac:dyDescent="0.2">
      <c r="A18" s="523"/>
      <c r="B18" s="1688" t="s">
        <v>523</v>
      </c>
      <c r="C18" s="1688"/>
      <c r="D18" s="1688"/>
      <c r="E18" s="1688"/>
      <c r="F18" s="1688"/>
      <c r="G18" s="1688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688" t="s">
        <v>524</v>
      </c>
      <c r="C19" s="1689"/>
      <c r="D19" s="1689"/>
      <c r="E19" s="1689"/>
      <c r="F19" s="1689"/>
      <c r="G19" s="1689"/>
      <c r="H19" s="1690"/>
      <c r="I19" s="1690"/>
      <c r="J19" s="1690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691" t="s">
        <v>444</v>
      </c>
      <c r="G20" s="1692"/>
      <c r="H20" s="1691" t="s">
        <v>445</v>
      </c>
      <c r="I20" s="1692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698" t="s">
        <v>518</v>
      </c>
      <c r="M22" s="1700" t="s">
        <v>519</v>
      </c>
      <c r="N22" s="1758" t="s">
        <v>520</v>
      </c>
      <c r="O22" s="1758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699"/>
      <c r="M23" s="1701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85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687"/>
      <c r="D809" s="1687"/>
      <c r="E809" s="1687"/>
      <c r="F809" s="1687"/>
      <c r="G809" s="1687"/>
      <c r="H809" s="168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685" t="s">
        <v>561</v>
      </c>
      <c r="T809" s="1685"/>
      <c r="U809" s="1685"/>
      <c r="V809" s="1685"/>
      <c r="W809" s="1685"/>
      <c r="X809" s="168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686" t="s">
        <v>551</v>
      </c>
      <c r="C810" s="1686"/>
      <c r="D810" s="1686"/>
      <c r="E810" s="1686"/>
      <c r="F810" s="1686"/>
      <c r="G810" s="1686"/>
      <c r="H810" s="1686"/>
      <c r="I810" s="1686"/>
      <c r="J810" s="168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687"/>
      <c r="D811" s="1687"/>
      <c r="E811" s="1687"/>
      <c r="F811" s="1687"/>
      <c r="G811" s="1687"/>
      <c r="H811" s="168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685" t="s">
        <v>564</v>
      </c>
      <c r="T811" s="1685"/>
      <c r="U811" s="1685"/>
      <c r="V811" s="1685"/>
      <c r="W811" s="1685"/>
      <c r="X811" s="168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686" t="s">
        <v>551</v>
      </c>
      <c r="C812" s="1686"/>
      <c r="D812" s="1686"/>
      <c r="E812" s="1686"/>
      <c r="F812" s="1686"/>
      <c r="G812" s="1686"/>
      <c r="H812" s="1686"/>
      <c r="I812" s="1686"/>
      <c r="J812" s="168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684"/>
      <c r="C814" s="1684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683"/>
      <c r="C818" s="1683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684"/>
      <c r="C822" s="1684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R809:R812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761">
        <v>1</v>
      </c>
      <c r="E1" s="1762"/>
      <c r="F1" s="1762"/>
      <c r="G1" s="1762"/>
      <c r="H1" s="1762"/>
      <c r="I1" s="1762"/>
      <c r="J1" s="1762"/>
      <c r="K1" s="1760" t="s">
        <v>578</v>
      </c>
      <c r="L1" s="1760"/>
      <c r="M1" s="1760"/>
      <c r="N1" s="1760"/>
      <c r="O1" s="1760"/>
      <c r="P1" s="1760"/>
      <c r="Q1" s="1763" t="s">
        <v>576</v>
      </c>
      <c r="R1" s="1763"/>
      <c r="S1" s="1763"/>
      <c r="T1" s="1763"/>
      <c r="U1" s="1763"/>
      <c r="V1" s="1763"/>
      <c r="W1" s="1764" t="s">
        <v>577</v>
      </c>
      <c r="X1" s="1764"/>
      <c r="Y1" s="1764"/>
      <c r="Z1" s="1764"/>
      <c r="AA1" s="1764"/>
      <c r="AB1" s="1764"/>
      <c r="AC1" s="1765" t="s">
        <v>580</v>
      </c>
      <c r="AD1" s="1765"/>
      <c r="AE1" s="1765"/>
      <c r="AF1" s="1765"/>
      <c r="AG1" s="1765"/>
      <c r="AH1" s="1765"/>
      <c r="AI1" s="393"/>
      <c r="AJ1" s="393"/>
      <c r="AK1" s="393"/>
      <c r="AL1" s="393"/>
      <c r="AM1" s="393"/>
      <c r="AN1" s="393"/>
      <c r="AO1" s="1759" t="s">
        <v>497</v>
      </c>
      <c r="AP1" s="1759"/>
      <c r="AQ1" s="1759"/>
      <c r="AR1" s="1759"/>
      <c r="AS1" s="1759"/>
      <c r="AT1" s="1759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691" t="s">
        <v>444</v>
      </c>
      <c r="G2" s="1692"/>
      <c r="H2" s="1691" t="s">
        <v>445</v>
      </c>
      <c r="I2" s="1692"/>
      <c r="J2" s="151" t="s">
        <v>446</v>
      </c>
      <c r="K2" s="150"/>
      <c r="L2" s="1691" t="s">
        <v>444</v>
      </c>
      <c r="M2" s="1692"/>
      <c r="N2" s="1691" t="s">
        <v>445</v>
      </c>
      <c r="O2" s="1692"/>
      <c r="P2" s="151" t="s">
        <v>446</v>
      </c>
      <c r="Q2" s="150"/>
      <c r="R2" s="1691" t="s">
        <v>444</v>
      </c>
      <c r="S2" s="1692"/>
      <c r="T2" s="1691" t="s">
        <v>445</v>
      </c>
      <c r="U2" s="1692"/>
      <c r="V2" s="151" t="s">
        <v>446</v>
      </c>
      <c r="W2" s="150"/>
      <c r="X2" s="1691" t="s">
        <v>444</v>
      </c>
      <c r="Y2" s="1692"/>
      <c r="Z2" s="1691" t="s">
        <v>445</v>
      </c>
      <c r="AA2" s="1692"/>
      <c r="AB2" s="151" t="s">
        <v>446</v>
      </c>
      <c r="AC2" s="150"/>
      <c r="AD2" s="1691" t="s">
        <v>444</v>
      </c>
      <c r="AE2" s="1692"/>
      <c r="AF2" s="1691" t="s">
        <v>445</v>
      </c>
      <c r="AG2" s="1692"/>
      <c r="AH2" s="151" t="s">
        <v>446</v>
      </c>
      <c r="AI2" s="150"/>
      <c r="AJ2" s="1691" t="s">
        <v>444</v>
      </c>
      <c r="AK2" s="1692"/>
      <c r="AL2" s="1691" t="s">
        <v>445</v>
      </c>
      <c r="AM2" s="1692"/>
      <c r="AN2" s="151" t="s">
        <v>446</v>
      </c>
      <c r="AO2" s="150"/>
      <c r="AP2" s="1691" t="s">
        <v>444</v>
      </c>
      <c r="AQ2" s="1692"/>
      <c r="AR2" s="1691" t="s">
        <v>445</v>
      </c>
      <c r="AS2" s="1692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25</vt:i4>
      </vt:variant>
    </vt:vector>
  </HeadingPairs>
  <TitlesOfParts>
    <vt:vector size="45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вдц+кс-6</vt:lpstr>
      <vt:lpstr>кс-3 №5</vt:lpstr>
      <vt:lpstr>кс-2</vt:lpstr>
      <vt:lpstr>только кс-2 №1</vt:lpstr>
      <vt:lpstr>кс-2 №5корр</vt:lpstr>
      <vt:lpstr>кс-6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№5'!Заголовки_для_печати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№5корр'!Область_печати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№5'!Область_печати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cp:lastPrinted>2024-10-29T10:44:43Z</cp:lastPrinted>
  <dcterms:created xsi:type="dcterms:W3CDTF">2023-07-03T11:51:21Z</dcterms:created>
  <dcterms:modified xsi:type="dcterms:W3CDTF">2024-10-29T12:43:43Z</dcterms:modified>
</cp:coreProperties>
</file>